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F&amp;O)'!$R$1:$R$344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6" l="1"/>
  <c r="M117" i="6" s="1"/>
  <c r="K121" i="6"/>
  <c r="M121" i="6" s="1"/>
  <c r="K120" i="6"/>
  <c r="M120" i="6" s="1"/>
  <c r="L38" i="6"/>
  <c r="K38" i="6"/>
  <c r="M38" i="6" s="1"/>
  <c r="L20" i="6"/>
  <c r="K20" i="6"/>
  <c r="K119" i="6"/>
  <c r="M119" i="6" s="1"/>
  <c r="K118" i="6"/>
  <c r="M118" i="6" s="1"/>
  <c r="M95" i="6"/>
  <c r="K94" i="6"/>
  <c r="M94" i="6" s="1"/>
  <c r="L57" i="6"/>
  <c r="K57" i="6"/>
  <c r="M57" i="6" s="1"/>
  <c r="L15" i="6"/>
  <c r="K15" i="6"/>
  <c r="M15" i="6" l="1"/>
  <c r="M20" i="6"/>
  <c r="L131" i="6"/>
  <c r="K131" i="6"/>
  <c r="K111" i="6"/>
  <c r="M111" i="6" s="1"/>
  <c r="L147" i="6"/>
  <c r="K147" i="6"/>
  <c r="K145" i="6"/>
  <c r="K146" i="6"/>
  <c r="M146" i="6" s="1"/>
  <c r="L11" i="6"/>
  <c r="K11" i="6"/>
  <c r="L145" i="6"/>
  <c r="K116" i="6"/>
  <c r="M116" i="6" s="1"/>
  <c r="K113" i="6"/>
  <c r="M113" i="6" s="1"/>
  <c r="K115" i="6"/>
  <c r="M115" i="6" s="1"/>
  <c r="M131" i="6" l="1"/>
  <c r="M145" i="6"/>
  <c r="M11" i="6"/>
  <c r="M147" i="6"/>
  <c r="K114" i="6"/>
  <c r="M114" i="6" s="1"/>
  <c r="K112" i="6"/>
  <c r="M112" i="6" s="1"/>
  <c r="K144" i="6"/>
  <c r="M144" i="6" s="1"/>
  <c r="L39" i="6"/>
  <c r="K39" i="6"/>
  <c r="M39" i="6" l="1"/>
  <c r="K143" i="6"/>
  <c r="M143" i="6" s="1"/>
  <c r="K109" i="6"/>
  <c r="M109" i="6" s="1"/>
  <c r="P22" i="6"/>
  <c r="K86" i="6" l="1"/>
  <c r="M86" i="6" s="1"/>
  <c r="K142" i="6" l="1"/>
  <c r="M142" i="6" s="1"/>
  <c r="K110" i="6"/>
  <c r="M110" i="6" s="1"/>
  <c r="K141" i="6"/>
  <c r="K107" i="6"/>
  <c r="M107" i="6" s="1"/>
  <c r="L56" i="6"/>
  <c r="K56" i="6"/>
  <c r="L36" i="6"/>
  <c r="K36" i="6"/>
  <c r="M36" i="6" l="1"/>
  <c r="M56" i="6"/>
  <c r="M141" i="6"/>
  <c r="K140" i="6"/>
  <c r="L140" i="6"/>
  <c r="K108" i="6"/>
  <c r="M108" i="6" s="1"/>
  <c r="K105" i="6"/>
  <c r="M105" i="6" s="1"/>
  <c r="K104" i="6"/>
  <c r="M104" i="6" s="1"/>
  <c r="K106" i="6"/>
  <c r="M106" i="6" s="1"/>
  <c r="K103" i="6"/>
  <c r="M103" i="6" s="1"/>
  <c r="K102" i="6"/>
  <c r="M102" i="6" s="1"/>
  <c r="M100" i="6"/>
  <c r="K101" i="6"/>
  <c r="K100" i="6"/>
  <c r="K92" i="6"/>
  <c r="M92" i="6" s="1"/>
  <c r="L16" i="6"/>
  <c r="K16" i="6"/>
  <c r="M140" i="6" l="1"/>
  <c r="M16" i="6"/>
  <c r="K93" i="6"/>
  <c r="M93" i="6" s="1"/>
  <c r="K99" i="6"/>
  <c r="M99" i="6" s="1"/>
  <c r="K96" i="6"/>
  <c r="M96" i="6" s="1"/>
  <c r="L34" i="6"/>
  <c r="K34" i="6"/>
  <c r="M34" i="6" l="1"/>
  <c r="L37" i="6"/>
  <c r="K37" i="6"/>
  <c r="K98" i="6"/>
  <c r="M98" i="6" s="1"/>
  <c r="L35" i="6"/>
  <c r="K35" i="6"/>
  <c r="K90" i="6"/>
  <c r="M90" i="6" s="1"/>
  <c r="M37" i="6" l="1"/>
  <c r="M35" i="6"/>
  <c r="L12" i="6"/>
  <c r="K12" i="6"/>
  <c r="K97" i="6"/>
  <c r="M97" i="6" s="1"/>
  <c r="P21" i="6"/>
  <c r="K91" i="6"/>
  <c r="M91" i="6" s="1"/>
  <c r="K81" i="6"/>
  <c r="M81" i="6" s="1"/>
  <c r="M12" i="6" l="1"/>
  <c r="L17" i="6"/>
  <c r="K17" i="6"/>
  <c r="L13" i="6"/>
  <c r="K13" i="6"/>
  <c r="L10" i="6"/>
  <c r="K10" i="6"/>
  <c r="K89" i="6"/>
  <c r="M89" i="6" s="1"/>
  <c r="L55" i="6"/>
  <c r="K55" i="6"/>
  <c r="L54" i="6"/>
  <c r="K54" i="6"/>
  <c r="M13" i="6" l="1"/>
  <c r="M54" i="6"/>
  <c r="M17" i="6"/>
  <c r="M10" i="6"/>
  <c r="M55" i="6"/>
  <c r="P129" i="6"/>
  <c r="P19" i="6"/>
  <c r="K88" i="6"/>
  <c r="M88" i="6" s="1"/>
  <c r="K87" i="6"/>
  <c r="M87" i="6" s="1"/>
  <c r="L52" i="6"/>
  <c r="K52" i="6"/>
  <c r="M52" i="6" l="1"/>
  <c r="K83" i="6"/>
  <c r="M83" i="6" s="1"/>
  <c r="K85" i="6"/>
  <c r="M85" i="6" s="1"/>
  <c r="K84" i="6"/>
  <c r="M84" i="6" s="1"/>
  <c r="L51" i="6"/>
  <c r="K51" i="6"/>
  <c r="L53" i="6"/>
  <c r="K53" i="6"/>
  <c r="L33" i="6"/>
  <c r="K33" i="6"/>
  <c r="L18" i="6"/>
  <c r="K18" i="6"/>
  <c r="L31" i="6"/>
  <c r="K31" i="6"/>
  <c r="M31" i="6" l="1"/>
  <c r="M33" i="6"/>
  <c r="M51" i="6"/>
  <c r="M18" i="6"/>
  <c r="M53" i="6"/>
  <c r="K78" i="6"/>
  <c r="M78" i="6" s="1"/>
  <c r="K82" i="6"/>
  <c r="M82" i="6" s="1"/>
  <c r="K80" i="6"/>
  <c r="M80" i="6" s="1"/>
  <c r="K79" i="6"/>
  <c r="M79" i="6" s="1"/>
  <c r="K76" i="6"/>
  <c r="M76" i="6" s="1"/>
  <c r="K77" i="6"/>
  <c r="M77" i="6" s="1"/>
  <c r="K74" i="6"/>
  <c r="M74" i="6" s="1"/>
  <c r="K72" i="6"/>
  <c r="M72" i="6" s="1"/>
  <c r="K75" i="6" l="1"/>
  <c r="M75" i="6" s="1"/>
  <c r="L50" i="6" l="1"/>
  <c r="K73" i="6" l="1"/>
  <c r="M73" i="6" s="1"/>
  <c r="K71" i="6"/>
  <c r="M71" i="6" s="1"/>
  <c r="K70" i="6"/>
  <c r="M70" i="6" s="1"/>
  <c r="K69" i="6"/>
  <c r="M69" i="6" s="1"/>
  <c r="K50" i="6"/>
  <c r="M50" i="6" s="1"/>
  <c r="L32" i="6"/>
  <c r="K32" i="6"/>
  <c r="L14" i="6"/>
  <c r="K14" i="6"/>
  <c r="M32" i="6" l="1"/>
  <c r="M14" i="6"/>
  <c r="K65" i="6"/>
  <c r="M65" i="6" s="1"/>
  <c r="K66" i="6"/>
  <c r="M66" i="6" s="1"/>
  <c r="K68" i="6"/>
  <c r="M68" i="6" s="1"/>
  <c r="K67" i="6"/>
  <c r="M67" i="6" s="1"/>
  <c r="K339" i="6" l="1"/>
  <c r="L339" i="6" s="1"/>
  <c r="L130" i="6" l="1"/>
  <c r="K130" i="6"/>
  <c r="M130" i="6" l="1"/>
  <c r="K328" i="6" l="1"/>
  <c r="L328" i="6" s="1"/>
  <c r="K334" i="6" l="1"/>
  <c r="L334" i="6" s="1"/>
  <c r="K317" i="6" l="1"/>
  <c r="L317" i="6" s="1"/>
  <c r="K331" i="6" l="1"/>
  <c r="L331" i="6" s="1"/>
  <c r="K323" i="6" l="1"/>
  <c r="L323" i="6" s="1"/>
  <c r="K333" i="6" l="1"/>
  <c r="L333" i="6" s="1"/>
  <c r="H329" i="6" l="1"/>
  <c r="K329" i="6" l="1"/>
  <c r="L329" i="6" s="1"/>
  <c r="K318" i="6"/>
  <c r="L318" i="6" s="1"/>
  <c r="K308" i="6"/>
  <c r="L308" i="6" s="1"/>
  <c r="K324" i="6" l="1"/>
  <c r="L324" i="6" s="1"/>
  <c r="K325" i="6" l="1"/>
  <c r="L325" i="6" s="1"/>
  <c r="K322" i="6" l="1"/>
  <c r="L322" i="6" s="1"/>
  <c r="K301" i="6"/>
  <c r="L301" i="6" s="1"/>
  <c r="K321" i="6"/>
  <c r="L321" i="6" s="1"/>
  <c r="K320" i="6"/>
  <c r="L320" i="6" s="1"/>
  <c r="K319" i="6"/>
  <c r="L319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0" i="6"/>
  <c r="L300" i="6" s="1"/>
  <c r="K299" i="6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F291" i="6"/>
  <c r="K291" i="6" s="1"/>
  <c r="L291" i="6" s="1"/>
  <c r="F290" i="6"/>
  <c r="K290" i="6" s="1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2" i="6"/>
  <c r="L272" i="6" s="1"/>
  <c r="K270" i="6"/>
  <c r="L270" i="6" s="1"/>
  <c r="K269" i="6"/>
  <c r="L269" i="6" s="1"/>
  <c r="F268" i="6"/>
  <c r="K268" i="6" s="1"/>
  <c r="L268" i="6" s="1"/>
  <c r="K267" i="6"/>
  <c r="L267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8" i="6"/>
  <c r="L238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H219" i="6"/>
  <c r="K219" i="6" s="1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H185" i="6"/>
  <c r="K185" i="6" s="1"/>
  <c r="L185" i="6" s="1"/>
  <c r="F184" i="6"/>
  <c r="K184" i="6" s="1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<sst xmlns="http://schemas.openxmlformats.org/spreadsheetml/2006/main" count="3317" uniqueCount="1234">
  <si>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</si>
  <si>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</si>
  <si>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</si>
  <si>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</si>
  <si>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</si>
  <si>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</si>
  <si>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</si>
  <si>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</si>
  <si>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</si>
  <si>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</si>
  <si>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</si>
  <si>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</si>
  <si>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</si>
  <si>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</si>
  <si>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</si>
  <si>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</si>
  <si>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</si>
  <si>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</si>
  <si>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</si>
  <si>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</si>
  <si>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</si>
  <si>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</si>
  <si>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</si>
  <si>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</si>
  <si>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</si>
  <si>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</si>
  <si>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</si>
  <si>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</si>
  <si>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</si>
  <si>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</si>
  <si>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</si>
  <si>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</si>
  <si>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</si>
  <si>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</si>
  <si>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</si>
  <si>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</si>
  <si>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</si>
  <si>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</si>
  <si>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</si>
  <si>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</si>
  <si>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</si>
  <si>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</si>
  <si>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</si>
  <si>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</si>
  <si>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</si>
  <si>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</si>
  <si>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</si>
  <si>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</si>
  <si>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</si>
  <si>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</si>
  <si>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</si>
  <si>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</si>
  <si>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</si>
  <si>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</si>
  <si>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</si>
  <si>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</si>
  <si>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</si>
  <si>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</si>
  <si>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</si>
  <si>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</si>
  <si>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</si>
  <si>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</si>
  <si>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</si>
  <si>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</si>
  <si>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</si>
  <si>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</si>
  <si>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</si>
  <si>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</si>
  <si>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</si>
  <si>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</si>
  <si>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</si>
  <si>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</si>
  <si>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</si>
  <si>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</si>
  <si>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</si>
  <si>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</si>
  <si>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</si>
  <si>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</si>
  <si>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</si>
  <si>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</si>
  <si>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</si>
  <si>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</si>
  <si>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</si>
  <si>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</si>
  <si>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</si>
  <si>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</si>
  <si>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</si>
  <si>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</si>
  <si>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</si>
  <si>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</si>
  <si>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</si>
  <si>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</si>
  <si>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</si>
  <si>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</si>
  <si>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</si>
  <si>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</si>
  <si>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</si>
  <si>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</si>
  <si>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</si>
  <si>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</si>
  <si>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</si>
  <si>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</si>
  <si>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</si>
  <si>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</si>
  <si>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</si>
  <si>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</si>
  <si>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</si>
  <si>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</si>
  <si>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</si>
  <si>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</si>
  <si>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</si>
  <si>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</si>
  <si>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</si>
  <si>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</si>
  <si>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</si>
  <si>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</si>
  <si>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</si>
  <si>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</si>
  <si>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</si>
  <si>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</si>
  <si>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</si>
  <si>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</si>
  <si>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</si>
  <si>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</si>
  <si>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</si>
  <si>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</si>
  <si>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</si>
  <si>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</si>
  <si>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</si>
  <si>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</si>
  <si>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</si>
  <si>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</si>
  <si>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</si>
  <si>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</si>
  <si>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</si>
  <si>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</si>
  <si>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</si>
  <si>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</si>
  <si>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</si>
  <si>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</si>
  <si>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</si>
  <si>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</si>
  <si>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</si>
  <si>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</si>
  <si>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</si>
  <si>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</si>
  <si>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</si>
  <si>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</si>
  <si>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</si>
  <si>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</si>
  <si>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</si>
  <si>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</si>
  <si>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</si>
  <si>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</si>
  <si>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</si>
  <si>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</si>
  <si>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</si>
  <si>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</si>
  <si>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</si>
  <si>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</si>
  <si>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</si>
  <si>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</si>
  <si>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</si>
  <si>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</si>
  <si>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</si>
  <si>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</si>
  <si>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</si>
  <si>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</si>
  <si>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</si>
  <si>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</si>
  <si>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</si>
  <si>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</si>
  <si>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</si>
  <si>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</si>
  <si>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</si>
  <si>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</si>
  <si>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</si>
  <si>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</si>
  <si>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</si>
  <si>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</si>
  <si>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</si>
  <si>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</si>
  <si>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</si>
  <si>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</si>
  <si>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</si>
  <si>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</si>
  <si>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</si>
  <si>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</si>
  <si>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</si>
  <si>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</si>
  <si>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</si>
  <si>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</si>
  <si>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</si>
  <si>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</si>
  <si>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</si>
  <si>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</si>
  <si>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</si>
  <si>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</si>
  <si>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</si>
  <si>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</si>
  <si>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</si>
  <si>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</si>
  <si>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</si>
  <si>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</si>
  <si>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</si>
  <si>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</si>
  <si>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</si>
  <si>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</si>
  <si>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</si>
  <si>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</si>
  <si>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</si>
  <si>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</si>
  <si>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</si>
  <si>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</si>
  <si>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</si>
  <si>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</si>
  <si>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</si>
  <si>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</si>
  <si>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</si>
  <si>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</si>
  <si>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</si>
  <si>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</si>
  <si>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</si>
  <si>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</si>
  <si>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</si>
  <si>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</si>
  <si>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</si>
  <si>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</si>
  <si>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</si>
  <si>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</si>
  <si>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</si>
  <si>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</si>
  <si>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</si>
  <si>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</si>
  <si>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</si>
  <si>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</si>
  <si>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</si>
  <si>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</si>
  <si>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</si>
  <si>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</si>
  <si>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</si>
  <si>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</si>
  <si>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</si>
  <si>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</si>
  <si>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</si>
  <si>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</si>
  <si>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</si>
  <si>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</si>
  <si>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</si>
  <si>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</si>
  <si>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</si>
  <si>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</si>
  <si>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</si>
  <si>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</si>
  <si>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</si>
  <si>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</si>
  <si>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</si>
  <si>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</si>
  <si>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</si>
  <si>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</si>
  <si>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</si>
  <si>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</si>
  <si>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</si>
  <si>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</si>
  <si>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</si>
  <si>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</si>
  <si>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</si>
  <si>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</si>
  <si>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</si>
  <si>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</si>
  <si>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</si>
  <si>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</si>
  <si>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</si>
  <si>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</si>
  <si>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</si>
  <si>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</si>
  <si>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</si>
  <si>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</si>
  <si>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</si>
  <si>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</si>
  <si>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</si>
  <si>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</si>
  <si>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</si>
  <si>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</si>
  <si>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</si>
  <si>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</si>
  <si>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</si>
  <si>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</si>
  <si>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</si>
  <si>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</si>
  <si>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</si>
  <si>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</si>
  <si>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</si>
  <si>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</si>
  <si>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</si>
  <si>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</si>
  <si>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</si>
  <si>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</si>
  <si>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</si>
  <si>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</si>
  <si>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</si>
  <si>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</si>
  <si>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</si>
  <si>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</si>
  <si>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</si>
  <si>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</si>
  <si>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</si>
  <si>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</si>
  <si>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</si>
  <si>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</si>
  <si>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</si>
  <si>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</si>
  <si>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</si>
  <si>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</si>
  <si>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</si>
  <si>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</si>
  <si>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</si>
  <si>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</si>
  <si>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</si>
  <si>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</si>
  <si>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</si>
  <si>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</si>
  <si>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</si>
  <si>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</si>
  <si>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</si>
  <si>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</si>
  <si>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</si>
  <si>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</si>
  <si>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</si>
  <si>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</si>
  <si>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</si>
  <si>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</si>
  <si>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</si>
  <si>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</si>
  <si>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</si>
  <si>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</si>
  <si>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</si>
  <si>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</si>
  <si>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</si>
  <si>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</si>
  <si>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</si>
  <si>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</si>
  <si>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</si>
  <si>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</si>
  <si>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</si>
  <si>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</si>
  <si>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</si>
  <si>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</si>
  <si>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</si>
  <si>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</si>
  <si>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</si>
  <si>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</si>
  <si>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</si>
  <si>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</si>
  <si>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</si>
  <si>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</si>
  <si>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</si>
  <si>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</si>
  <si>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</si>
  <si>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</si>
  <si>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</si>
  <si>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</si>
  <si>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</si>
  <si>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</si>
  <si>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</si>
  <si>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</si>
  <si>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</si>
  <si>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</si>
  <si>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</si>
  <si>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</si>
  <si>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</si>
  <si>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</si>
  <si>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</si>
  <si>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</si>
  <si>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</si>
  <si>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</si>
  <si>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</si>
  <si>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</si>
  <si>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</si>
  <si>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</si>
  <si>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</si>
  <si>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</si>
  <si>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</si>
  <si>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</si>
  <si>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</si>
  <si>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</si>
  <si>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</si>
  <si>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</si>
  <si>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</si>
  <si>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</si>
  <si>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</si>
  <si>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</si>
  <si>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</si>
  <si>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</si>
  <si>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</si>
  <si>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</si>
  <si>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</si>
  <si>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</si>
  <si>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</si>
  <si>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</si>
  <si>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</si>
  <si>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</si>
  <si>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</si>
  <si>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</si>
  <si>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</si>
  <si>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</si>
  <si>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</si>
  <si>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</si>
  <si>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</si>
  <si>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</si>
  <si>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</si>
  <si>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</si>
  <si>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</si>
  <si>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</si>
  <si>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</si>
  <si>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</si>
  <si>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</si>
  <si>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</si>
  <si>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</si>
  <si>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</si>
  <si>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</si>
  <si>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</si>
  <si>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</si>
  <si>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</si>
  <si>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</si>
  <si>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</si>
  <si>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</si>
  <si>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</si>
  <si>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</si>
  <si>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</si>
  <si>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</si>
  <si>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</si>
  <si>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</si>
  <si>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</si>
  <si>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</si>
  <si>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</si>
  <si>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</si>
  <si>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</si>
  <si>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</si>
  <si>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</si>
  <si>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</si>
  <si>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</si>
  <si>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</si>
  <si>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</si>
  <si>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</si>
  <si>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</si>
  <si>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</si>
  <si>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</si>
  <si>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</si>
  <si>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</si>
  <si>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</si>
  <si>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</si>
  <si>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</si>
  <si>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</si>
  <si>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</si>
  <si>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</si>
  <si>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</si>
  <si>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</si>
  <si>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</si>
  <si>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</si>
  <si>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</si>
  <si>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</si>
  <si>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</si>
  <si>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</si>
  <si>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</si>
  <si>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</si>
  <si>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</si>
  <si>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</si>
  <si>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</si>
  <si>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</si>
  <si>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</si>
  <si>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</si>
  <si>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</si>
  <si>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</si>
  <si>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</si>
  <si>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</si>
  <si>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</si>
  <si>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</si>
  <si>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</si>
  <si>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</si>
  <si>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</si>
  <si>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</si>
  <si>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</si>
  <si>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</si>
  <si>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</si>
  <si>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</si>
  <si>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</si>
  <si>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</si>
  <si>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</si>
  <si>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</si>
  <si>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</si>
  <si>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</si>
  <si>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</si>
  <si>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</si>
  <si>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</si>
  <si>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</si>
  <si>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</si>
  <si>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</si>
  <si>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</si>
  <si>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</si>
  <si>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</si>
  <si>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</si>
  <si>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</si>
  <si>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</si>
  <si>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</si>
  <si>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</si>
  <si>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</si>
  <si>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</si>
  <si>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</si>
  <si>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</si>
  <si>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</si>
  <si>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</si>
  <si>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</si>
  <si>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</si>
  <si>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</si>
  <si>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</si>
  <si>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</si>
  <si>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</si>
  <si>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</si>
  <si>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</si>
  <si>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</si>
  <si>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</si>
  <si>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</si>
  <si>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</si>
  <si>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</si>
  <si>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</si>
  <si>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</si>
  <si>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</si>
  <si>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</si>
  <si>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</si>
  <si>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</si>
  <si>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</si>
  <si>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</si>
  <si>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</si>
  <si>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</si>
  <si>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</si>
  <si>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</si>
  <si>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</si>
  <si>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</si>
  <si>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</si>
  <si>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</si>
  <si>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</si>
  <si>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</si>
  <si>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</si>
  <si>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</si>
  <si>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</si>
  <si>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</si>
  <si>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</si>
  <si>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</si>
  <si>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</si>
  <si>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</si>
  <si>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</si>
  <si>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</si>
  <si>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</si>
  <si>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</si>
  <si>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</si>
  <si>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</si>
  <si>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</si>
  <si>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</si>
  <si>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</si>
  <si>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</si>
  <si>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</si>
  <si>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</si>
  <si>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</si>
  <si>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</si>
  <si>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</si>
  <si>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</si>
  <si>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</si>
  <si>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</si>
  <si>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</si>
  <si>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</si>
  <si>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</si>
  <si>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</si>
  <si>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</si>
  <si>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</si>
  <si>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</si>
  <si>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</si>
  <si>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</si>
  <si>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</si>
  <si>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</si>
  <si>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</si>
  <si>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</si>
  <si>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</si>
  <si>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</si>
  <si>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</si>
  <si>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</si>
  <si>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</si>
  <si>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</si>
  <si>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</si>
  <si>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</si>
  <si>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</si>
  <si>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</si>
  <si>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</si>
  <si>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</si>
  <si>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</si>
  <si>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</si>
  <si>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</si>
  <si>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</si>
  <si>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</si>
  <si>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</si>
  <si>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</si>
  <si>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</si>
  <si>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</si>
  <si>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</si>
  <si>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</si>
  <si>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</si>
  <si>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</si>
  <si>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</si>
  <si>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</si>
  <si>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</si>
  <si>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</si>
  <si>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</si>
  <si>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</si>
  <si>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</si>
  <si>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</si>
  <si>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</si>
  <si>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</si>
  <si>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</si>
  <si>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</si>
  <si>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</si>
  <si>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</si>
  <si>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</si>
  <si>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</si>
  <si>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</si>
  <si>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</si>
  <si>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</si>
  <si>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</si>
  <si>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</si>
  <si>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</si>
  <si>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</si>
  <si>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</si>
  <si>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</si>
  <si>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</si>
  <si>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</si>
  <si>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</si>
  <si>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</si>
  <si>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</si>
  <si>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</si>
  <si>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</si>
  <si>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</si>
  <si>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</si>
  <si>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</si>
  <si>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</si>
  <si>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</si>
  <si>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</si>
  <si>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</si>
  <si>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</si>
  <si>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</si>
  <si>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</si>
  <si>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</si>
  <si>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</si>
  <si>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</si>
  <si>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</si>
  <si>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</si>
  <si>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</si>
  <si>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</si>
  <si>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</si>
  <si>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</si>
  <si>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</si>
  <si>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</si>
  <si>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</si>
  <si>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</si>
  <si>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</si>
  <si>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</si>
  <si>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</si>
  <si>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</si>
  <si>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</si>
  <si>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</si>
  <si>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</si>
  <si>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</si>
  <si>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</si>
  <si>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</si>
  <si>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</si>
  <si>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</si>
  <si>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</si>
  <si>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</si>
  <si>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</si>
  <si>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</si>
  <si>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</si>
  <si>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</si>
  <si>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</si>
  <si>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</si>
  <si>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</si>
  <si>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</si>
  <si>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</si>
  <si>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</si>
  <si>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</si>
  <si>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</si>
  <si>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</si>
  <si>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</si>
  <si>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</si>
  <si>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</si>
  <si>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</si>
  <si>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</si>
  <si>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</si>
  <si>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</si>
  <si>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</si>
  <si>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</si>
  <si>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</si>
  <si>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</si>
  <si>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</si>
  <si>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</si>
  <si>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</si>
  <si>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</si>
  <si>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</si>
  <si>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</si>
  <si>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</si>
  <si>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</si>
  <si>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</si>
  <si>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</si>
  <si>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</si>
  <si>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</si>
  <si>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</si>
  <si>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</si>
  <si>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</si>
  <si>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</si>
  <si>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</si>
  <si>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</si>
  <si>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</si>
  <si>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</si>
  <si>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</si>
  <si>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</si>
  <si>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</si>
  <si>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</si>
  <si>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</si>
  <si>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</si>
  <si>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</si>
  <si>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</si>
  <si>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</si>
  <si>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</si>
  <si>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</si>
  <si>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</si>
  <si>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</si>
  <si>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</si>
  <si>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</si>
  <si>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</si>
  <si>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</si>
  <si>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</si>
  <si>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</si>
  <si>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</si>
  <si>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</si>
  <si>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</si>
  <si>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</si>
  <si>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</si>
  <si>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</si>
  <si>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</si>
  <si>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</si>
  <si>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</si>
  <si>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</si>
  <si>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</si>
  <si>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</si>
  <si>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</si>
  <si>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</si>
  <si>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</si>
  <si>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</si>
  <si>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</si>
  <si>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</si>
  <si>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</si>
  <si>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</si>
  <si>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</si>
  <si>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</si>
  <si>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</si>
  <si>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</si>
  <si>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</si>
  <si>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</si>
  <si>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</si>
  <si>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</si>
  <si>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</si>
  <si>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</si>
  <si>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</si>
  <si>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</si>
  <si>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</si>
  <si>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</si>
  <si>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</si>
  <si>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</si>
  <si>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</si>
  <si>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</si>
  <si>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</si>
  <si>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</si>
  <si>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</si>
  <si>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</si>
  <si>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</si>
  <si>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</si>
  <si>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</si>
  <si>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</si>
  <si>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</si>
  <si>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</si>
  <si>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</si>
  <si>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</si>
  <si>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</si>
  <si>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</si>
  <si>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</si>
  <si>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</si>
  <si>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</si>
  <si>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</si>
  <si>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</si>
  <si>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</si>
  <si>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</si>
  <si>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</si>
  <si>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</si>
  <si>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</si>
  <si>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</si>
  <si>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</si>
  <si>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</si>
  <si>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</si>
  <si>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</si>
  <si>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</si>
  <si>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</si>
  <si>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</si>
  <si>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</si>
  <si>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</si>
  <si>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</si>
  <si>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</si>
  <si>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</si>
  <si>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</si>
  <si>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</si>
  <si>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</si>
  <si>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</si>
  <si>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</si>
  <si>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</si>
  <si>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</si>
  <si>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</si>
  <si>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</si>
  <si>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</si>
  <si>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</si>
  <si>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</si>
  <si>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</si>
  <si>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</si>
  <si>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</si>
  <si>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</si>
  <si>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</si>
  <si>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</si>
  <si>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</si>
  <si>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</si>
  <si>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</si>
  <si>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</si>
  <si>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</si>
  <si>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</si>
  <si>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</si>
  <si>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</si>
  <si>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</si>
  <si>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</si>
  <si>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</si>
  <si>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</si>
  <si>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</si>
  <si>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</si>
  <si>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</si>
  <si>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</si>
  <si>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</si>
  <si>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</si>
  <si>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</si>
  <si>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</si>
  <si>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</si>
  <si>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</si>
  <si>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</si>
  <si>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</si>
  <si>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</si>
  <si>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</si>
  <si>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</si>
  <si>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</si>
  <si>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</si>
  <si>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</si>
  <si>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</si>
  <si>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</si>
  <si>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</si>
  <si>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</si>
  <si>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</si>
  <si>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</si>
  <si>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</si>
  <si>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</si>
  <si>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</si>
  <si>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</si>
  <si>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</si>
  <si>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</si>
  <si>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</si>
  <si>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</si>
  <si>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</si>
  <si>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</si>
  <si>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</si>
  <si>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</si>
  <si>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</si>
  <si>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</si>
  <si>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</si>
  <si>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</si>
  <si>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</si>
  <si>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</si>
  <si>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</si>
  <si>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</si>
  <si>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</si>
  <si>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</si>
  <si>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</si>
  <si>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</si>
  <si>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</si>
  <si>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</si>
  <si>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</si>
  <si>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</si>
  <si>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</si>
  <si>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</si>
  <si>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</si>
  <si>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</si>
  <si>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</si>
  <si>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</si>
  <si>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</si>
  <si>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</si>
  <si>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</si>
  <si>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</si>
  <si>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</si>
  <si>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</si>
  <si>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</si>
  <si>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</si>
  <si>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</si>
  <si>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</si>
  <si>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</si>
  <si>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</si>
  <si>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</si>
  <si>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</si>
  <si>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</si>
  <si>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</si>
  <si>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</si>
  <si>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</si>
  <si>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</si>
  <si>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</si>
  <si>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</si>
  <si>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</si>
  <si>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</si>
  <si>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</si>
  <si>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</si>
  <si>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</si>
  <si>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</si>
  <si>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</si>
  <si>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</si>
  <si>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</si>
  <si>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</si>
  <si>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</si>
  <si>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</si>
  <si>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</si>
  <si>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</si>
  <si>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</si>
  <si>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</si>
  <si>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</si>
  <si>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</si>
  <si>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</si>
  <si>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</si>
  <si>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</si>
  <si>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</si>
  <si>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</si>
  <si>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</si>
  <si>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</si>
  <si>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</si>
  <si>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</si>
  <si>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</si>
  <si>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</si>
  <si>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</si>
  <si>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</si>
  <si>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</si>
  <si>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</si>
  <si>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</si>
  <si>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</si>
  <si>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</si>
  <si>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</si>
  <si>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</si>
  <si>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</si>
  <si>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</si>
  <si>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</si>
  <si>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</si>
  <si>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</si>
  <si>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</si>
  <si>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</si>
  <si>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</si>
  <si>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</si>
  <si>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</si>
  <si>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10.0-5</t>
  </si>
  <si>
    <t>BANKNIFTY 44000 CE 18-MAY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</si>
  <si>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</si>
  <si>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</si>
  <si>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</si>
  <si>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</si>
  <si>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</si>
  <si>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</si>
  <si>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</si>
  <si>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</si>
  <si>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</si>
  <si>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</si>
  <si>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</si>
  <si>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</si>
  <si>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</si>
  <si>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</si>
  <si>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</si>
  <si>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</si>
  <si>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</si>
  <si>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</si>
  <si>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</si>
  <si>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</si>
  <si>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</si>
  <si>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</si>
  <si>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</si>
  <si>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</si>
  <si>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</si>
  <si>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</si>
  <si>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</si>
  <si>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</si>
  <si>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</si>
  <si>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</si>
  <si>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</si>
  <si>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</si>
  <si>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</si>
  <si>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</si>
  <si>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</si>
  <si>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</si>
  <si>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</si>
  <si>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</si>
  <si>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</si>
  <si>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</si>
  <si>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</si>
  <si>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</si>
  <si>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</si>
  <si>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</si>
  <si>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</si>
  <si>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</si>
  <si>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</si>
  <si>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</si>
  <si>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</si>
  <si>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</si>
  <si>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</si>
  <si>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</si>
  <si>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</si>
  <si>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</si>
  <si>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</si>
  <si>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</si>
  <si>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</si>
  <si>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</si>
  <si>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</si>
  <si>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</si>
  <si>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</si>
  <si>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</si>
  <si>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</si>
  <si>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</si>
  <si>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</si>
  <si>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</si>
  <si>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</si>
  <si>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</si>
  <si>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</si>
  <si>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</si>
  <si>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</si>
  <si>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</si>
  <si>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</si>
  <si>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</si>
  <si>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RPOWER</t>
  </si>
  <si>
    <t>Reliance Power Limited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</si>
  <si>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</si>
  <si>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</si>
  <si>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</si>
  <si>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</si>
  <si>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</si>
  <si>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</si>
  <si>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</si>
  <si>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HEERAISP</t>
  </si>
  <si>
    <t>SECURCRED</t>
  </si>
  <si>
    <t>JAINAM BROKING LIMITED</t>
  </si>
  <si>
    <t>Profit of Rs.45.5/-</t>
  </si>
  <si>
    <t>Loss of Rs.32/-</t>
  </si>
  <si>
    <t>Loss of Rs. 140/-</t>
  </si>
  <si>
    <t>120-150</t>
  </si>
  <si>
    <t>FINNIFTY 19250 CE 30-MAY</t>
  </si>
  <si>
    <t>35-45</t>
  </si>
  <si>
    <t>276-296</t>
  </si>
  <si>
    <t>330-350</t>
  </si>
  <si>
    <t>DANUBE</t>
  </si>
  <si>
    <t>SUNIL HUKUMAT RAJDEV</t>
  </si>
  <si>
    <t>TOPGAIN FINANCE PRIVATE LIMITED</t>
  </si>
  <si>
    <t>SHEETAL</t>
  </si>
  <si>
    <t>TEJASSVI</t>
  </si>
  <si>
    <t>SAROJ GUPTA</t>
  </si>
  <si>
    <t>QUICKTOUCH</t>
  </si>
  <si>
    <t>Quicktouch Technologies L</t>
  </si>
  <si>
    <t>HI GROWTH CORPORATE SERVICES PVT LTD</t>
  </si>
  <si>
    <t>CEINSYSTECH</t>
  </si>
  <si>
    <t>BONANZA COMMODITY BROKERS PRIVATE LIMITED</t>
  </si>
  <si>
    <t>ELDER VENTURE LLP</t>
  </si>
  <si>
    <t>SVJ</t>
  </si>
  <si>
    <t>MADHU SANJAYKUMAR BUCHA</t>
  </si>
  <si>
    <t>ISH TRAVEL &amp; TOURS PRIVATE LIMITED</t>
  </si>
  <si>
    <t>TECHNOPACK</t>
  </si>
  <si>
    <t>VIVANTA</t>
  </si>
  <si>
    <t>MANSI SHARES &amp; STOCK ADVISORS PVT LTD</t>
  </si>
  <si>
    <t>HISARMETAL</t>
  </si>
  <si>
    <t>Hisar Metal Ind. Limited</t>
  </si>
  <si>
    <t>SHAH SHARAD KANAYALAL</t>
  </si>
  <si>
    <t>SETU SECURITIES PVT LTD</t>
  </si>
  <si>
    <t>NK SECURITIES RESEARCH PRIVATE LIMITED</t>
  </si>
  <si>
    <t>MAZDA</t>
  </si>
  <si>
    <t>Mazda Limited</t>
  </si>
  <si>
    <t>UNIVASTU</t>
  </si>
  <si>
    <t>Univastu India Limited</t>
  </si>
  <si>
    <t>ATLAS EVENTS PRIVATE LIMITED</t>
  </si>
  <si>
    <t>SMLISUZU</t>
  </si>
  <si>
    <t>SML Isuzu Limited</t>
  </si>
  <si>
    <t>TEMBO</t>
  </si>
  <si>
    <t>Tembo Global Ind Ltd</t>
  </si>
  <si>
    <t>KAUSHIK MAHESHBHAI WAGHELA</t>
  </si>
  <si>
    <t>815-820</t>
  </si>
  <si>
    <t>850-860</t>
  </si>
  <si>
    <t>BHARTIARTL 840 CE JUN</t>
  </si>
  <si>
    <t>14-18</t>
  </si>
  <si>
    <t>NIFTY 18900 CE 29-JUNE</t>
  </si>
  <si>
    <t>5.0-1</t>
  </si>
  <si>
    <t>A</t>
  </si>
  <si>
    <t>Profit of Rs.6.25/-</t>
  </si>
  <si>
    <t>Profit of Rs.3/-</t>
  </si>
  <si>
    <t>NIFTY 19000 CE 29-JUNE</t>
  </si>
  <si>
    <t>89-109</t>
  </si>
  <si>
    <t>10.0-1</t>
  </si>
  <si>
    <t>NIFTY JUNE FUT</t>
  </si>
  <si>
    <t>18700-18720</t>
  </si>
  <si>
    <t>18500-18400</t>
  </si>
  <si>
    <t>Loss of Rs.36/-</t>
  </si>
  <si>
    <t>GRAVITA</t>
  </si>
  <si>
    <t>22-28</t>
  </si>
  <si>
    <t>Profit of Rs.2.75/-</t>
  </si>
  <si>
    <t>AFEL</t>
  </si>
  <si>
    <t>MUKESH JAIN</t>
  </si>
  <si>
    <t>ASRL</t>
  </si>
  <si>
    <t>VADASSERY DEVASSY HENRY</t>
  </si>
  <si>
    <t>CHEMTECH</t>
  </si>
  <si>
    <t>SAHASTRAA ADVISORS PRIVATE LIMITED</t>
  </si>
  <si>
    <t>CSL</t>
  </si>
  <si>
    <t>RAJU RAMGOPAL KHANDELWAL</t>
  </si>
  <si>
    <t>DAPS</t>
  </si>
  <si>
    <t>SELVAMURTHY AKILANDESWARI</t>
  </si>
  <si>
    <t>DARJEELING</t>
  </si>
  <si>
    <t>ANKIT AJITBHAI PANCHAL</t>
  </si>
  <si>
    <t>MAHENDRA GIRDHARILAL WADHWANI</t>
  </si>
  <si>
    <t>EKENNIS</t>
  </si>
  <si>
    <t>MEHUL BHARATBHAI SHAH HUF</t>
  </si>
  <si>
    <t>VINOD MANJIBHAI CHAUHAN</t>
  </si>
  <si>
    <t>AMIT GILL</t>
  </si>
  <si>
    <t>GOYALASS</t>
  </si>
  <si>
    <t>MISTERKAPOORKESHRI</t>
  </si>
  <si>
    <t>ARUNA ATTAL</t>
  </si>
  <si>
    <t>INDONG</t>
  </si>
  <si>
    <t>DILIP NANJI CHHEDA</t>
  </si>
  <si>
    <t>NEETA SANJAY PODDAR</t>
  </si>
  <si>
    <t>JANUSCORP</t>
  </si>
  <si>
    <t>KRRAIL</t>
  </si>
  <si>
    <t>GUPTA JEE TENT SERVICES PRIVATE LIMITED</t>
  </si>
  <si>
    <t>MASTERTR</t>
  </si>
  <si>
    <t>PRIME INDUSTRIES LIMITED</t>
  </si>
  <si>
    <t>JASHANJYOT SINGH ARORA</t>
  </si>
  <si>
    <t>MERCURYLAB</t>
  </si>
  <si>
    <t>KETAN BABULAL SHAH</t>
  </si>
  <si>
    <t>MMLF</t>
  </si>
  <si>
    <t>VINAYKUMARCHAWLA</t>
  </si>
  <si>
    <t>TASNEEM ABBASALI LAKDAWALA</t>
  </si>
  <si>
    <t>VAIDIK GOEL</t>
  </si>
  <si>
    <t>AJAY SALVI</t>
  </si>
  <si>
    <t>PARLEIND</t>
  </si>
  <si>
    <t>BHAVIK MUKESHKUMAR PANDYA</t>
  </si>
  <si>
    <t>PATELSAI</t>
  </si>
  <si>
    <t>ROHA ASSET MANAGERS LLP</t>
  </si>
  <si>
    <t>PATINTLOG</t>
  </si>
  <si>
    <t>ARHAAN NUMAIRE FAMILY BENEFICIARIES TRUST</t>
  </si>
  <si>
    <t>NATASHA CONSTRUCTION PROJECTS PRIVATE LTD</t>
  </si>
  <si>
    <t>PATRON</t>
  </si>
  <si>
    <t>MANSI SHARE &amp; STOCK ADVISORS PRIVATE LIMITED</t>
  </si>
  <si>
    <t>POOJA</t>
  </si>
  <si>
    <t>SALIM PYARALI GOVANI</t>
  </si>
  <si>
    <t>QUASAR</t>
  </si>
  <si>
    <t>NIKHIL OMPRAKASH MALPANI</t>
  </si>
  <si>
    <t>LAXMIGOYAL</t>
  </si>
  <si>
    <t>REETECH</t>
  </si>
  <si>
    <t>MIKER FINANCIAL CONSULTANTS PRIVATE LIMITED</t>
  </si>
  <si>
    <t>VINCENT COMMERCIAL COMPANY LIMITED</t>
  </si>
  <si>
    <t>SONAL VIJAY SHAH</t>
  </si>
  <si>
    <t>BP EQUITIES PVT. LTD.</t>
  </si>
  <si>
    <t>MULTIPLIER SHARE AND STOCK ADVISORS PRIVATE LTD</t>
  </si>
  <si>
    <t>MADHUDEVI SANJAY BUCHA</t>
  </si>
  <si>
    <t>DUES MANAGER PRIVATE LIMITED</t>
  </si>
  <si>
    <t>SPRING VENTURES</t>
  </si>
  <si>
    <t>ARHAM SHARE PRIVATE LIMITED</t>
  </si>
  <si>
    <t>SETU SECURITIES PVT. LTD.</t>
  </si>
  <si>
    <t>ROHAN SUDHAKAR JADHAV</t>
  </si>
  <si>
    <t>ALGOQUANT FINTECH LIMITED .</t>
  </si>
  <si>
    <t>TRANSPACT</t>
  </si>
  <si>
    <t>SYKES AND RAY EQUITIES (INDIA) LIMITED</t>
  </si>
  <si>
    <t>PRIYA SAINI</t>
  </si>
  <si>
    <t>KAILASHBEN ASHOKKUMAR PATEL</t>
  </si>
  <si>
    <t>Clean Science &amp; Tech Ltd</t>
  </si>
  <si>
    <t>THINK INDIA OPPORTUNITIES MASTER FUND LP</t>
  </si>
  <si>
    <t>DIL</t>
  </si>
  <si>
    <t>Debock Industries Limited</t>
  </si>
  <si>
    <t>WILSON HOLDINGS PRIVATE LIMITED</t>
  </si>
  <si>
    <t>Gravita India Limited</t>
  </si>
  <si>
    <t>EMPLOYEES PROVIDENT FUND BOARD MANAGED BY NOMURA ASSET MANAGEMENT MALAYSIA SDN BHD</t>
  </si>
  <si>
    <t>THE NOMURA TRUST AND BANKING CO LTD AS THE TRUSTEE OF NOMURA INDIA STOCK</t>
  </si>
  <si>
    <t>THE MTBJ A/C NOMURA INDIA INVES FD</t>
  </si>
  <si>
    <t>NOMURA FUNDS IRELAND PUBLIC LIMITED COMPANY- NOMURA FUNDS IRELAND - INDIA EQUITY FUND</t>
  </si>
  <si>
    <t>KRISHNADEF</t>
  </si>
  <si>
    <t>Krishna Def and Ald Ind L</t>
  </si>
  <si>
    <t>MALI AGRI TECH PRIVATE LIMITED</t>
  </si>
  <si>
    <t>MUDUPULAVEMULA SURENDRANADHA REDDY</t>
  </si>
  <si>
    <t>NUCLEUS</t>
  </si>
  <si>
    <t>Nucleus Software Exports</t>
  </si>
  <si>
    <t>AMAN DEEP</t>
  </si>
  <si>
    <t>REMUS</t>
  </si>
  <si>
    <t>Remus Pharmaceuticals L</t>
  </si>
  <si>
    <t>GPRAKASHCHAND BAID HUF</t>
  </si>
  <si>
    <t>NEGEN CAPITAL SERVICES PRIVATE LIMITED</t>
  </si>
  <si>
    <t>JAIN SANJAY POPATLAL</t>
  </si>
  <si>
    <t>SOMATEX</t>
  </si>
  <si>
    <t>Soma Textiles &amp; Ind. Ltd.</t>
  </si>
  <si>
    <t>UNIINFO</t>
  </si>
  <si>
    <t>Uniinfo Telecom Servi Ltd</t>
  </si>
  <si>
    <t>ABINFRA</t>
  </si>
  <si>
    <t>A B Infrabuild Limited</t>
  </si>
  <si>
    <t>SHUBHANGI SUBHASH KONDVILKAR</t>
  </si>
  <si>
    <t>AUROIMPEX</t>
  </si>
  <si>
    <t>Auro Impex  &amp; Chemicals L</t>
  </si>
  <si>
    <t>ANSHUL AGARWAL</t>
  </si>
  <si>
    <t>NILIMA KRISHNAKUMAR BOOB</t>
  </si>
  <si>
    <t>ASHA  ASHOK  BOOB</t>
  </si>
  <si>
    <t>ASHA  ASHOK  SIKCHI</t>
  </si>
  <si>
    <t>RAJAT AGRAWAL</t>
  </si>
  <si>
    <t>BLUEJAY ENTERPRISES PRIVATE LIMITED</t>
  </si>
  <si>
    <t>MAHALAXMI BROKRAGE INDIA PRIVATE LIMITED</t>
  </si>
  <si>
    <t>NIKHIL GAMBHIR</t>
  </si>
  <si>
    <t>PRANAL VINODBHAI RABADIYA</t>
  </si>
  <si>
    <t>MONEYWISE FINANCIAL SERVICES PRIVATE LTD</t>
  </si>
  <si>
    <t>VERTOZ</t>
  </si>
  <si>
    <t>Vertoz Advertising Ltd</t>
  </si>
  <si>
    <t>SADASHIV KANYANA SHETTY</t>
  </si>
  <si>
    <t>VIVO</t>
  </si>
  <si>
    <t>Vivo Collab Solutions Ltd</t>
  </si>
  <si>
    <t>DEVIKA ANAND</t>
  </si>
  <si>
    <t>IRCTC 640 CE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</si>
</sst>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0" t="s">
        <v>16</v>
      </c>
      <c r="B9" s="402" t="s">
        <v>17</v>
      </c>
      <c r="C9" s="402" t="s">
        <v>18</v>
      </c>
      <c r="D9" s="402" t="s">
        <v>19</v>
      </c>
      <c r="E9" s="23" t="s">
        <v>20</v>
      </c>
      <c r="F9" s="23" t="s">
        <v>21</v>
      </c>
      <c r="G9" s="397" t="s">
        <v>22</v>
      </c>
      <c r="H9" s="398"/>
      <c r="I9" s="399"/>
      <c r="J9" s="397" t="s">
        <v>23</v>
      </c>
      <c r="K9" s="398"/>
      <c r="L9" s="399"/>
      <c r="M9" s="23"/>
      <c r="N9" s="24"/>
      <c r="O9" s="24"/>
      <c r="P9" s="24"/>
    </row>
    <row r="10" spans="1:16" ht="59.25" customHeight="1">
      <c r="A10" s="401"/>
      <c r="B10" s="403"/>
      <c r="C10" s="403"/>
      <c r="D10" s="40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18673.7</v>
      </c>
      <c r="F11" s="32">
        <v>18679.8</v>
      </c>
      <c r="G11" s="33">
        <v>18642.099999999999</v>
      </c>
      <c r="H11" s="33">
        <v>18610.5</v>
      </c>
      <c r="I11" s="33">
        <v>18572.8</v>
      </c>
      <c r="J11" s="33">
        <v>18711.399999999998</v>
      </c>
      <c r="K11" s="33">
        <v>18749.100000000002</v>
      </c>
      <c r="L11" s="33">
        <v>18780.699999999997</v>
      </c>
      <c r="M11" s="34">
        <v>18717.5</v>
      </c>
      <c r="N11" s="34">
        <v>18648.2</v>
      </c>
      <c r="O11" s="35">
        <v>10321850</v>
      </c>
      <c r="P11" s="36">
        <v>8.3969167342392952E-3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44368.3</v>
      </c>
      <c r="F12" s="37">
        <v>44364.433333333327</v>
      </c>
      <c r="G12" s="38">
        <v>44203.866666666654</v>
      </c>
      <c r="H12" s="38">
        <v>44039.433333333327</v>
      </c>
      <c r="I12" s="38">
        <v>43878.866666666654</v>
      </c>
      <c r="J12" s="38">
        <v>44528.866666666654</v>
      </c>
      <c r="K12" s="38">
        <v>44689.43333333332</v>
      </c>
      <c r="L12" s="38">
        <v>44853.866666666654</v>
      </c>
      <c r="M12" s="28">
        <v>44525</v>
      </c>
      <c r="N12" s="28">
        <v>44200</v>
      </c>
      <c r="O12" s="39">
        <v>2300615</v>
      </c>
      <c r="P12" s="40">
        <v>4.262609948272475E-3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19536.25</v>
      </c>
      <c r="F13" s="37">
        <v>19547.133333333331</v>
      </c>
      <c r="G13" s="38">
        <v>19476.916666666664</v>
      </c>
      <c r="H13" s="38">
        <v>19417.583333333332</v>
      </c>
      <c r="I13" s="38">
        <v>19347.366666666665</v>
      </c>
      <c r="J13" s="38">
        <v>19606.466666666664</v>
      </c>
      <c r="K13" s="38">
        <v>19676.683333333331</v>
      </c>
      <c r="L13" s="38">
        <v>19736.016666666663</v>
      </c>
      <c r="M13" s="28">
        <v>19617.349999999999</v>
      </c>
      <c r="N13" s="28">
        <v>19487.8</v>
      </c>
      <c r="O13" s="39">
        <v>54320</v>
      </c>
      <c r="P13" s="40">
        <v>0.10316815597075549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7759.95</v>
      </c>
      <c r="F14" s="37">
        <v>7762.0333333333328</v>
      </c>
      <c r="G14" s="38">
        <v>7757.8666666666659</v>
      </c>
      <c r="H14" s="38">
        <v>7755.7833333333328</v>
      </c>
      <c r="I14" s="38">
        <v>7751.6166666666659</v>
      </c>
      <c r="J14" s="38">
        <v>7764.1166666666659</v>
      </c>
      <c r="K14" s="38">
        <v>7768.2833333333338</v>
      </c>
      <c r="L14" s="38">
        <v>7770.3666666666659</v>
      </c>
      <c r="M14" s="28">
        <v>7766.2</v>
      </c>
      <c r="N14" s="28">
        <v>7759.95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518.4</v>
      </c>
      <c r="F15" s="37">
        <v>517.55000000000007</v>
      </c>
      <c r="G15" s="38">
        <v>514.60000000000014</v>
      </c>
      <c r="H15" s="38">
        <v>510.80000000000007</v>
      </c>
      <c r="I15" s="38">
        <v>507.85000000000014</v>
      </c>
      <c r="J15" s="38">
        <v>521.35000000000014</v>
      </c>
      <c r="K15" s="38">
        <v>524.30000000000018</v>
      </c>
      <c r="L15" s="38">
        <v>528.10000000000014</v>
      </c>
      <c r="M15" s="28">
        <v>520.5</v>
      </c>
      <c r="N15" s="28">
        <v>513.75</v>
      </c>
      <c r="O15" s="39">
        <v>5082300</v>
      </c>
      <c r="P15" s="40">
        <v>8.81319597451319E-3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4045.35</v>
      </c>
      <c r="F16" s="37">
        <v>4048.15</v>
      </c>
      <c r="G16" s="38">
        <v>4022.4</v>
      </c>
      <c r="H16" s="38">
        <v>3999.45</v>
      </c>
      <c r="I16" s="38">
        <v>3973.7</v>
      </c>
      <c r="J16" s="38">
        <v>4071.1000000000004</v>
      </c>
      <c r="K16" s="38">
        <v>4096.8500000000004</v>
      </c>
      <c r="L16" s="38">
        <v>4119.8000000000011</v>
      </c>
      <c r="M16" s="28">
        <v>4073.9</v>
      </c>
      <c r="N16" s="28">
        <v>4025.2</v>
      </c>
      <c r="O16" s="39">
        <v>1359000</v>
      </c>
      <c r="P16" s="40">
        <v>2.2123893805309734E-3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22066.65</v>
      </c>
      <c r="F17" s="37">
        <v>22048.600000000002</v>
      </c>
      <c r="G17" s="38">
        <v>21928.100000000006</v>
      </c>
      <c r="H17" s="38">
        <v>21789.550000000003</v>
      </c>
      <c r="I17" s="38">
        <v>21669.050000000007</v>
      </c>
      <c r="J17" s="38">
        <v>22187.150000000005</v>
      </c>
      <c r="K17" s="38">
        <v>22307.649999999998</v>
      </c>
      <c r="L17" s="38">
        <v>22446.200000000004</v>
      </c>
      <c r="M17" s="28">
        <v>22169.1</v>
      </c>
      <c r="N17" s="28">
        <v>21910.05</v>
      </c>
      <c r="O17" s="39">
        <v>65360</v>
      </c>
      <c r="P17" s="40">
        <v>1.9975031210986267E-2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166.95</v>
      </c>
      <c r="F18" s="37">
        <v>167.31666666666666</v>
      </c>
      <c r="G18" s="38">
        <v>165.38333333333333</v>
      </c>
      <c r="H18" s="38">
        <v>163.81666666666666</v>
      </c>
      <c r="I18" s="38">
        <v>161.88333333333333</v>
      </c>
      <c r="J18" s="38">
        <v>168.88333333333333</v>
      </c>
      <c r="K18" s="38">
        <v>170.81666666666666</v>
      </c>
      <c r="L18" s="38">
        <v>172.38333333333333</v>
      </c>
      <c r="M18" s="28">
        <v>169.25</v>
      </c>
      <c r="N18" s="28">
        <v>165.75</v>
      </c>
      <c r="O18" s="39">
        <v>28679400</v>
      </c>
      <c r="P18" s="40">
        <v>8.7369420702754028E-3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198.3</v>
      </c>
      <c r="F19" s="37">
        <v>198.4</v>
      </c>
      <c r="G19" s="38">
        <v>196.9</v>
      </c>
      <c r="H19" s="38">
        <v>195.5</v>
      </c>
      <c r="I19" s="38">
        <v>194</v>
      </c>
      <c r="J19" s="38">
        <v>199.8</v>
      </c>
      <c r="K19" s="38">
        <v>201.3</v>
      </c>
      <c r="L19" s="38">
        <v>202.70000000000002</v>
      </c>
      <c r="M19" s="28">
        <v>199.9</v>
      </c>
      <c r="N19" s="28">
        <v>197</v>
      </c>
      <c r="O19" s="39">
        <v>28995200</v>
      </c>
      <c r="P19" s="40">
        <v>1.7889740781307048E-2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1807.8</v>
      </c>
      <c r="F20" s="37">
        <v>1807.6000000000001</v>
      </c>
      <c r="G20" s="38">
        <v>1793.2000000000003</v>
      </c>
      <c r="H20" s="38">
        <v>1778.6000000000001</v>
      </c>
      <c r="I20" s="38">
        <v>1764.2000000000003</v>
      </c>
      <c r="J20" s="38">
        <v>1822.2000000000003</v>
      </c>
      <c r="K20" s="38">
        <v>1836.6000000000004</v>
      </c>
      <c r="L20" s="38">
        <v>1851.2000000000003</v>
      </c>
      <c r="M20" s="28">
        <v>1822</v>
      </c>
      <c r="N20" s="28">
        <v>1793</v>
      </c>
      <c r="O20" s="39">
        <v>4782400</v>
      </c>
      <c r="P20" s="40">
        <v>1.4499209808975297E-2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2555.3000000000002</v>
      </c>
      <c r="F21" s="37">
        <v>2562.9166666666665</v>
      </c>
      <c r="G21" s="38">
        <v>2529.3833333333332</v>
      </c>
      <c r="H21" s="38">
        <v>2503.4666666666667</v>
      </c>
      <c r="I21" s="38">
        <v>2469.9333333333334</v>
      </c>
      <c r="J21" s="38">
        <v>2588.833333333333</v>
      </c>
      <c r="K21" s="38">
        <v>2622.3666666666668</v>
      </c>
      <c r="L21" s="38">
        <v>2648.2833333333328</v>
      </c>
      <c r="M21" s="28">
        <v>2596.4499999999998</v>
      </c>
      <c r="N21" s="28">
        <v>2537</v>
      </c>
      <c r="O21" s="39">
        <v>8784100</v>
      </c>
      <c r="P21" s="40">
        <v>-1.3947588498431246E-2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742.35</v>
      </c>
      <c r="F22" s="37">
        <v>739.85</v>
      </c>
      <c r="G22" s="38">
        <v>733.75</v>
      </c>
      <c r="H22" s="38">
        <v>725.15</v>
      </c>
      <c r="I22" s="38">
        <v>719.05</v>
      </c>
      <c r="J22" s="38">
        <v>748.45</v>
      </c>
      <c r="K22" s="38">
        <v>754.55000000000018</v>
      </c>
      <c r="L22" s="38">
        <v>763.15000000000009</v>
      </c>
      <c r="M22" s="28">
        <v>745.95</v>
      </c>
      <c r="N22" s="28">
        <v>731.25</v>
      </c>
      <c r="O22" s="39">
        <v>38587725</v>
      </c>
      <c r="P22" s="40">
        <v>-9.6487305163078171E-3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3373.75</v>
      </c>
      <c r="F23" s="37">
        <v>3376.15</v>
      </c>
      <c r="G23" s="38">
        <v>3350.15</v>
      </c>
      <c r="H23" s="38">
        <v>3326.55</v>
      </c>
      <c r="I23" s="38">
        <v>3300.55</v>
      </c>
      <c r="J23" s="38">
        <v>3399.75</v>
      </c>
      <c r="K23" s="38">
        <v>3425.75</v>
      </c>
      <c r="L23" s="38">
        <v>3449.35</v>
      </c>
      <c r="M23" s="28">
        <v>3402.15</v>
      </c>
      <c r="N23" s="28">
        <v>3352.55</v>
      </c>
      <c r="O23" s="39">
        <v>531800</v>
      </c>
      <c r="P23" s="40">
        <v>9.4912680334092638E-3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430</v>
      </c>
      <c r="F24" s="37">
        <v>429.38333333333338</v>
      </c>
      <c r="G24" s="38">
        <v>425.26666666666677</v>
      </c>
      <c r="H24" s="38">
        <v>420.53333333333336</v>
      </c>
      <c r="I24" s="38">
        <v>416.41666666666674</v>
      </c>
      <c r="J24" s="38">
        <v>434.11666666666679</v>
      </c>
      <c r="K24" s="38">
        <v>438.23333333333346</v>
      </c>
      <c r="L24" s="38">
        <v>442.96666666666681</v>
      </c>
      <c r="M24" s="28">
        <v>433.5</v>
      </c>
      <c r="N24" s="28">
        <v>424.65</v>
      </c>
      <c r="O24" s="39">
        <v>57907800</v>
      </c>
      <c r="P24" s="40">
        <v>1.5544363613753654E-4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45106</v>
      </c>
      <c r="E25" s="37">
        <v>4676.1000000000004</v>
      </c>
      <c r="F25" s="37">
        <v>4661.7166666666662</v>
      </c>
      <c r="G25" s="38">
        <v>4623.4833333333327</v>
      </c>
      <c r="H25" s="38">
        <v>4570.8666666666668</v>
      </c>
      <c r="I25" s="38">
        <v>4532.6333333333332</v>
      </c>
      <c r="J25" s="38">
        <v>4714.3333333333321</v>
      </c>
      <c r="K25" s="38">
        <v>4752.5666666666657</v>
      </c>
      <c r="L25" s="38">
        <v>4805.1833333333316</v>
      </c>
      <c r="M25" s="28">
        <v>4699.95</v>
      </c>
      <c r="N25" s="28">
        <v>4609.1000000000004</v>
      </c>
      <c r="O25" s="39">
        <v>1810875</v>
      </c>
      <c r="P25" s="40">
        <v>4.9554444685937837E-2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390.25</v>
      </c>
      <c r="F26" s="37">
        <v>390.9666666666667</v>
      </c>
      <c r="G26" s="38">
        <v>387.93333333333339</v>
      </c>
      <c r="H26" s="38">
        <v>385.61666666666667</v>
      </c>
      <c r="I26" s="38">
        <v>382.58333333333337</v>
      </c>
      <c r="J26" s="38">
        <v>393.28333333333342</v>
      </c>
      <c r="K26" s="38">
        <v>396.31666666666672</v>
      </c>
      <c r="L26" s="38">
        <v>398.63333333333344</v>
      </c>
      <c r="M26" s="28">
        <v>394</v>
      </c>
      <c r="N26" s="28">
        <v>388.65</v>
      </c>
      <c r="O26" s="39">
        <v>13505900</v>
      </c>
      <c r="P26" s="40">
        <v>6.2659255837518068E-3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146.9</v>
      </c>
      <c r="F27" s="37">
        <v>146.9</v>
      </c>
      <c r="G27" s="38">
        <v>146.05000000000001</v>
      </c>
      <c r="H27" s="38">
        <v>145.20000000000002</v>
      </c>
      <c r="I27" s="38">
        <v>144.35000000000002</v>
      </c>
      <c r="J27" s="38">
        <v>147.75</v>
      </c>
      <c r="K27" s="38">
        <v>148.59999999999997</v>
      </c>
      <c r="L27" s="38">
        <v>149.44999999999999</v>
      </c>
      <c r="M27" s="28">
        <v>147.75</v>
      </c>
      <c r="N27" s="28">
        <v>146.05000000000001</v>
      </c>
      <c r="O27" s="39">
        <v>68705000</v>
      </c>
      <c r="P27" s="40">
        <v>-1.1630442683724649E-3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3136.9</v>
      </c>
      <c r="F28" s="37">
        <v>3136.7666666666669</v>
      </c>
      <c r="G28" s="38">
        <v>3117.4833333333336</v>
      </c>
      <c r="H28" s="38">
        <v>3098.0666666666666</v>
      </c>
      <c r="I28" s="38">
        <v>3078.7833333333333</v>
      </c>
      <c r="J28" s="38">
        <v>3156.1833333333338</v>
      </c>
      <c r="K28" s="38">
        <v>3175.4666666666676</v>
      </c>
      <c r="L28" s="38">
        <v>3194.8833333333341</v>
      </c>
      <c r="M28" s="28">
        <v>3156.05</v>
      </c>
      <c r="N28" s="28">
        <v>3117.35</v>
      </c>
      <c r="O28" s="39">
        <v>5483200</v>
      </c>
      <c r="P28" s="40">
        <v>-3.3082488093939726E-3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1806.55</v>
      </c>
      <c r="F29" s="37">
        <v>1805.0999999999997</v>
      </c>
      <c r="G29" s="38">
        <v>1778.5499999999993</v>
      </c>
      <c r="H29" s="38">
        <v>1750.5499999999995</v>
      </c>
      <c r="I29" s="38">
        <v>1723.9999999999991</v>
      </c>
      <c r="J29" s="38">
        <v>1833.0999999999995</v>
      </c>
      <c r="K29" s="38">
        <v>1859.65</v>
      </c>
      <c r="L29" s="38">
        <v>1887.6499999999996</v>
      </c>
      <c r="M29" s="28">
        <v>1831.65</v>
      </c>
      <c r="N29" s="28">
        <v>1777.1</v>
      </c>
      <c r="O29" s="39">
        <v>1559750</v>
      </c>
      <c r="P29" s="40">
        <v>0.13152289669861555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6888.7</v>
      </c>
      <c r="F30" s="37">
        <v>6858.3166666666657</v>
      </c>
      <c r="G30" s="38">
        <v>6807.4833333333318</v>
      </c>
      <c r="H30" s="38">
        <v>6726.2666666666664</v>
      </c>
      <c r="I30" s="38">
        <v>6675.4333333333325</v>
      </c>
      <c r="J30" s="38">
        <v>6939.533333333331</v>
      </c>
      <c r="K30" s="38">
        <v>6990.366666666665</v>
      </c>
      <c r="L30" s="38">
        <v>7071.5833333333303</v>
      </c>
      <c r="M30" s="28">
        <v>6909.15</v>
      </c>
      <c r="N30" s="28">
        <v>6777.1</v>
      </c>
      <c r="O30" s="39">
        <v>182325</v>
      </c>
      <c r="P30" s="40">
        <v>-5.7751937984496127E-2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776.1</v>
      </c>
      <c r="F31" s="37">
        <v>773.76666666666677</v>
      </c>
      <c r="G31" s="38">
        <v>766.78333333333353</v>
      </c>
      <c r="H31" s="38">
        <v>757.46666666666681</v>
      </c>
      <c r="I31" s="38">
        <v>750.48333333333358</v>
      </c>
      <c r="J31" s="38">
        <v>783.08333333333348</v>
      </c>
      <c r="K31" s="38">
        <v>790.06666666666683</v>
      </c>
      <c r="L31" s="38">
        <v>799.38333333333344</v>
      </c>
      <c r="M31" s="28">
        <v>780.75</v>
      </c>
      <c r="N31" s="28">
        <v>764.45</v>
      </c>
      <c r="O31" s="39">
        <v>13262000</v>
      </c>
      <c r="P31" s="40">
        <v>6.6248593021386082E-2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615.35</v>
      </c>
      <c r="F32" s="37">
        <v>607.93333333333328</v>
      </c>
      <c r="G32" s="38">
        <v>594.46666666666658</v>
      </c>
      <c r="H32" s="38">
        <v>573.58333333333326</v>
      </c>
      <c r="I32" s="38">
        <v>560.11666666666656</v>
      </c>
      <c r="J32" s="38">
        <v>628.81666666666661</v>
      </c>
      <c r="K32" s="38">
        <v>642.2833333333333</v>
      </c>
      <c r="L32" s="38">
        <v>663.16666666666663</v>
      </c>
      <c r="M32" s="28">
        <v>621.4</v>
      </c>
      <c r="N32" s="28">
        <v>587.04999999999995</v>
      </c>
      <c r="O32" s="39">
        <v>9418300</v>
      </c>
      <c r="P32" s="40">
        <v>1.3734164271798681E-2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935.5</v>
      </c>
      <c r="F33" s="37">
        <v>937.16666666666663</v>
      </c>
      <c r="G33" s="38">
        <v>931.2833333333333</v>
      </c>
      <c r="H33" s="38">
        <v>927.06666666666672</v>
      </c>
      <c r="I33" s="38">
        <v>921.18333333333339</v>
      </c>
      <c r="J33" s="38">
        <v>941.38333333333321</v>
      </c>
      <c r="K33" s="38">
        <v>947.26666666666665</v>
      </c>
      <c r="L33" s="38">
        <v>951.48333333333312</v>
      </c>
      <c r="M33" s="28">
        <v>943.05</v>
      </c>
      <c r="N33" s="28">
        <v>932.95</v>
      </c>
      <c r="O33" s="39">
        <v>47348650</v>
      </c>
      <c r="P33" s="40">
        <v>4.9831392556863559E-3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4626.1499999999996</v>
      </c>
      <c r="F34" s="37">
        <v>4640.1333333333341</v>
      </c>
      <c r="G34" s="38">
        <v>4607.2166666666681</v>
      </c>
      <c r="H34" s="38">
        <v>4588.2833333333338</v>
      </c>
      <c r="I34" s="38">
        <v>4555.3666666666677</v>
      </c>
      <c r="J34" s="38">
        <v>4659.0666666666684</v>
      </c>
      <c r="K34" s="38">
        <v>4691.9833333333345</v>
      </c>
      <c r="L34" s="38">
        <v>4710.9166666666688</v>
      </c>
      <c r="M34" s="28">
        <v>4673.05</v>
      </c>
      <c r="N34" s="28">
        <v>4621.2</v>
      </c>
      <c r="O34" s="39">
        <v>2552750</v>
      </c>
      <c r="P34" s="40">
        <v>-1.5427634750747276E-2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1460</v>
      </c>
      <c r="F35" s="37">
        <v>1463.3</v>
      </c>
      <c r="G35" s="38">
        <v>1448.3</v>
      </c>
      <c r="H35" s="38">
        <v>1436.6</v>
      </c>
      <c r="I35" s="38">
        <v>1421.6</v>
      </c>
      <c r="J35" s="38">
        <v>1475</v>
      </c>
      <c r="K35" s="38">
        <v>1490</v>
      </c>
      <c r="L35" s="38">
        <v>1501.7</v>
      </c>
      <c r="M35" s="28">
        <v>1478.3</v>
      </c>
      <c r="N35" s="28">
        <v>1451.6</v>
      </c>
      <c r="O35" s="39">
        <v>8923000</v>
      </c>
      <c r="P35" s="40">
        <v>3.5270913098967398E-2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6967.55</v>
      </c>
      <c r="F36" s="37">
        <v>6977.3666666666659</v>
      </c>
      <c r="G36" s="38">
        <v>6935.9333333333316</v>
      </c>
      <c r="H36" s="38">
        <v>6904.3166666666657</v>
      </c>
      <c r="I36" s="38">
        <v>6862.8833333333314</v>
      </c>
      <c r="J36" s="38">
        <v>7008.9833333333318</v>
      </c>
      <c r="K36" s="38">
        <v>7050.4166666666661</v>
      </c>
      <c r="L36" s="38">
        <v>7082.0333333333319</v>
      </c>
      <c r="M36" s="28">
        <v>7018.8</v>
      </c>
      <c r="N36" s="28">
        <v>6945.75</v>
      </c>
      <c r="O36" s="39">
        <v>4037875</v>
      </c>
      <c r="P36" s="40">
        <v>2.2473332700281706E-2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2275.85</v>
      </c>
      <c r="F37" s="37">
        <v>2286.5</v>
      </c>
      <c r="G37" s="38">
        <v>2225</v>
      </c>
      <c r="H37" s="38">
        <v>2174.15</v>
      </c>
      <c r="I37" s="38">
        <v>2112.65</v>
      </c>
      <c r="J37" s="38">
        <v>2337.35</v>
      </c>
      <c r="K37" s="38">
        <v>2398.85</v>
      </c>
      <c r="L37" s="38">
        <v>2449.6999999999998</v>
      </c>
      <c r="M37" s="28">
        <v>2348</v>
      </c>
      <c r="N37" s="28">
        <v>2235.65</v>
      </c>
      <c r="O37" s="39">
        <v>1994400</v>
      </c>
      <c r="P37" s="40">
        <v>0.15677744910388028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396.8</v>
      </c>
      <c r="F38" s="37">
        <v>396.51666666666665</v>
      </c>
      <c r="G38" s="38">
        <v>392.83333333333331</v>
      </c>
      <c r="H38" s="38">
        <v>388.86666666666667</v>
      </c>
      <c r="I38" s="38">
        <v>385.18333333333334</v>
      </c>
      <c r="J38" s="38">
        <v>400.48333333333329</v>
      </c>
      <c r="K38" s="38">
        <v>404.16666666666669</v>
      </c>
      <c r="L38" s="38">
        <v>408.13333333333327</v>
      </c>
      <c r="M38" s="28">
        <v>400.2</v>
      </c>
      <c r="N38" s="28">
        <v>392.55</v>
      </c>
      <c r="O38" s="39">
        <v>6753600</v>
      </c>
      <c r="P38" s="40">
        <v>3.5574092247301278E-2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266.14999999999998</v>
      </c>
      <c r="F39" s="37">
        <v>265.2</v>
      </c>
      <c r="G39" s="38">
        <v>262.45</v>
      </c>
      <c r="H39" s="38">
        <v>258.75</v>
      </c>
      <c r="I39" s="38">
        <v>256</v>
      </c>
      <c r="J39" s="38">
        <v>268.89999999999998</v>
      </c>
      <c r="K39" s="38">
        <v>271.64999999999998</v>
      </c>
      <c r="L39" s="38">
        <v>275.34999999999997</v>
      </c>
      <c r="M39" s="28">
        <v>267.95</v>
      </c>
      <c r="N39" s="28">
        <v>261.5</v>
      </c>
      <c r="O39" s="39">
        <v>34506600</v>
      </c>
      <c r="P39" s="40">
        <v>1.4876120561869132E-2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185.15</v>
      </c>
      <c r="F40" s="37">
        <v>185.25</v>
      </c>
      <c r="G40" s="38">
        <v>184.05</v>
      </c>
      <c r="H40" s="38">
        <v>182.95000000000002</v>
      </c>
      <c r="I40" s="38">
        <v>181.75000000000003</v>
      </c>
      <c r="J40" s="38">
        <v>186.35</v>
      </c>
      <c r="K40" s="38">
        <v>187.54999999999998</v>
      </c>
      <c r="L40" s="38">
        <v>188.64999999999998</v>
      </c>
      <c r="M40" s="28">
        <v>186.45</v>
      </c>
      <c r="N40" s="28">
        <v>184.15</v>
      </c>
      <c r="O40" s="39">
        <v>97548750</v>
      </c>
      <c r="P40" s="40">
        <v>1.0205306759514948E-3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1585.65</v>
      </c>
      <c r="F41" s="37">
        <v>1586.0666666666666</v>
      </c>
      <c r="G41" s="38">
        <v>1577.1333333333332</v>
      </c>
      <c r="H41" s="38">
        <v>1568.6166666666666</v>
      </c>
      <c r="I41" s="38">
        <v>1559.6833333333332</v>
      </c>
      <c r="J41" s="38">
        <v>1594.5833333333333</v>
      </c>
      <c r="K41" s="38">
        <v>1603.5166666666667</v>
      </c>
      <c r="L41" s="38">
        <v>1612.0333333333333</v>
      </c>
      <c r="M41" s="28">
        <v>1595</v>
      </c>
      <c r="N41" s="28">
        <v>1577.55</v>
      </c>
      <c r="O41" s="39">
        <v>1633900</v>
      </c>
      <c r="P41" s="40">
        <v>-1.6715061609520514E-2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112.3</v>
      </c>
      <c r="F42" s="37">
        <v>111.90000000000002</v>
      </c>
      <c r="G42" s="38">
        <v>111.30000000000004</v>
      </c>
      <c r="H42" s="38">
        <v>110.30000000000003</v>
      </c>
      <c r="I42" s="38">
        <v>109.70000000000005</v>
      </c>
      <c r="J42" s="38">
        <v>112.90000000000003</v>
      </c>
      <c r="K42" s="38">
        <v>113.50000000000003</v>
      </c>
      <c r="L42" s="38">
        <v>114.50000000000003</v>
      </c>
      <c r="M42" s="28">
        <v>112.5</v>
      </c>
      <c r="N42" s="28">
        <v>110.9</v>
      </c>
      <c r="O42" s="39">
        <v>74989200</v>
      </c>
      <c r="P42" s="40">
        <v>1.7164063708056287E-2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640.65</v>
      </c>
      <c r="F43" s="37">
        <v>641.61666666666667</v>
      </c>
      <c r="G43" s="38">
        <v>636.23333333333335</v>
      </c>
      <c r="H43" s="38">
        <v>631.81666666666672</v>
      </c>
      <c r="I43" s="38">
        <v>626.43333333333339</v>
      </c>
      <c r="J43" s="38">
        <v>646.0333333333333</v>
      </c>
      <c r="K43" s="38">
        <v>651.41666666666674</v>
      </c>
      <c r="L43" s="38">
        <v>655.83333333333326</v>
      </c>
      <c r="M43" s="28">
        <v>647</v>
      </c>
      <c r="N43" s="28">
        <v>637.20000000000005</v>
      </c>
      <c r="O43" s="39">
        <v>9289500</v>
      </c>
      <c r="P43" s="40">
        <v>7.1098471382865266E-4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791.3</v>
      </c>
      <c r="F44" s="37">
        <v>785.53333333333342</v>
      </c>
      <c r="G44" s="38">
        <v>777.71666666666681</v>
      </c>
      <c r="H44" s="38">
        <v>764.13333333333344</v>
      </c>
      <c r="I44" s="38">
        <v>756.31666666666683</v>
      </c>
      <c r="J44" s="38">
        <v>799.11666666666679</v>
      </c>
      <c r="K44" s="38">
        <v>806.93333333333339</v>
      </c>
      <c r="L44" s="38">
        <v>820.51666666666677</v>
      </c>
      <c r="M44" s="28">
        <v>793.35</v>
      </c>
      <c r="N44" s="28">
        <v>771.95</v>
      </c>
      <c r="O44" s="39">
        <v>9477000</v>
      </c>
      <c r="P44" s="40">
        <v>-2.829898492771455E-2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824.75</v>
      </c>
      <c r="F45" s="37">
        <v>825.51666666666677</v>
      </c>
      <c r="G45" s="38">
        <v>820.43333333333351</v>
      </c>
      <c r="H45" s="38">
        <v>816.11666666666679</v>
      </c>
      <c r="I45" s="38">
        <v>811.03333333333353</v>
      </c>
      <c r="J45" s="38">
        <v>829.83333333333348</v>
      </c>
      <c r="K45" s="38">
        <v>834.91666666666674</v>
      </c>
      <c r="L45" s="38">
        <v>839.23333333333346</v>
      </c>
      <c r="M45" s="28">
        <v>830.6</v>
      </c>
      <c r="N45" s="28">
        <v>821.2</v>
      </c>
      <c r="O45" s="39">
        <v>36249150</v>
      </c>
      <c r="P45" s="40">
        <v>-2.3293316609926538E-2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83.65</v>
      </c>
      <c r="F46" s="37">
        <v>81.866666666666674</v>
      </c>
      <c r="G46" s="38">
        <v>79.483333333333348</v>
      </c>
      <c r="H46" s="38">
        <v>75.316666666666677</v>
      </c>
      <c r="I46" s="38">
        <v>72.933333333333351</v>
      </c>
      <c r="J46" s="38">
        <v>86.033333333333346</v>
      </c>
      <c r="K46" s="38">
        <v>88.416666666666671</v>
      </c>
      <c r="L46" s="38">
        <v>92.583333333333343</v>
      </c>
      <c r="M46" s="28">
        <v>84.25</v>
      </c>
      <c r="N46" s="28">
        <v>77.7</v>
      </c>
      <c r="O46" s="39">
        <v>108087000</v>
      </c>
      <c r="P46" s="40">
        <v>-1.0572856593617839E-2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244</v>
      </c>
      <c r="F47" s="37">
        <v>243.20000000000002</v>
      </c>
      <c r="G47" s="38">
        <v>240.30000000000004</v>
      </c>
      <c r="H47" s="38">
        <v>236.60000000000002</v>
      </c>
      <c r="I47" s="38">
        <v>233.70000000000005</v>
      </c>
      <c r="J47" s="38">
        <v>246.90000000000003</v>
      </c>
      <c r="K47" s="38">
        <v>249.8</v>
      </c>
      <c r="L47" s="38">
        <v>253.50000000000003</v>
      </c>
      <c r="M47" s="28">
        <v>246.1</v>
      </c>
      <c r="N47" s="28">
        <v>239.5</v>
      </c>
      <c r="O47" s="39">
        <v>25637600</v>
      </c>
      <c r="P47" s="40">
        <v>-4.5279013908801458E-2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18428.599999999999</v>
      </c>
      <c r="F48" s="37">
        <v>18569.2</v>
      </c>
      <c r="G48" s="38">
        <v>18259.400000000001</v>
      </c>
      <c r="H48" s="38">
        <v>18090.2</v>
      </c>
      <c r="I48" s="38">
        <v>17780.400000000001</v>
      </c>
      <c r="J48" s="38">
        <v>18738.400000000001</v>
      </c>
      <c r="K48" s="38">
        <v>19048.199999999997</v>
      </c>
      <c r="L48" s="38">
        <v>19217.400000000001</v>
      </c>
      <c r="M48" s="28">
        <v>18879</v>
      </c>
      <c r="N48" s="28">
        <v>18400</v>
      </c>
      <c r="O48" s="39">
        <v>149350</v>
      </c>
      <c r="P48" s="40">
        <v>0.16770914777169663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363.8</v>
      </c>
      <c r="F49" s="37">
        <v>365.60000000000008</v>
      </c>
      <c r="G49" s="38">
        <v>361.30000000000018</v>
      </c>
      <c r="H49" s="38">
        <v>358.80000000000013</v>
      </c>
      <c r="I49" s="38">
        <v>354.50000000000023</v>
      </c>
      <c r="J49" s="38">
        <v>368.10000000000014</v>
      </c>
      <c r="K49" s="38">
        <v>372.4</v>
      </c>
      <c r="L49" s="38">
        <v>374.90000000000009</v>
      </c>
      <c r="M49" s="28">
        <v>369.9</v>
      </c>
      <c r="N49" s="28">
        <v>363.1</v>
      </c>
      <c r="O49" s="39">
        <v>21096000</v>
      </c>
      <c r="P49" s="40">
        <v>1.2877020136548267E-2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4607.75</v>
      </c>
      <c r="F50" s="37">
        <v>4617.2666666666664</v>
      </c>
      <c r="G50" s="38">
        <v>4586.3833333333332</v>
      </c>
      <c r="H50" s="38">
        <v>4565.0166666666664</v>
      </c>
      <c r="I50" s="38">
        <v>4534.1333333333332</v>
      </c>
      <c r="J50" s="38">
        <v>4638.6333333333332</v>
      </c>
      <c r="K50" s="38">
        <v>4669.5166666666664</v>
      </c>
      <c r="L50" s="38">
        <v>4690.8833333333332</v>
      </c>
      <c r="M50" s="28">
        <v>4648.1499999999996</v>
      </c>
      <c r="N50" s="28">
        <v>4595.8999999999996</v>
      </c>
      <c r="O50" s="39">
        <v>1519800</v>
      </c>
      <c r="P50" s="40">
        <v>-4.9757758282047921E-3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342.2</v>
      </c>
      <c r="F51" s="37">
        <v>342.08333333333331</v>
      </c>
      <c r="G51" s="38">
        <v>338.71666666666664</v>
      </c>
      <c r="H51" s="38">
        <v>335.23333333333335</v>
      </c>
      <c r="I51" s="38">
        <v>331.86666666666667</v>
      </c>
      <c r="J51" s="38">
        <v>345.56666666666661</v>
      </c>
      <c r="K51" s="38">
        <v>348.93333333333328</v>
      </c>
      <c r="L51" s="38">
        <v>352.41666666666657</v>
      </c>
      <c r="M51" s="28">
        <v>345.45</v>
      </c>
      <c r="N51" s="28">
        <v>338.6</v>
      </c>
      <c r="O51" s="39">
        <v>8562000</v>
      </c>
      <c r="P51" s="40">
        <v>1.0146295422369042E-2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309.45</v>
      </c>
      <c r="F52" s="37">
        <v>310.08333333333331</v>
      </c>
      <c r="G52" s="38">
        <v>307.31666666666661</v>
      </c>
      <c r="H52" s="38">
        <v>305.18333333333328</v>
      </c>
      <c r="I52" s="38">
        <v>302.41666666666657</v>
      </c>
      <c r="J52" s="38">
        <v>312.21666666666664</v>
      </c>
      <c r="K52" s="38">
        <v>314.98333333333341</v>
      </c>
      <c r="L52" s="38">
        <v>317.11666666666667</v>
      </c>
      <c r="M52" s="28">
        <v>312.85000000000002</v>
      </c>
      <c r="N52" s="28">
        <v>307.95</v>
      </c>
      <c r="O52" s="39">
        <v>44490600</v>
      </c>
      <c r="P52" s="40">
        <v>-1.7568304355727873E-3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695.15</v>
      </c>
      <c r="F53" s="37">
        <v>691.83333333333337</v>
      </c>
      <c r="G53" s="38">
        <v>684.11666666666679</v>
      </c>
      <c r="H53" s="38">
        <v>673.08333333333337</v>
      </c>
      <c r="I53" s="38">
        <v>665.36666666666679</v>
      </c>
      <c r="J53" s="38">
        <v>702.86666666666679</v>
      </c>
      <c r="K53" s="38">
        <v>710.58333333333326</v>
      </c>
      <c r="L53" s="38">
        <v>721.61666666666679</v>
      </c>
      <c r="M53" s="28">
        <v>699.55</v>
      </c>
      <c r="N53" s="28">
        <v>680.8</v>
      </c>
      <c r="O53" s="39">
        <v>3828825</v>
      </c>
      <c r="P53" s="40">
        <v>4.6641791044776122E-2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288.10000000000002</v>
      </c>
      <c r="F54" s="37">
        <v>286.43333333333334</v>
      </c>
      <c r="G54" s="38">
        <v>277.9666666666667</v>
      </c>
      <c r="H54" s="38">
        <v>267.83333333333337</v>
      </c>
      <c r="I54" s="38">
        <v>259.36666666666673</v>
      </c>
      <c r="J54" s="38">
        <v>296.56666666666666</v>
      </c>
      <c r="K54" s="38">
        <v>305.03333333333325</v>
      </c>
      <c r="L54" s="38">
        <v>315.16666666666663</v>
      </c>
      <c r="M54" s="28">
        <v>294.89999999999998</v>
      </c>
      <c r="N54" s="28">
        <v>276.3</v>
      </c>
      <c r="O54" s="39">
        <v>6062900</v>
      </c>
      <c r="P54" s="40">
        <v>-0.17883602183305569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1062.75</v>
      </c>
      <c r="F55" s="37">
        <v>1063.25</v>
      </c>
      <c r="G55" s="38">
        <v>1056.55</v>
      </c>
      <c r="H55" s="38">
        <v>1050.3499999999999</v>
      </c>
      <c r="I55" s="38">
        <v>1043.6499999999999</v>
      </c>
      <c r="J55" s="38">
        <v>1069.45</v>
      </c>
      <c r="K55" s="38">
        <v>1076.1499999999999</v>
      </c>
      <c r="L55" s="38">
        <v>1082.3500000000001</v>
      </c>
      <c r="M55" s="28">
        <v>1069.95</v>
      </c>
      <c r="N55" s="28">
        <v>1057.05</v>
      </c>
      <c r="O55" s="39">
        <v>10725000</v>
      </c>
      <c r="P55" s="40">
        <v>2.1793497677742052E-2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960.8</v>
      </c>
      <c r="F56" s="37">
        <v>958.06666666666661</v>
      </c>
      <c r="G56" s="38">
        <v>954.53333333333319</v>
      </c>
      <c r="H56" s="38">
        <v>948.26666666666654</v>
      </c>
      <c r="I56" s="38">
        <v>944.73333333333312</v>
      </c>
      <c r="J56" s="38">
        <v>964.33333333333326</v>
      </c>
      <c r="K56" s="38">
        <v>967.86666666666656</v>
      </c>
      <c r="L56" s="38">
        <v>974.13333333333333</v>
      </c>
      <c r="M56" s="28">
        <v>961.6</v>
      </c>
      <c r="N56" s="28">
        <v>951.8</v>
      </c>
      <c r="O56" s="39">
        <v>9742200</v>
      </c>
      <c r="P56" s="40">
        <v>1.0686615014694097E-3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248</v>
      </c>
      <c r="F57" s="37">
        <v>246.48333333333335</v>
      </c>
      <c r="G57" s="38">
        <v>243.51666666666671</v>
      </c>
      <c r="H57" s="38">
        <v>239.03333333333336</v>
      </c>
      <c r="I57" s="38">
        <v>236.06666666666672</v>
      </c>
      <c r="J57" s="38">
        <v>250.9666666666667</v>
      </c>
      <c r="K57" s="38">
        <v>253.93333333333334</v>
      </c>
      <c r="L57" s="38">
        <v>258.41666666666669</v>
      </c>
      <c r="M57" s="28">
        <v>249.45</v>
      </c>
      <c r="N57" s="28">
        <v>242</v>
      </c>
      <c r="O57" s="39">
        <v>35124600</v>
      </c>
      <c r="P57" s="40">
        <v>4.3288423153692614E-2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4441.6499999999996</v>
      </c>
      <c r="F58" s="37">
        <v>4458.9666666666662</v>
      </c>
      <c r="G58" s="38">
        <v>4412.0333333333328</v>
      </c>
      <c r="H58" s="38">
        <v>4382.416666666667</v>
      </c>
      <c r="I58" s="38">
        <v>4335.4833333333336</v>
      </c>
      <c r="J58" s="38">
        <v>4488.5833333333321</v>
      </c>
      <c r="K58" s="38">
        <v>4535.5166666666646</v>
      </c>
      <c r="L58" s="38">
        <v>4565.1333333333314</v>
      </c>
      <c r="M58" s="28">
        <v>4505.8999999999996</v>
      </c>
      <c r="N58" s="28">
        <v>4429.3500000000004</v>
      </c>
      <c r="O58" s="39">
        <v>626400</v>
      </c>
      <c r="P58" s="40">
        <v>-1.5790714117369785E-2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1618.4</v>
      </c>
      <c r="F59" s="37">
        <v>1617.4166666666667</v>
      </c>
      <c r="G59" s="38">
        <v>1609.2333333333336</v>
      </c>
      <c r="H59" s="38">
        <v>1600.0666666666668</v>
      </c>
      <c r="I59" s="38">
        <v>1591.8833333333337</v>
      </c>
      <c r="J59" s="38">
        <v>1626.5833333333335</v>
      </c>
      <c r="K59" s="38">
        <v>1634.7666666666664</v>
      </c>
      <c r="L59" s="38">
        <v>1643.9333333333334</v>
      </c>
      <c r="M59" s="28">
        <v>1625.6</v>
      </c>
      <c r="N59" s="28">
        <v>1608.25</v>
      </c>
      <c r="O59" s="39">
        <v>2726500</v>
      </c>
      <c r="P59" s="40">
        <v>2.675629366020825E-2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677.8</v>
      </c>
      <c r="F60" s="37">
        <v>677.19999999999993</v>
      </c>
      <c r="G60" s="38">
        <v>670.89999999999986</v>
      </c>
      <c r="H60" s="38">
        <v>663.99999999999989</v>
      </c>
      <c r="I60" s="38">
        <v>657.69999999999982</v>
      </c>
      <c r="J60" s="38">
        <v>684.09999999999991</v>
      </c>
      <c r="K60" s="38">
        <v>690.39999999999986</v>
      </c>
      <c r="L60" s="38">
        <v>697.3</v>
      </c>
      <c r="M60" s="28">
        <v>683.5</v>
      </c>
      <c r="N60" s="28">
        <v>670.3</v>
      </c>
      <c r="O60" s="39">
        <v>5275000</v>
      </c>
      <c r="P60" s="40">
        <v>4.53824811732065E-2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953.9</v>
      </c>
      <c r="F61" s="37">
        <v>953.31666666666661</v>
      </c>
      <c r="G61" s="38">
        <v>937.63333333333321</v>
      </c>
      <c r="H61" s="38">
        <v>921.36666666666656</v>
      </c>
      <c r="I61" s="38">
        <v>905.68333333333317</v>
      </c>
      <c r="J61" s="38">
        <v>969.58333333333326</v>
      </c>
      <c r="K61" s="38">
        <v>985.26666666666665</v>
      </c>
      <c r="L61" s="38">
        <v>1001.5333333333333</v>
      </c>
      <c r="M61" s="28">
        <v>969</v>
      </c>
      <c r="N61" s="28">
        <v>937.05</v>
      </c>
      <c r="O61" s="39">
        <v>1528100</v>
      </c>
      <c r="P61" s="40">
        <v>3.8040893961008085E-2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276.89999999999998</v>
      </c>
      <c r="F62" s="37">
        <v>275.85000000000002</v>
      </c>
      <c r="G62" s="38">
        <v>274.40000000000003</v>
      </c>
      <c r="H62" s="38">
        <v>271.90000000000003</v>
      </c>
      <c r="I62" s="38">
        <v>270.45000000000005</v>
      </c>
      <c r="J62" s="38">
        <v>278.35000000000002</v>
      </c>
      <c r="K62" s="38">
        <v>279.80000000000007</v>
      </c>
      <c r="L62" s="38">
        <v>282.3</v>
      </c>
      <c r="M62" s="28">
        <v>277.3</v>
      </c>
      <c r="N62" s="28">
        <v>273.35000000000002</v>
      </c>
      <c r="O62" s="39">
        <v>19308300</v>
      </c>
      <c r="P62" s="40">
        <v>-9.5412505193825884E-3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125.1</v>
      </c>
      <c r="F63" s="37">
        <v>128.29999999999998</v>
      </c>
      <c r="G63" s="38">
        <v>121.49999999999997</v>
      </c>
      <c r="H63" s="38">
        <v>117.89999999999999</v>
      </c>
      <c r="I63" s="38">
        <v>111.09999999999998</v>
      </c>
      <c r="J63" s="38">
        <v>131.89999999999998</v>
      </c>
      <c r="K63" s="38">
        <v>138.69999999999999</v>
      </c>
      <c r="L63" s="38">
        <v>142.29999999999995</v>
      </c>
      <c r="M63" s="28">
        <v>135.1</v>
      </c>
      <c r="N63" s="28">
        <v>124.7</v>
      </c>
      <c r="O63" s="39">
        <v>26755000</v>
      </c>
      <c r="P63" s="40">
        <v>0.83065343824837501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1753.9</v>
      </c>
      <c r="F64" s="37">
        <v>1752.1666666666667</v>
      </c>
      <c r="G64" s="38">
        <v>1739.4833333333336</v>
      </c>
      <c r="H64" s="38">
        <v>1725.0666666666668</v>
      </c>
      <c r="I64" s="38">
        <v>1712.3833333333337</v>
      </c>
      <c r="J64" s="38">
        <v>1766.5833333333335</v>
      </c>
      <c r="K64" s="38">
        <v>1779.2666666666664</v>
      </c>
      <c r="L64" s="38">
        <v>1793.6833333333334</v>
      </c>
      <c r="M64" s="28">
        <v>1764.85</v>
      </c>
      <c r="N64" s="28">
        <v>1737.75</v>
      </c>
      <c r="O64" s="39">
        <v>2892000</v>
      </c>
      <c r="P64" s="40">
        <v>-2.7245206861755803E-2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550.79999999999995</v>
      </c>
      <c r="F65" s="37">
        <v>549.46666666666658</v>
      </c>
      <c r="G65" s="38">
        <v>546.38333333333321</v>
      </c>
      <c r="H65" s="38">
        <v>541.96666666666658</v>
      </c>
      <c r="I65" s="38">
        <v>538.88333333333321</v>
      </c>
      <c r="J65" s="38">
        <v>553.88333333333321</v>
      </c>
      <c r="K65" s="38">
        <v>556.96666666666647</v>
      </c>
      <c r="L65" s="38">
        <v>561.38333333333321</v>
      </c>
      <c r="M65" s="28">
        <v>552.54999999999995</v>
      </c>
      <c r="N65" s="28">
        <v>545.04999999999995</v>
      </c>
      <c r="O65" s="39">
        <v>11711250</v>
      </c>
      <c r="P65" s="40">
        <v>-6.7761194029850744E-2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2106.9499999999998</v>
      </c>
      <c r="F66" s="37">
        <v>2101.5666666666671</v>
      </c>
      <c r="G66" s="38">
        <v>2080.483333333334</v>
      </c>
      <c r="H66" s="38">
        <v>2054.0166666666669</v>
      </c>
      <c r="I66" s="38">
        <v>2032.9333333333338</v>
      </c>
      <c r="J66" s="38">
        <v>2128.0333333333342</v>
      </c>
      <c r="K66" s="38">
        <v>2149.1166666666672</v>
      </c>
      <c r="L66" s="38">
        <v>2175.5833333333344</v>
      </c>
      <c r="M66" s="28">
        <v>2122.65</v>
      </c>
      <c r="N66" s="28">
        <v>2075.1</v>
      </c>
      <c r="O66" s="39">
        <v>1792500</v>
      </c>
      <c r="P66" s="40">
        <v>4.3972044263249854E-2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2079.1</v>
      </c>
      <c r="F67" s="37">
        <v>2075.65</v>
      </c>
      <c r="G67" s="38">
        <v>2061.5</v>
      </c>
      <c r="H67" s="38">
        <v>2043.9</v>
      </c>
      <c r="I67" s="38">
        <v>2029.75</v>
      </c>
      <c r="J67" s="38">
        <v>2093.25</v>
      </c>
      <c r="K67" s="38">
        <v>2107.4000000000005</v>
      </c>
      <c r="L67" s="38">
        <v>2125</v>
      </c>
      <c r="M67" s="28">
        <v>2089.8000000000002</v>
      </c>
      <c r="N67" s="28">
        <v>2058.0500000000002</v>
      </c>
      <c r="O67" s="39">
        <v>2043700</v>
      </c>
      <c r="P67" s="40">
        <v>4.7809479863621218E-2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241.95</v>
      </c>
      <c r="F68" s="37">
        <v>240.63333333333333</v>
      </c>
      <c r="G68" s="38">
        <v>237.21666666666664</v>
      </c>
      <c r="H68" s="38">
        <v>232.48333333333332</v>
      </c>
      <c r="I68" s="38">
        <v>229.06666666666663</v>
      </c>
      <c r="J68" s="38">
        <v>245.36666666666665</v>
      </c>
      <c r="K68" s="38">
        <v>248.78333333333333</v>
      </c>
      <c r="L68" s="38">
        <v>253.51666666666665</v>
      </c>
      <c r="M68" s="28">
        <v>244.05</v>
      </c>
      <c r="N68" s="28">
        <v>235.9</v>
      </c>
      <c r="O68" s="39">
        <v>16909200</v>
      </c>
      <c r="P68" s="40">
        <v>5.6323246457932484E-2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3475.65</v>
      </c>
      <c r="F69" s="37">
        <v>3483.0833333333335</v>
      </c>
      <c r="G69" s="38">
        <v>3441.2166666666672</v>
      </c>
      <c r="H69" s="38">
        <v>3406.7833333333338</v>
      </c>
      <c r="I69" s="38">
        <v>3364.9166666666674</v>
      </c>
      <c r="J69" s="38">
        <v>3517.5166666666669</v>
      </c>
      <c r="K69" s="38">
        <v>3559.3833333333328</v>
      </c>
      <c r="L69" s="38">
        <v>3593.8166666666666</v>
      </c>
      <c r="M69" s="28">
        <v>3524.95</v>
      </c>
      <c r="N69" s="28">
        <v>3448.65</v>
      </c>
      <c r="O69" s="39">
        <v>3755500</v>
      </c>
      <c r="P69" s="40">
        <v>2.9242499098690094E-3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3731.15</v>
      </c>
      <c r="F70" s="37">
        <v>3711.9</v>
      </c>
      <c r="G70" s="38">
        <v>3678.8</v>
      </c>
      <c r="H70" s="38">
        <v>3626.4500000000003</v>
      </c>
      <c r="I70" s="38">
        <v>3593.3500000000004</v>
      </c>
      <c r="J70" s="38">
        <v>3764.25</v>
      </c>
      <c r="K70" s="38">
        <v>3797.3499999999995</v>
      </c>
      <c r="L70" s="38">
        <v>3849.7</v>
      </c>
      <c r="M70" s="28">
        <v>3745</v>
      </c>
      <c r="N70" s="28">
        <v>3659.55</v>
      </c>
      <c r="O70" s="39">
        <v>1133400</v>
      </c>
      <c r="P70" s="40">
        <v>9.8454136410210721E-3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483.95</v>
      </c>
      <c r="F71" s="37">
        <v>483.08333333333331</v>
      </c>
      <c r="G71" s="38">
        <v>477.26666666666665</v>
      </c>
      <c r="H71" s="38">
        <v>470.58333333333331</v>
      </c>
      <c r="I71" s="38">
        <v>464.76666666666665</v>
      </c>
      <c r="J71" s="38">
        <v>489.76666666666665</v>
      </c>
      <c r="K71" s="38">
        <v>495.58333333333337</v>
      </c>
      <c r="L71" s="38">
        <v>502.26666666666665</v>
      </c>
      <c r="M71" s="28">
        <v>488.9</v>
      </c>
      <c r="N71" s="28">
        <v>476.4</v>
      </c>
      <c r="O71" s="39">
        <v>35065800</v>
      </c>
      <c r="P71" s="40">
        <v>-1.410280200408239E-2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4586.1000000000004</v>
      </c>
      <c r="F72" s="37">
        <v>4571.8166666666666</v>
      </c>
      <c r="G72" s="38">
        <v>4541.2333333333336</v>
      </c>
      <c r="H72" s="38">
        <v>4496.3666666666668</v>
      </c>
      <c r="I72" s="38">
        <v>4465.7833333333338</v>
      </c>
      <c r="J72" s="38">
        <v>4616.6833333333334</v>
      </c>
      <c r="K72" s="38">
        <v>4647.2666666666673</v>
      </c>
      <c r="L72" s="38">
        <v>4692.1333333333332</v>
      </c>
      <c r="M72" s="28">
        <v>4602.3999999999996</v>
      </c>
      <c r="N72" s="28">
        <v>4526.95</v>
      </c>
      <c r="O72" s="39">
        <v>3262875</v>
      </c>
      <c r="P72" s="40">
        <v>2.7274124154886294E-3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3700.15</v>
      </c>
      <c r="F73" s="37">
        <v>3693.4333333333329</v>
      </c>
      <c r="G73" s="38">
        <v>3669.9666666666658</v>
      </c>
      <c r="H73" s="38">
        <v>3639.7833333333328</v>
      </c>
      <c r="I73" s="38">
        <v>3616.3166666666657</v>
      </c>
      <c r="J73" s="38">
        <v>3723.6166666666659</v>
      </c>
      <c r="K73" s="38">
        <v>3747.083333333333</v>
      </c>
      <c r="L73" s="38">
        <v>3777.266666666666</v>
      </c>
      <c r="M73" s="28">
        <v>3716.9</v>
      </c>
      <c r="N73" s="28">
        <v>3663.25</v>
      </c>
      <c r="O73" s="39">
        <v>3295600</v>
      </c>
      <c r="P73" s="40">
        <v>2.9071038251366119E-2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2106.0500000000002</v>
      </c>
      <c r="F74" s="37">
        <v>2102.8666666666668</v>
      </c>
      <c r="G74" s="38">
        <v>2092.6833333333334</v>
      </c>
      <c r="H74" s="38">
        <v>2079.3166666666666</v>
      </c>
      <c r="I74" s="38">
        <v>2069.1333333333332</v>
      </c>
      <c r="J74" s="38">
        <v>2116.2333333333336</v>
      </c>
      <c r="K74" s="38">
        <v>2126.416666666667</v>
      </c>
      <c r="L74" s="38">
        <v>2139.7833333333338</v>
      </c>
      <c r="M74" s="28">
        <v>2113.0500000000002</v>
      </c>
      <c r="N74" s="28">
        <v>2089.5</v>
      </c>
      <c r="O74" s="39">
        <v>1131350</v>
      </c>
      <c r="P74" s="40">
        <v>2.2619935371613224E-2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209.95</v>
      </c>
      <c r="F75" s="37">
        <v>210.26666666666665</v>
      </c>
      <c r="G75" s="38">
        <v>208.73333333333329</v>
      </c>
      <c r="H75" s="38">
        <v>207.51666666666665</v>
      </c>
      <c r="I75" s="38">
        <v>205.98333333333329</v>
      </c>
      <c r="J75" s="38">
        <v>211.48333333333329</v>
      </c>
      <c r="K75" s="38">
        <v>213.01666666666665</v>
      </c>
      <c r="L75" s="38">
        <v>214.23333333333329</v>
      </c>
      <c r="M75" s="28">
        <v>211.8</v>
      </c>
      <c r="N75" s="28">
        <v>209.05</v>
      </c>
      <c r="O75" s="39">
        <v>20620800</v>
      </c>
      <c r="P75" s="40">
        <v>0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126.05</v>
      </c>
      <c r="F76" s="37">
        <v>126.01666666666667</v>
      </c>
      <c r="G76" s="38">
        <v>125.48333333333333</v>
      </c>
      <c r="H76" s="38">
        <v>124.91666666666667</v>
      </c>
      <c r="I76" s="38">
        <v>124.38333333333334</v>
      </c>
      <c r="J76" s="38">
        <v>126.58333333333333</v>
      </c>
      <c r="K76" s="38">
        <v>127.11666666666666</v>
      </c>
      <c r="L76" s="38">
        <v>127.68333333333332</v>
      </c>
      <c r="M76" s="28">
        <v>126.55</v>
      </c>
      <c r="N76" s="28">
        <v>125.45</v>
      </c>
      <c r="O76" s="39">
        <v>76430000</v>
      </c>
      <c r="P76" s="40">
        <v>-1.3066771200836273E-3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107.1</v>
      </c>
      <c r="F77" s="37">
        <v>106.98333333333333</v>
      </c>
      <c r="G77" s="38">
        <v>106.41666666666667</v>
      </c>
      <c r="H77" s="38">
        <v>105.73333333333333</v>
      </c>
      <c r="I77" s="38">
        <v>105.16666666666667</v>
      </c>
      <c r="J77" s="38">
        <v>107.66666666666667</v>
      </c>
      <c r="K77" s="38">
        <v>108.23333333333333</v>
      </c>
      <c r="L77" s="38">
        <v>108.91666666666667</v>
      </c>
      <c r="M77" s="28">
        <v>107.55</v>
      </c>
      <c r="N77" s="28">
        <v>106.3</v>
      </c>
      <c r="O77" s="39">
        <v>63436950</v>
      </c>
      <c r="P77" s="40">
        <v>7.4106364428945075E-3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599.85</v>
      </c>
      <c r="F78" s="37">
        <v>598.45000000000005</v>
      </c>
      <c r="G78" s="38">
        <v>594.45000000000005</v>
      </c>
      <c r="H78" s="38">
        <v>589.04999999999995</v>
      </c>
      <c r="I78" s="38">
        <v>585.04999999999995</v>
      </c>
      <c r="J78" s="38">
        <v>603.85000000000014</v>
      </c>
      <c r="K78" s="38">
        <v>607.85000000000014</v>
      </c>
      <c r="L78" s="38">
        <v>613.25000000000023</v>
      </c>
      <c r="M78" s="28">
        <v>602.45000000000005</v>
      </c>
      <c r="N78" s="28">
        <v>593.04999999999995</v>
      </c>
      <c r="O78" s="39">
        <v>7370350</v>
      </c>
      <c r="P78" s="40">
        <v>4.0745290745290742E-2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40.65</v>
      </c>
      <c r="F79" s="37">
        <v>41.783333333333331</v>
      </c>
      <c r="G79" s="38">
        <v>39.016666666666666</v>
      </c>
      <c r="H79" s="38">
        <v>37.383333333333333</v>
      </c>
      <c r="I79" s="38">
        <v>34.616666666666667</v>
      </c>
      <c r="J79" s="38">
        <v>43.416666666666664</v>
      </c>
      <c r="K79" s="38">
        <v>46.18333333333333</v>
      </c>
      <c r="L79" s="38">
        <v>47.816666666666663</v>
      </c>
      <c r="M79" s="28">
        <v>44.55</v>
      </c>
      <c r="N79" s="28">
        <v>40.15</v>
      </c>
      <c r="O79" s="39">
        <v>145192500</v>
      </c>
      <c r="P79" s="40">
        <v>0.15479599141016465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602.54999999999995</v>
      </c>
      <c r="F80" s="37">
        <v>603.33333333333326</v>
      </c>
      <c r="G80" s="38">
        <v>597.01666666666654</v>
      </c>
      <c r="H80" s="38">
        <v>591.48333333333323</v>
      </c>
      <c r="I80" s="38">
        <v>585.16666666666652</v>
      </c>
      <c r="J80" s="38">
        <v>608.86666666666656</v>
      </c>
      <c r="K80" s="38">
        <v>615.18333333333317</v>
      </c>
      <c r="L80" s="38">
        <v>620.71666666666658</v>
      </c>
      <c r="M80" s="28">
        <v>609.65</v>
      </c>
      <c r="N80" s="28">
        <v>597.79999999999995</v>
      </c>
      <c r="O80" s="39">
        <v>5908500</v>
      </c>
      <c r="P80" s="40">
        <v>1.4282526221825485E-2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1051.8499999999999</v>
      </c>
      <c r="F81" s="37">
        <v>1052.9666666666667</v>
      </c>
      <c r="G81" s="38">
        <v>1047.2833333333333</v>
      </c>
      <c r="H81" s="38">
        <v>1042.7166666666667</v>
      </c>
      <c r="I81" s="38">
        <v>1037.0333333333333</v>
      </c>
      <c r="J81" s="38">
        <v>1057.5333333333333</v>
      </c>
      <c r="K81" s="38">
        <v>1063.2166666666667</v>
      </c>
      <c r="L81" s="38">
        <v>1067.7833333333333</v>
      </c>
      <c r="M81" s="28">
        <v>1058.6500000000001</v>
      </c>
      <c r="N81" s="28">
        <v>1048.4000000000001</v>
      </c>
      <c r="O81" s="39">
        <v>6209000</v>
      </c>
      <c r="P81" s="40">
        <v>-2.2358683671862698E-2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45106</v>
      </c>
      <c r="E82" s="37">
        <v>1385.9</v>
      </c>
      <c r="F82" s="37">
        <v>1383.2</v>
      </c>
      <c r="G82" s="38">
        <v>1370</v>
      </c>
      <c r="H82" s="38">
        <v>1354.1</v>
      </c>
      <c r="I82" s="38">
        <v>1340.8999999999999</v>
      </c>
      <c r="J82" s="38">
        <v>1399.1000000000001</v>
      </c>
      <c r="K82" s="38">
        <v>1412.3000000000004</v>
      </c>
      <c r="L82" s="38">
        <v>1428.2000000000003</v>
      </c>
      <c r="M82" s="28">
        <v>1396.4</v>
      </c>
      <c r="N82" s="28">
        <v>1367.3</v>
      </c>
      <c r="O82" s="39">
        <v>4440975</v>
      </c>
      <c r="P82" s="40">
        <v>-4.3890004895423622E-4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282.95</v>
      </c>
      <c r="F83" s="37">
        <v>281.71666666666664</v>
      </c>
      <c r="G83" s="38">
        <v>279.7833333333333</v>
      </c>
      <c r="H83" s="38">
        <v>276.61666666666667</v>
      </c>
      <c r="I83" s="38">
        <v>274.68333333333334</v>
      </c>
      <c r="J83" s="38">
        <v>284.88333333333327</v>
      </c>
      <c r="K83" s="38">
        <v>286.81666666666655</v>
      </c>
      <c r="L83" s="38">
        <v>289.98333333333323</v>
      </c>
      <c r="M83" s="28">
        <v>283.64999999999998</v>
      </c>
      <c r="N83" s="28">
        <v>278.55</v>
      </c>
      <c r="O83" s="39">
        <v>8738000</v>
      </c>
      <c r="P83" s="40">
        <v>-1.2432188065099457E-2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1721.2</v>
      </c>
      <c r="F84" s="37">
        <v>1709.5666666666666</v>
      </c>
      <c r="G84" s="38">
        <v>1695.1333333333332</v>
      </c>
      <c r="H84" s="38">
        <v>1669.0666666666666</v>
      </c>
      <c r="I84" s="38">
        <v>1654.6333333333332</v>
      </c>
      <c r="J84" s="38">
        <v>1735.6333333333332</v>
      </c>
      <c r="K84" s="38">
        <v>1750.0666666666666</v>
      </c>
      <c r="L84" s="38">
        <v>1776.1333333333332</v>
      </c>
      <c r="M84" s="28">
        <v>1724</v>
      </c>
      <c r="N84" s="28">
        <v>1683.5</v>
      </c>
      <c r="O84" s="39">
        <v>12638800</v>
      </c>
      <c r="P84" s="40">
        <v>-2.8481487033428271E-3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499.15</v>
      </c>
      <c r="F85" s="37">
        <v>500.7833333333333</v>
      </c>
      <c r="G85" s="38">
        <v>496.61666666666662</v>
      </c>
      <c r="H85" s="38">
        <v>494.08333333333331</v>
      </c>
      <c r="I85" s="38">
        <v>489.91666666666663</v>
      </c>
      <c r="J85" s="38">
        <v>503.31666666666661</v>
      </c>
      <c r="K85" s="38">
        <v>507.48333333333335</v>
      </c>
      <c r="L85" s="38">
        <v>510.01666666666659</v>
      </c>
      <c r="M85" s="28">
        <v>504.95</v>
      </c>
      <c r="N85" s="28">
        <v>498.25</v>
      </c>
      <c r="O85" s="39">
        <v>5650000</v>
      </c>
      <c r="P85" s="40">
        <v>6.2333036509349959E-3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3034.35</v>
      </c>
      <c r="F86" s="37">
        <v>3042.1</v>
      </c>
      <c r="G86" s="38">
        <v>3010.7</v>
      </c>
      <c r="H86" s="38">
        <v>2987.0499999999997</v>
      </c>
      <c r="I86" s="38">
        <v>2955.6499999999996</v>
      </c>
      <c r="J86" s="38">
        <v>3065.75</v>
      </c>
      <c r="K86" s="38">
        <v>3097.1500000000005</v>
      </c>
      <c r="L86" s="38">
        <v>3120.8</v>
      </c>
      <c r="M86" s="28">
        <v>3073.5</v>
      </c>
      <c r="N86" s="28">
        <v>3018.45</v>
      </c>
      <c r="O86" s="39">
        <v>3374700</v>
      </c>
      <c r="P86" s="40">
        <v>6.6559211150090072E-2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1300.45</v>
      </c>
      <c r="F87" s="37">
        <v>1296.1333333333334</v>
      </c>
      <c r="G87" s="38">
        <v>1289.4666666666669</v>
      </c>
      <c r="H87" s="38">
        <v>1278.4833333333336</v>
      </c>
      <c r="I87" s="38">
        <v>1271.8166666666671</v>
      </c>
      <c r="J87" s="38">
        <v>1307.1166666666668</v>
      </c>
      <c r="K87" s="38">
        <v>1313.7833333333333</v>
      </c>
      <c r="L87" s="38">
        <v>1324.7666666666667</v>
      </c>
      <c r="M87" s="28">
        <v>1302.8</v>
      </c>
      <c r="N87" s="28">
        <v>1285.1500000000001</v>
      </c>
      <c r="O87" s="39">
        <v>5290500</v>
      </c>
      <c r="P87" s="40">
        <v>7.9062678605448661E-3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1134.4000000000001</v>
      </c>
      <c r="F88" s="37">
        <v>1140.8333333333333</v>
      </c>
      <c r="G88" s="38">
        <v>1126.6666666666665</v>
      </c>
      <c r="H88" s="38">
        <v>1118.9333333333332</v>
      </c>
      <c r="I88" s="38">
        <v>1104.7666666666664</v>
      </c>
      <c r="J88" s="38">
        <v>1148.5666666666666</v>
      </c>
      <c r="K88" s="38">
        <v>1162.7333333333331</v>
      </c>
      <c r="L88" s="38">
        <v>1170.4666666666667</v>
      </c>
      <c r="M88" s="28">
        <v>1155</v>
      </c>
      <c r="N88" s="28">
        <v>1133.0999999999999</v>
      </c>
      <c r="O88" s="39">
        <v>10669400</v>
      </c>
      <c r="P88" s="40">
        <v>2.10387902695595E-3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2708.9</v>
      </c>
      <c r="F89" s="37">
        <v>2704.65</v>
      </c>
      <c r="G89" s="38">
        <v>2690.9500000000003</v>
      </c>
      <c r="H89" s="38">
        <v>2673</v>
      </c>
      <c r="I89" s="38">
        <v>2659.3</v>
      </c>
      <c r="J89" s="38">
        <v>2722.6000000000004</v>
      </c>
      <c r="K89" s="38">
        <v>2736.3</v>
      </c>
      <c r="L89" s="38">
        <v>2754.2500000000005</v>
      </c>
      <c r="M89" s="28">
        <v>2718.35</v>
      </c>
      <c r="N89" s="28">
        <v>2686.7</v>
      </c>
      <c r="O89" s="39">
        <v>25161000</v>
      </c>
      <c r="P89" s="40">
        <v>2.605823342304869E-2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1864.8</v>
      </c>
      <c r="F90" s="37">
        <v>1869.7666666666667</v>
      </c>
      <c r="G90" s="38">
        <v>1841.5333333333333</v>
      </c>
      <c r="H90" s="38">
        <v>1818.2666666666667</v>
      </c>
      <c r="I90" s="38">
        <v>1790.0333333333333</v>
      </c>
      <c r="J90" s="38">
        <v>1893.0333333333333</v>
      </c>
      <c r="K90" s="38">
        <v>1921.2666666666664</v>
      </c>
      <c r="L90" s="38">
        <v>1944.5333333333333</v>
      </c>
      <c r="M90" s="28">
        <v>1898</v>
      </c>
      <c r="N90" s="28">
        <v>1846.5</v>
      </c>
      <c r="O90" s="39">
        <v>2790600</v>
      </c>
      <c r="P90" s="40">
        <v>5.6205291245600093E-2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1643.85</v>
      </c>
      <c r="F91" s="37">
        <v>1639.5333333333335</v>
      </c>
      <c r="G91" s="38">
        <v>1630.5666666666671</v>
      </c>
      <c r="H91" s="38">
        <v>1617.2833333333335</v>
      </c>
      <c r="I91" s="38">
        <v>1608.3166666666671</v>
      </c>
      <c r="J91" s="38">
        <v>1652.8166666666671</v>
      </c>
      <c r="K91" s="38">
        <v>1661.7833333333338</v>
      </c>
      <c r="L91" s="38">
        <v>1675.0666666666671</v>
      </c>
      <c r="M91" s="28">
        <v>1648.5</v>
      </c>
      <c r="N91" s="28">
        <v>1626.25</v>
      </c>
      <c r="O91" s="39">
        <v>74424350</v>
      </c>
      <c r="P91" s="40">
        <v>-1.0080836899667142E-2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580.45000000000005</v>
      </c>
      <c r="F92" s="37">
        <v>582.30000000000007</v>
      </c>
      <c r="G92" s="38">
        <v>575.15000000000009</v>
      </c>
      <c r="H92" s="38">
        <v>569.85</v>
      </c>
      <c r="I92" s="38">
        <v>562.70000000000005</v>
      </c>
      <c r="J92" s="38">
        <v>587.60000000000014</v>
      </c>
      <c r="K92" s="38">
        <v>594.75</v>
      </c>
      <c r="L92" s="38">
        <v>600.05000000000018</v>
      </c>
      <c r="M92" s="28">
        <v>589.45000000000005</v>
      </c>
      <c r="N92" s="28">
        <v>577</v>
      </c>
      <c r="O92" s="39">
        <v>17199600</v>
      </c>
      <c r="P92" s="40">
        <v>-3.8860928839905716E-3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2790.55</v>
      </c>
      <c r="F93" s="37">
        <v>2785.7000000000003</v>
      </c>
      <c r="G93" s="38">
        <v>2762.2500000000005</v>
      </c>
      <c r="H93" s="38">
        <v>2733.9500000000003</v>
      </c>
      <c r="I93" s="38">
        <v>2710.5000000000005</v>
      </c>
      <c r="J93" s="38">
        <v>2814.0000000000005</v>
      </c>
      <c r="K93" s="38">
        <v>2837.4500000000003</v>
      </c>
      <c r="L93" s="38">
        <v>2865.7500000000005</v>
      </c>
      <c r="M93" s="28">
        <v>2809.15</v>
      </c>
      <c r="N93" s="28">
        <v>2757.4</v>
      </c>
      <c r="O93" s="39">
        <v>4150200</v>
      </c>
      <c r="P93" s="40">
        <v>5.9627690517742877E-3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423.05</v>
      </c>
      <c r="F94" s="37">
        <v>422.76666666666671</v>
      </c>
      <c r="G94" s="38">
        <v>417.38333333333344</v>
      </c>
      <c r="H94" s="38">
        <v>411.71666666666675</v>
      </c>
      <c r="I94" s="38">
        <v>406.33333333333348</v>
      </c>
      <c r="J94" s="38">
        <v>428.43333333333339</v>
      </c>
      <c r="K94" s="38">
        <v>433.81666666666672</v>
      </c>
      <c r="L94" s="38">
        <v>439.48333333333335</v>
      </c>
      <c r="M94" s="28">
        <v>428.15</v>
      </c>
      <c r="N94" s="28">
        <v>417.1</v>
      </c>
      <c r="O94" s="39">
        <v>30132200</v>
      </c>
      <c r="P94" s="40">
        <v>-1.7842475130053846E-2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109.55</v>
      </c>
      <c r="F95" s="37">
        <v>108.8</v>
      </c>
      <c r="G95" s="38">
        <v>107.39999999999999</v>
      </c>
      <c r="H95" s="38">
        <v>105.25</v>
      </c>
      <c r="I95" s="38">
        <v>103.85</v>
      </c>
      <c r="J95" s="38">
        <v>110.94999999999999</v>
      </c>
      <c r="K95" s="38">
        <v>112.35</v>
      </c>
      <c r="L95" s="38">
        <v>114.49999999999999</v>
      </c>
      <c r="M95" s="28">
        <v>110.2</v>
      </c>
      <c r="N95" s="28">
        <v>106.65</v>
      </c>
      <c r="O95" s="39">
        <v>23000600</v>
      </c>
      <c r="P95" s="40">
        <v>4.7467244732060314E-2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259.5</v>
      </c>
      <c r="F96" s="37">
        <v>259.63333333333333</v>
      </c>
      <c r="G96" s="38">
        <v>257.26666666666665</v>
      </c>
      <c r="H96" s="38">
        <v>255.0333333333333</v>
      </c>
      <c r="I96" s="38">
        <v>252.66666666666663</v>
      </c>
      <c r="J96" s="38">
        <v>261.86666666666667</v>
      </c>
      <c r="K96" s="38">
        <v>264.23333333333335</v>
      </c>
      <c r="L96" s="38">
        <v>266.4666666666667</v>
      </c>
      <c r="M96" s="28">
        <v>262</v>
      </c>
      <c r="N96" s="28">
        <v>257.39999999999998</v>
      </c>
      <c r="O96" s="39">
        <v>19785600</v>
      </c>
      <c r="P96" s="40">
        <v>2.7367268746579091E-3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2647.8</v>
      </c>
      <c r="F97" s="37">
        <v>2654.7666666666669</v>
      </c>
      <c r="G97" s="38">
        <v>2638.0333333333338</v>
      </c>
      <c r="H97" s="38">
        <v>2628.2666666666669</v>
      </c>
      <c r="I97" s="38">
        <v>2611.5333333333338</v>
      </c>
      <c r="J97" s="38">
        <v>2664.5333333333338</v>
      </c>
      <c r="K97" s="38">
        <v>2681.2666666666664</v>
      </c>
      <c r="L97" s="38">
        <v>2691.0333333333338</v>
      </c>
      <c r="M97" s="28">
        <v>2671.5</v>
      </c>
      <c r="N97" s="28">
        <v>2645</v>
      </c>
      <c r="O97" s="39">
        <v>9435300</v>
      </c>
      <c r="P97" s="40">
        <v>1.2262632764724815E-2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118.4</v>
      </c>
      <c r="F98" s="37">
        <v>118.51666666666667</v>
      </c>
      <c r="G98" s="38">
        <v>114.33333333333333</v>
      </c>
      <c r="H98" s="38">
        <v>110.26666666666667</v>
      </c>
      <c r="I98" s="38">
        <v>106.08333333333333</v>
      </c>
      <c r="J98" s="38">
        <v>122.58333333333333</v>
      </c>
      <c r="K98" s="38">
        <v>126.76666666666667</v>
      </c>
      <c r="L98" s="38">
        <v>130.83333333333331</v>
      </c>
      <c r="M98" s="28">
        <v>122.7</v>
      </c>
      <c r="N98" s="28">
        <v>114.45</v>
      </c>
      <c r="O98" s="39">
        <v>51340000</v>
      </c>
      <c r="P98" s="40">
        <v>0.10773081321336872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955.4</v>
      </c>
      <c r="F99" s="37">
        <v>957.51666666666654</v>
      </c>
      <c r="G99" s="38">
        <v>951.73333333333312</v>
      </c>
      <c r="H99" s="38">
        <v>948.06666666666661</v>
      </c>
      <c r="I99" s="38">
        <v>942.28333333333319</v>
      </c>
      <c r="J99" s="38">
        <v>961.18333333333305</v>
      </c>
      <c r="K99" s="38">
        <v>966.96666666666658</v>
      </c>
      <c r="L99" s="38">
        <v>970.63333333333298</v>
      </c>
      <c r="M99" s="28">
        <v>963.3</v>
      </c>
      <c r="N99" s="28">
        <v>953.85</v>
      </c>
      <c r="O99" s="39">
        <v>68962600</v>
      </c>
      <c r="P99" s="40">
        <v>1.8126575999338597E-2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1197.8</v>
      </c>
      <c r="F100" s="37">
        <v>1212.9166666666667</v>
      </c>
      <c r="G100" s="38">
        <v>1167.8333333333335</v>
      </c>
      <c r="H100" s="38">
        <v>1137.8666666666668</v>
      </c>
      <c r="I100" s="38">
        <v>1092.7833333333335</v>
      </c>
      <c r="J100" s="38">
        <v>1242.8833333333334</v>
      </c>
      <c r="K100" s="38">
        <v>1287.9666666666669</v>
      </c>
      <c r="L100" s="38">
        <v>1317.9333333333334</v>
      </c>
      <c r="M100" s="28">
        <v>1258</v>
      </c>
      <c r="N100" s="28">
        <v>1182.95</v>
      </c>
      <c r="O100" s="39">
        <v>4645225</v>
      </c>
      <c r="P100" s="40">
        <v>-0.10784986868070927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465.3</v>
      </c>
      <c r="F101" s="37">
        <v>463.84999999999997</v>
      </c>
      <c r="G101" s="38">
        <v>454.44999999999993</v>
      </c>
      <c r="H101" s="38">
        <v>443.59999999999997</v>
      </c>
      <c r="I101" s="38">
        <v>434.19999999999993</v>
      </c>
      <c r="J101" s="38">
        <v>474.69999999999993</v>
      </c>
      <c r="K101" s="38">
        <v>484.09999999999991</v>
      </c>
      <c r="L101" s="38">
        <v>494.94999999999993</v>
      </c>
      <c r="M101" s="28">
        <v>473.25</v>
      </c>
      <c r="N101" s="28">
        <v>453</v>
      </c>
      <c r="O101" s="39">
        <v>14311500</v>
      </c>
      <c r="P101" s="40">
        <v>6.1290322580645158E-2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7.2</v>
      </c>
      <c r="F102" s="37">
        <v>7.2333333333333343</v>
      </c>
      <c r="G102" s="38">
        <v>7.0666666666666682</v>
      </c>
      <c r="H102" s="38">
        <v>6.9333333333333336</v>
      </c>
      <c r="I102" s="38">
        <v>6.7666666666666675</v>
      </c>
      <c r="J102" s="38">
        <v>7.3666666666666689</v>
      </c>
      <c r="K102" s="38">
        <v>7.533333333333335</v>
      </c>
      <c r="L102" s="38">
        <v>7.6666666666666696</v>
      </c>
      <c r="M102" s="28">
        <v>7.4</v>
      </c>
      <c r="N102" s="28">
        <v>7.1</v>
      </c>
      <c r="O102" s="39">
        <v>547390000</v>
      </c>
      <c r="P102" s="40">
        <v>3.3415771488984121E-2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97.2</v>
      </c>
      <c r="F103" s="37">
        <v>96.966666666666654</v>
      </c>
      <c r="G103" s="38">
        <v>96.133333333333312</v>
      </c>
      <c r="H103" s="38">
        <v>95.066666666666663</v>
      </c>
      <c r="I103" s="38">
        <v>94.23333333333332</v>
      </c>
      <c r="J103" s="38">
        <v>98.033333333333303</v>
      </c>
      <c r="K103" s="38">
        <v>98.866666666666646</v>
      </c>
      <c r="L103" s="38">
        <v>99.933333333333294</v>
      </c>
      <c r="M103" s="28">
        <v>97.8</v>
      </c>
      <c r="N103" s="28">
        <v>95.9</v>
      </c>
      <c r="O103" s="39">
        <v>173360000</v>
      </c>
      <c r="P103" s="40">
        <v>9.6092248558616276E-3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70.349999999999994</v>
      </c>
      <c r="F104" s="37">
        <v>70.350000000000009</v>
      </c>
      <c r="G104" s="38">
        <v>69.700000000000017</v>
      </c>
      <c r="H104" s="38">
        <v>69.050000000000011</v>
      </c>
      <c r="I104" s="38">
        <v>68.40000000000002</v>
      </c>
      <c r="J104" s="38">
        <v>71.000000000000014</v>
      </c>
      <c r="K104" s="38">
        <v>71.65000000000002</v>
      </c>
      <c r="L104" s="38">
        <v>72.300000000000011</v>
      </c>
      <c r="M104" s="28">
        <v>71</v>
      </c>
      <c r="N104" s="28">
        <v>69.7</v>
      </c>
      <c r="O104" s="39">
        <v>210090000</v>
      </c>
      <c r="P104" s="40">
        <v>2.2485034311578334E-2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155.9</v>
      </c>
      <c r="F105" s="37">
        <v>156.86666666666667</v>
      </c>
      <c r="G105" s="38">
        <v>154.68333333333334</v>
      </c>
      <c r="H105" s="38">
        <v>153.46666666666667</v>
      </c>
      <c r="I105" s="38">
        <v>151.28333333333333</v>
      </c>
      <c r="J105" s="38">
        <v>158.08333333333334</v>
      </c>
      <c r="K105" s="38">
        <v>160.26666666666668</v>
      </c>
      <c r="L105" s="38">
        <v>161.48333333333335</v>
      </c>
      <c r="M105" s="28">
        <v>159.05000000000001</v>
      </c>
      <c r="N105" s="28">
        <v>155.65</v>
      </c>
      <c r="O105" s="39">
        <v>39116250</v>
      </c>
      <c r="P105" s="40">
        <v>1.5083690151810042E-2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484.55</v>
      </c>
      <c r="F106" s="37">
        <v>484.9666666666667</v>
      </c>
      <c r="G106" s="38">
        <v>482.43333333333339</v>
      </c>
      <c r="H106" s="38">
        <v>480.31666666666672</v>
      </c>
      <c r="I106" s="38">
        <v>477.78333333333342</v>
      </c>
      <c r="J106" s="38">
        <v>487.08333333333337</v>
      </c>
      <c r="K106" s="38">
        <v>489.61666666666667</v>
      </c>
      <c r="L106" s="38">
        <v>491.73333333333335</v>
      </c>
      <c r="M106" s="28">
        <v>487.5</v>
      </c>
      <c r="N106" s="28">
        <v>482.85</v>
      </c>
      <c r="O106" s="39">
        <v>7566625</v>
      </c>
      <c r="P106" s="40">
        <v>4.2234848484848486E-2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380.7</v>
      </c>
      <c r="F107" s="37">
        <v>382.25</v>
      </c>
      <c r="G107" s="38">
        <v>376.5</v>
      </c>
      <c r="H107" s="38">
        <v>372.3</v>
      </c>
      <c r="I107" s="38">
        <v>366.55</v>
      </c>
      <c r="J107" s="38">
        <v>386.45</v>
      </c>
      <c r="K107" s="38">
        <v>392.2</v>
      </c>
      <c r="L107" s="38">
        <v>396.4</v>
      </c>
      <c r="M107" s="28">
        <v>388</v>
      </c>
      <c r="N107" s="28">
        <v>378.05</v>
      </c>
      <c r="O107" s="39">
        <v>19622000</v>
      </c>
      <c r="P107" s="40">
        <v>-2.0467252396166133E-2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194.6</v>
      </c>
      <c r="F108" s="37">
        <v>192.91666666666666</v>
      </c>
      <c r="G108" s="38">
        <v>190.88333333333333</v>
      </c>
      <c r="H108" s="38">
        <v>187.16666666666666</v>
      </c>
      <c r="I108" s="38">
        <v>185.13333333333333</v>
      </c>
      <c r="J108" s="38">
        <v>196.63333333333333</v>
      </c>
      <c r="K108" s="38">
        <v>198.66666666666669</v>
      </c>
      <c r="L108" s="38">
        <v>202.38333333333333</v>
      </c>
      <c r="M108" s="28">
        <v>194.95</v>
      </c>
      <c r="N108" s="28">
        <v>189.2</v>
      </c>
      <c r="O108" s="39">
        <v>16382100</v>
      </c>
      <c r="P108" s="40">
        <v>-4.5777027027027024E-2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5584.65</v>
      </c>
      <c r="F109" s="37">
        <v>5595.3999999999987</v>
      </c>
      <c r="G109" s="38">
        <v>5560.8999999999978</v>
      </c>
      <c r="H109" s="38">
        <v>5537.1499999999987</v>
      </c>
      <c r="I109" s="38">
        <v>5502.6499999999978</v>
      </c>
      <c r="J109" s="38">
        <v>5619.1499999999978</v>
      </c>
      <c r="K109" s="38">
        <v>5653.65</v>
      </c>
      <c r="L109" s="38">
        <v>5677.3999999999978</v>
      </c>
      <c r="M109" s="28">
        <v>5629.9</v>
      </c>
      <c r="N109" s="28">
        <v>5571.65</v>
      </c>
      <c r="O109" s="39">
        <v>335400</v>
      </c>
      <c r="P109" s="40">
        <v>-4.0089086859688193E-3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2337.35</v>
      </c>
      <c r="F110" s="37">
        <v>2343.1666666666665</v>
      </c>
      <c r="G110" s="38">
        <v>2325.333333333333</v>
      </c>
      <c r="H110" s="38">
        <v>2313.3166666666666</v>
      </c>
      <c r="I110" s="38">
        <v>2295.4833333333331</v>
      </c>
      <c r="J110" s="38">
        <v>2355.1833333333329</v>
      </c>
      <c r="K110" s="38">
        <v>2373.016666666666</v>
      </c>
      <c r="L110" s="38">
        <v>2385.0333333333328</v>
      </c>
      <c r="M110" s="28">
        <v>2361</v>
      </c>
      <c r="N110" s="28">
        <v>2331.15</v>
      </c>
      <c r="O110" s="39">
        <v>2912400</v>
      </c>
      <c r="P110" s="40">
        <v>1.8891687657430732E-2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1279.9000000000001</v>
      </c>
      <c r="F111" s="37">
        <v>1280.2333333333333</v>
      </c>
      <c r="G111" s="38">
        <v>1269.6666666666667</v>
      </c>
      <c r="H111" s="38">
        <v>1259.4333333333334</v>
      </c>
      <c r="I111" s="38">
        <v>1248.8666666666668</v>
      </c>
      <c r="J111" s="38">
        <v>1290.4666666666667</v>
      </c>
      <c r="K111" s="38">
        <v>1301.0333333333333</v>
      </c>
      <c r="L111" s="38">
        <v>1311.2666666666667</v>
      </c>
      <c r="M111" s="28">
        <v>1290.8</v>
      </c>
      <c r="N111" s="28">
        <v>1270</v>
      </c>
      <c r="O111" s="39">
        <v>19500600</v>
      </c>
      <c r="P111" s="40">
        <v>2.833096472933316E-2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156.05000000000001</v>
      </c>
      <c r="F112" s="37">
        <v>157.05000000000001</v>
      </c>
      <c r="G112" s="38">
        <v>154.30000000000001</v>
      </c>
      <c r="H112" s="38">
        <v>152.55000000000001</v>
      </c>
      <c r="I112" s="38">
        <v>149.80000000000001</v>
      </c>
      <c r="J112" s="38">
        <v>158.80000000000001</v>
      </c>
      <c r="K112" s="38">
        <v>161.55000000000001</v>
      </c>
      <c r="L112" s="38">
        <v>163.30000000000001</v>
      </c>
      <c r="M112" s="28">
        <v>159.80000000000001</v>
      </c>
      <c r="N112" s="28">
        <v>155.30000000000001</v>
      </c>
      <c r="O112" s="39">
        <v>37456600</v>
      </c>
      <c r="P112" s="40">
        <v>-5.9235983205855654E-3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1304.5</v>
      </c>
      <c r="F113" s="37">
        <v>1308.5166666666667</v>
      </c>
      <c r="G113" s="38">
        <v>1297.0333333333333</v>
      </c>
      <c r="H113" s="38">
        <v>1289.5666666666666</v>
      </c>
      <c r="I113" s="38">
        <v>1278.0833333333333</v>
      </c>
      <c r="J113" s="38">
        <v>1315.9833333333333</v>
      </c>
      <c r="K113" s="38">
        <v>1327.4666666666665</v>
      </c>
      <c r="L113" s="38">
        <v>1334.9333333333334</v>
      </c>
      <c r="M113" s="28">
        <v>1320</v>
      </c>
      <c r="N113" s="28">
        <v>1301.05</v>
      </c>
      <c r="O113" s="39">
        <v>44864000</v>
      </c>
      <c r="P113" s="40">
        <v>8.3157279633208972E-3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571</v>
      </c>
      <c r="F114" s="37">
        <v>572.5</v>
      </c>
      <c r="G114" s="38">
        <v>565.5</v>
      </c>
      <c r="H114" s="38">
        <v>560</v>
      </c>
      <c r="I114" s="38">
        <v>553</v>
      </c>
      <c r="J114" s="38">
        <v>578</v>
      </c>
      <c r="K114" s="38">
        <v>585</v>
      </c>
      <c r="L114" s="38">
        <v>590.5</v>
      </c>
      <c r="M114" s="28">
        <v>579.5</v>
      </c>
      <c r="N114" s="28">
        <v>567</v>
      </c>
      <c r="O114" s="39">
        <v>3176500</v>
      </c>
      <c r="P114" s="40">
        <v>-6.0391764190500033E-3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90.65</v>
      </c>
      <c r="F115" s="37">
        <v>90.516666666666652</v>
      </c>
      <c r="G115" s="38">
        <v>89.983333333333306</v>
      </c>
      <c r="H115" s="38">
        <v>89.316666666666649</v>
      </c>
      <c r="I115" s="38">
        <v>88.783333333333303</v>
      </c>
      <c r="J115" s="38">
        <v>91.183333333333309</v>
      </c>
      <c r="K115" s="38">
        <v>91.716666666666669</v>
      </c>
      <c r="L115" s="38">
        <v>92.383333333333312</v>
      </c>
      <c r="M115" s="28">
        <v>91.05</v>
      </c>
      <c r="N115" s="28">
        <v>89.85</v>
      </c>
      <c r="O115" s="39">
        <v>64174500</v>
      </c>
      <c r="P115" s="40">
        <v>1.3394919168591224E-2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692.05</v>
      </c>
      <c r="F116" s="37">
        <v>688.79999999999984</v>
      </c>
      <c r="G116" s="38">
        <v>682.9499999999997</v>
      </c>
      <c r="H116" s="38">
        <v>673.84999999999991</v>
      </c>
      <c r="I116" s="38">
        <v>667.99999999999977</v>
      </c>
      <c r="J116" s="38">
        <v>697.89999999999964</v>
      </c>
      <c r="K116" s="38">
        <v>703.74999999999977</v>
      </c>
      <c r="L116" s="38">
        <v>712.84999999999957</v>
      </c>
      <c r="M116" s="28">
        <v>694.65</v>
      </c>
      <c r="N116" s="28">
        <v>679.7</v>
      </c>
      <c r="O116" s="39">
        <v>3526250</v>
      </c>
      <c r="P116" s="40">
        <v>1.7632714312511726E-2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650.75</v>
      </c>
      <c r="F117" s="37">
        <v>643.93333333333328</v>
      </c>
      <c r="G117" s="38">
        <v>635.86666666666656</v>
      </c>
      <c r="H117" s="38">
        <v>620.98333333333323</v>
      </c>
      <c r="I117" s="38">
        <v>612.91666666666652</v>
      </c>
      <c r="J117" s="38">
        <v>658.81666666666661</v>
      </c>
      <c r="K117" s="38">
        <v>666.88333333333344</v>
      </c>
      <c r="L117" s="38">
        <v>681.76666666666665</v>
      </c>
      <c r="M117" s="28">
        <v>652</v>
      </c>
      <c r="N117" s="28">
        <v>629.04999999999995</v>
      </c>
      <c r="O117" s="39">
        <v>12721625</v>
      </c>
      <c r="P117" s="40">
        <v>6.116341872855996E-2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451.55</v>
      </c>
      <c r="F118" s="37">
        <v>450.61666666666662</v>
      </c>
      <c r="G118" s="38">
        <v>447.23333333333323</v>
      </c>
      <c r="H118" s="38">
        <v>442.91666666666663</v>
      </c>
      <c r="I118" s="38">
        <v>439.53333333333325</v>
      </c>
      <c r="J118" s="38">
        <v>454.93333333333322</v>
      </c>
      <c r="K118" s="38">
        <v>458.31666666666655</v>
      </c>
      <c r="L118" s="38">
        <v>462.63333333333321</v>
      </c>
      <c r="M118" s="28">
        <v>454</v>
      </c>
      <c r="N118" s="28">
        <v>446.3</v>
      </c>
      <c r="O118" s="39">
        <v>73940800</v>
      </c>
      <c r="P118" s="40">
        <v>6.2270136079440971E-2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534.95000000000005</v>
      </c>
      <c r="F119" s="37">
        <v>533</v>
      </c>
      <c r="G119" s="38">
        <v>528</v>
      </c>
      <c r="H119" s="38">
        <v>521.04999999999995</v>
      </c>
      <c r="I119" s="38">
        <v>516.04999999999995</v>
      </c>
      <c r="J119" s="38">
        <v>539.95000000000005</v>
      </c>
      <c r="K119" s="38">
        <v>544.95000000000005</v>
      </c>
      <c r="L119" s="38">
        <v>551.90000000000009</v>
      </c>
      <c r="M119" s="28">
        <v>538</v>
      </c>
      <c r="N119" s="28">
        <v>526.04999999999995</v>
      </c>
      <c r="O119" s="39">
        <v>22716250</v>
      </c>
      <c r="P119" s="40">
        <v>-1.6506115380452428E-2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3123.95</v>
      </c>
      <c r="F120" s="37">
        <v>3086.6166666666663</v>
      </c>
      <c r="G120" s="38">
        <v>3037.3833333333328</v>
      </c>
      <c r="H120" s="38">
        <v>2950.8166666666666</v>
      </c>
      <c r="I120" s="38">
        <v>2901.583333333333</v>
      </c>
      <c r="J120" s="38">
        <v>3173.1833333333325</v>
      </c>
      <c r="K120" s="38">
        <v>3222.4166666666661</v>
      </c>
      <c r="L120" s="38">
        <v>3308.9833333333322</v>
      </c>
      <c r="M120" s="28">
        <v>3135.85</v>
      </c>
      <c r="N120" s="28">
        <v>3000.05</v>
      </c>
      <c r="O120" s="39">
        <v>424750</v>
      </c>
      <c r="P120" s="40">
        <v>-2.5243832472748137E-2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707.6</v>
      </c>
      <c r="F121" s="37">
        <v>709.4</v>
      </c>
      <c r="G121" s="38">
        <v>704.8</v>
      </c>
      <c r="H121" s="38">
        <v>702</v>
      </c>
      <c r="I121" s="38">
        <v>697.4</v>
      </c>
      <c r="J121" s="38">
        <v>712.19999999999993</v>
      </c>
      <c r="K121" s="38">
        <v>716.80000000000007</v>
      </c>
      <c r="L121" s="38">
        <v>719.59999999999991</v>
      </c>
      <c r="M121" s="28">
        <v>714</v>
      </c>
      <c r="N121" s="28">
        <v>706.6</v>
      </c>
      <c r="O121" s="39">
        <v>25625700</v>
      </c>
      <c r="P121" s="40">
        <v>-1.8104696875646597E-2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481.6</v>
      </c>
      <c r="F122" s="37">
        <v>480.88333333333338</v>
      </c>
      <c r="G122" s="38">
        <v>477.76666666666677</v>
      </c>
      <c r="H122" s="38">
        <v>473.93333333333339</v>
      </c>
      <c r="I122" s="38">
        <v>470.81666666666678</v>
      </c>
      <c r="J122" s="38">
        <v>484.71666666666675</v>
      </c>
      <c r="K122" s="38">
        <v>487.83333333333343</v>
      </c>
      <c r="L122" s="38">
        <v>491.66666666666674</v>
      </c>
      <c r="M122" s="28">
        <v>484</v>
      </c>
      <c r="N122" s="28">
        <v>477.05</v>
      </c>
      <c r="O122" s="39">
        <v>15933750</v>
      </c>
      <c r="P122" s="40">
        <v>4.0170132325141779E-3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1951.15</v>
      </c>
      <c r="F123" s="37">
        <v>1956.9333333333334</v>
      </c>
      <c r="G123" s="38">
        <v>1941.5166666666669</v>
      </c>
      <c r="H123" s="38">
        <v>1931.8833333333334</v>
      </c>
      <c r="I123" s="38">
        <v>1916.4666666666669</v>
      </c>
      <c r="J123" s="38">
        <v>1966.5666666666668</v>
      </c>
      <c r="K123" s="38">
        <v>1981.9833333333333</v>
      </c>
      <c r="L123" s="38">
        <v>1991.6166666666668</v>
      </c>
      <c r="M123" s="28">
        <v>1972.35</v>
      </c>
      <c r="N123" s="28">
        <v>1947.3</v>
      </c>
      <c r="O123" s="39">
        <v>22576400</v>
      </c>
      <c r="P123" s="40">
        <v>-3.3345892991710625E-2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104.1</v>
      </c>
      <c r="F124" s="37">
        <v>103.98333333333335</v>
      </c>
      <c r="G124" s="38">
        <v>103.26666666666669</v>
      </c>
      <c r="H124" s="38">
        <v>102.43333333333335</v>
      </c>
      <c r="I124" s="38">
        <v>101.7166666666667</v>
      </c>
      <c r="J124" s="38">
        <v>104.81666666666669</v>
      </c>
      <c r="K124" s="38">
        <v>105.53333333333333</v>
      </c>
      <c r="L124" s="38">
        <v>106.36666666666669</v>
      </c>
      <c r="M124" s="28">
        <v>104.7</v>
      </c>
      <c r="N124" s="28">
        <v>103.15</v>
      </c>
      <c r="O124" s="39">
        <v>67724236</v>
      </c>
      <c r="P124" s="40">
        <v>3.8359788359788359E-3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2046.1</v>
      </c>
      <c r="F125" s="37">
        <v>2037.4666666666665</v>
      </c>
      <c r="G125" s="38">
        <v>2023.6333333333328</v>
      </c>
      <c r="H125" s="38">
        <v>2001.1666666666663</v>
      </c>
      <c r="I125" s="38">
        <v>1987.3333333333326</v>
      </c>
      <c r="J125" s="38">
        <v>2059.9333333333329</v>
      </c>
      <c r="K125" s="38">
        <v>2073.7666666666664</v>
      </c>
      <c r="L125" s="38">
        <v>2096.2333333333331</v>
      </c>
      <c r="M125" s="28">
        <v>2051.3000000000002</v>
      </c>
      <c r="N125" s="28">
        <v>2015</v>
      </c>
      <c r="O125" s="39">
        <v>665000</v>
      </c>
      <c r="P125" s="40">
        <v>-4.4910179640718561E-3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337.25</v>
      </c>
      <c r="F126" s="37">
        <v>337.11666666666667</v>
      </c>
      <c r="G126" s="38">
        <v>334.23333333333335</v>
      </c>
      <c r="H126" s="38">
        <v>331.2166666666667</v>
      </c>
      <c r="I126" s="38">
        <v>328.33333333333337</v>
      </c>
      <c r="J126" s="38">
        <v>340.13333333333333</v>
      </c>
      <c r="K126" s="38">
        <v>343.01666666666665</v>
      </c>
      <c r="L126" s="38">
        <v>346.0333333333333</v>
      </c>
      <c r="M126" s="28">
        <v>340</v>
      </c>
      <c r="N126" s="28">
        <v>334.1</v>
      </c>
      <c r="O126" s="39">
        <v>12319100</v>
      </c>
      <c r="P126" s="40">
        <v>-1.4298516538910849E-2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382.3</v>
      </c>
      <c r="F127" s="37">
        <v>382.91666666666669</v>
      </c>
      <c r="G127" s="38">
        <v>379.43333333333339</v>
      </c>
      <c r="H127" s="38">
        <v>376.56666666666672</v>
      </c>
      <c r="I127" s="38">
        <v>373.08333333333343</v>
      </c>
      <c r="J127" s="38">
        <v>385.78333333333336</v>
      </c>
      <c r="K127" s="38">
        <v>389.26666666666659</v>
      </c>
      <c r="L127" s="38">
        <v>392.13333333333333</v>
      </c>
      <c r="M127" s="28">
        <v>386.4</v>
      </c>
      <c r="N127" s="28">
        <v>380.05</v>
      </c>
      <c r="O127" s="39">
        <v>16202000</v>
      </c>
      <c r="P127" s="40">
        <v>1.4273193940152749E-2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2240.85</v>
      </c>
      <c r="F128" s="37">
        <v>2242.7000000000003</v>
      </c>
      <c r="G128" s="38">
        <v>2232.4000000000005</v>
      </c>
      <c r="H128" s="38">
        <v>2223.9500000000003</v>
      </c>
      <c r="I128" s="38">
        <v>2213.6500000000005</v>
      </c>
      <c r="J128" s="38">
        <v>2251.1500000000005</v>
      </c>
      <c r="K128" s="38">
        <v>2261.4500000000007</v>
      </c>
      <c r="L128" s="38">
        <v>2269.9000000000005</v>
      </c>
      <c r="M128" s="28">
        <v>2253</v>
      </c>
      <c r="N128" s="28">
        <v>2234.25</v>
      </c>
      <c r="O128" s="39">
        <v>13953000</v>
      </c>
      <c r="P128" s="40">
        <v>-1.1918166174502347E-2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45106</v>
      </c>
      <c r="E129" s="37">
        <v>5013.3</v>
      </c>
      <c r="F129" s="37">
        <v>5032.75</v>
      </c>
      <c r="G129" s="38">
        <v>4985.55</v>
      </c>
      <c r="H129" s="38">
        <v>4957.8</v>
      </c>
      <c r="I129" s="38">
        <v>4910.6000000000004</v>
      </c>
      <c r="J129" s="38">
        <v>5060.5</v>
      </c>
      <c r="K129" s="38">
        <v>5107.7000000000007</v>
      </c>
      <c r="L129" s="38">
        <v>5135.45</v>
      </c>
      <c r="M129" s="28">
        <v>5079.95</v>
      </c>
      <c r="N129" s="28">
        <v>5005</v>
      </c>
      <c r="O129" s="39">
        <v>1594950</v>
      </c>
      <c r="P129" s="40">
        <v>4.1226008617312966E-2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3883.25</v>
      </c>
      <c r="F130" s="37">
        <v>3895.0833333333335</v>
      </c>
      <c r="G130" s="38">
        <v>3853.166666666667</v>
      </c>
      <c r="H130" s="38">
        <v>3823.0833333333335</v>
      </c>
      <c r="I130" s="38">
        <v>3781.166666666667</v>
      </c>
      <c r="J130" s="38">
        <v>3925.166666666667</v>
      </c>
      <c r="K130" s="38">
        <v>3967.0833333333339</v>
      </c>
      <c r="L130" s="38">
        <v>3997.166666666667</v>
      </c>
      <c r="M130" s="28">
        <v>3937</v>
      </c>
      <c r="N130" s="28">
        <v>3865</v>
      </c>
      <c r="O130" s="39">
        <v>1148800</v>
      </c>
      <c r="P130" s="40">
        <v>-1.1699931176875429E-2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811.3</v>
      </c>
      <c r="F131" s="37">
        <v>803.68333333333328</v>
      </c>
      <c r="G131" s="38">
        <v>791.71666666666658</v>
      </c>
      <c r="H131" s="38">
        <v>772.13333333333333</v>
      </c>
      <c r="I131" s="38">
        <v>760.16666666666663</v>
      </c>
      <c r="J131" s="38">
        <v>823.26666666666654</v>
      </c>
      <c r="K131" s="38">
        <v>835.23333333333323</v>
      </c>
      <c r="L131" s="38">
        <v>854.81666666666649</v>
      </c>
      <c r="M131" s="28">
        <v>815.65</v>
      </c>
      <c r="N131" s="28">
        <v>784.1</v>
      </c>
      <c r="O131" s="39">
        <v>6573900</v>
      </c>
      <c r="P131" s="40">
        <v>0.12412790697674418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1335.45</v>
      </c>
      <c r="F132" s="37">
        <v>1331.9166666666667</v>
      </c>
      <c r="G132" s="38">
        <v>1308.5333333333335</v>
      </c>
      <c r="H132" s="38">
        <v>1281.6166666666668</v>
      </c>
      <c r="I132" s="38">
        <v>1258.2333333333336</v>
      </c>
      <c r="J132" s="38">
        <v>1358.8333333333335</v>
      </c>
      <c r="K132" s="38">
        <v>1382.2166666666667</v>
      </c>
      <c r="L132" s="38">
        <v>1409.1333333333334</v>
      </c>
      <c r="M132" s="28">
        <v>1355.3</v>
      </c>
      <c r="N132" s="28">
        <v>1305</v>
      </c>
      <c r="O132" s="39">
        <v>13140400</v>
      </c>
      <c r="P132" s="40">
        <v>5.3556126820908309E-3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287.25</v>
      </c>
      <c r="F133" s="37">
        <v>285.96666666666664</v>
      </c>
      <c r="G133" s="38">
        <v>283.68333333333328</v>
      </c>
      <c r="H133" s="38">
        <v>280.11666666666662</v>
      </c>
      <c r="I133" s="38">
        <v>277.83333333333326</v>
      </c>
      <c r="J133" s="38">
        <v>289.5333333333333</v>
      </c>
      <c r="K133" s="38">
        <v>291.81666666666672</v>
      </c>
      <c r="L133" s="38">
        <v>295.38333333333333</v>
      </c>
      <c r="M133" s="28">
        <v>288.25</v>
      </c>
      <c r="N133" s="28">
        <v>282.39999999999998</v>
      </c>
      <c r="O133" s="39">
        <v>25932000</v>
      </c>
      <c r="P133" s="40">
        <v>4.7672915319974141E-2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112.95</v>
      </c>
      <c r="F134" s="37">
        <v>112.55</v>
      </c>
      <c r="G134" s="38">
        <v>111.55</v>
      </c>
      <c r="H134" s="38">
        <v>110.15</v>
      </c>
      <c r="I134" s="38">
        <v>109.15</v>
      </c>
      <c r="J134" s="38">
        <v>113.94999999999999</v>
      </c>
      <c r="K134" s="38">
        <v>114.94999999999999</v>
      </c>
      <c r="L134" s="38">
        <v>116.34999999999998</v>
      </c>
      <c r="M134" s="28">
        <v>113.55</v>
      </c>
      <c r="N134" s="28">
        <v>111.15</v>
      </c>
      <c r="O134" s="39">
        <v>50802000</v>
      </c>
      <c r="P134" s="40">
        <v>4.5308641975308643E-2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546.85</v>
      </c>
      <c r="F135" s="37">
        <v>547.94999999999993</v>
      </c>
      <c r="G135" s="38">
        <v>544.04999999999984</v>
      </c>
      <c r="H135" s="38">
        <v>541.24999999999989</v>
      </c>
      <c r="I135" s="38">
        <v>537.3499999999998</v>
      </c>
      <c r="J135" s="38">
        <v>550.74999999999989</v>
      </c>
      <c r="K135" s="38">
        <v>554.65</v>
      </c>
      <c r="L135" s="38">
        <v>557.44999999999993</v>
      </c>
      <c r="M135" s="28">
        <v>551.85</v>
      </c>
      <c r="N135" s="28">
        <v>545.15</v>
      </c>
      <c r="O135" s="39">
        <v>9728400</v>
      </c>
      <c r="P135" s="40">
        <v>-1.804748062015504E-2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9372.7999999999993</v>
      </c>
      <c r="F136" s="37">
        <v>9417.15</v>
      </c>
      <c r="G136" s="38">
        <v>9305.65</v>
      </c>
      <c r="H136" s="38">
        <v>9238.5</v>
      </c>
      <c r="I136" s="38">
        <v>9127</v>
      </c>
      <c r="J136" s="38">
        <v>9484.2999999999993</v>
      </c>
      <c r="K136" s="38">
        <v>9595.7999999999993</v>
      </c>
      <c r="L136" s="38">
        <v>9662.9499999999989</v>
      </c>
      <c r="M136" s="28">
        <v>9528.65</v>
      </c>
      <c r="N136" s="28">
        <v>9350</v>
      </c>
      <c r="O136" s="39">
        <v>1668900</v>
      </c>
      <c r="P136" s="40">
        <v>-6.4045762997027647E-2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870.35</v>
      </c>
      <c r="F137" s="37">
        <v>865.90000000000009</v>
      </c>
      <c r="G137" s="38">
        <v>859.85000000000014</v>
      </c>
      <c r="H137" s="38">
        <v>849.35</v>
      </c>
      <c r="I137" s="38">
        <v>843.30000000000007</v>
      </c>
      <c r="J137" s="38">
        <v>876.4000000000002</v>
      </c>
      <c r="K137" s="38">
        <v>882.45000000000016</v>
      </c>
      <c r="L137" s="38">
        <v>892.95000000000027</v>
      </c>
      <c r="M137" s="28">
        <v>871.95</v>
      </c>
      <c r="N137" s="28">
        <v>855.4</v>
      </c>
      <c r="O137" s="39">
        <v>10612850</v>
      </c>
      <c r="P137" s="40">
        <v>-3.9306784827658002E-2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1403.15</v>
      </c>
      <c r="F138" s="37">
        <v>1409.5333333333335</v>
      </c>
      <c r="G138" s="38">
        <v>1377.616666666667</v>
      </c>
      <c r="H138" s="38">
        <v>1352.0833333333335</v>
      </c>
      <c r="I138" s="38">
        <v>1320.166666666667</v>
      </c>
      <c r="J138" s="38">
        <v>1435.0666666666671</v>
      </c>
      <c r="K138" s="38">
        <v>1466.9833333333336</v>
      </c>
      <c r="L138" s="38">
        <v>1492.5166666666671</v>
      </c>
      <c r="M138" s="28">
        <v>1441.45</v>
      </c>
      <c r="N138" s="28">
        <v>1384</v>
      </c>
      <c r="O138" s="39">
        <v>1730800</v>
      </c>
      <c r="P138" s="40">
        <v>-1.6143701682582993E-2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1315.45</v>
      </c>
      <c r="F139" s="37">
        <v>1298.9333333333332</v>
      </c>
      <c r="G139" s="38">
        <v>1274.8666666666663</v>
      </c>
      <c r="H139" s="38">
        <v>1234.2833333333331</v>
      </c>
      <c r="I139" s="38">
        <v>1210.2166666666662</v>
      </c>
      <c r="J139" s="38">
        <v>1339.5166666666664</v>
      </c>
      <c r="K139" s="38">
        <v>1363.5833333333335</v>
      </c>
      <c r="L139" s="38">
        <v>1404.1666666666665</v>
      </c>
      <c r="M139" s="28">
        <v>1323</v>
      </c>
      <c r="N139" s="28">
        <v>1258.3499999999999</v>
      </c>
      <c r="O139" s="39">
        <v>968000</v>
      </c>
      <c r="P139" s="40">
        <v>3.3304867634500426E-2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700</v>
      </c>
      <c r="F140" s="37">
        <v>702.63333333333333</v>
      </c>
      <c r="G140" s="38">
        <v>692.86666666666667</v>
      </c>
      <c r="H140" s="38">
        <v>685.73333333333335</v>
      </c>
      <c r="I140" s="38">
        <v>675.9666666666667</v>
      </c>
      <c r="J140" s="38">
        <v>709.76666666666665</v>
      </c>
      <c r="K140" s="38">
        <v>719.5333333333333</v>
      </c>
      <c r="L140" s="38">
        <v>726.66666666666663</v>
      </c>
      <c r="M140" s="28">
        <v>712.4</v>
      </c>
      <c r="N140" s="28">
        <v>695.5</v>
      </c>
      <c r="O140" s="39">
        <v>4074850</v>
      </c>
      <c r="P140" s="40">
        <v>-6.5304905322797077E-2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1053.2</v>
      </c>
      <c r="F141" s="37">
        <v>1051.25</v>
      </c>
      <c r="G141" s="38">
        <v>1043.4000000000001</v>
      </c>
      <c r="H141" s="38">
        <v>1033.6000000000001</v>
      </c>
      <c r="I141" s="38">
        <v>1025.7500000000002</v>
      </c>
      <c r="J141" s="38">
        <v>1061.05</v>
      </c>
      <c r="K141" s="38">
        <v>1068.8999999999999</v>
      </c>
      <c r="L141" s="38">
        <v>1078.6999999999998</v>
      </c>
      <c r="M141" s="28">
        <v>1059.0999999999999</v>
      </c>
      <c r="N141" s="28">
        <v>1041.45</v>
      </c>
      <c r="O141" s="39">
        <v>2173600</v>
      </c>
      <c r="P141" s="40">
        <v>-1.3793103448275862E-2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45106</v>
      </c>
      <c r="E142" s="37">
        <v>80.95</v>
      </c>
      <c r="F142" s="37">
        <v>81.116666666666674</v>
      </c>
      <c r="G142" s="38">
        <v>80.033333333333346</v>
      </c>
      <c r="H142" s="38">
        <v>79.116666666666674</v>
      </c>
      <c r="I142" s="38">
        <v>78.033333333333346</v>
      </c>
      <c r="J142" s="38">
        <v>82.033333333333346</v>
      </c>
      <c r="K142" s="38">
        <v>83.11666666666666</v>
      </c>
      <c r="L142" s="38">
        <v>84.033333333333346</v>
      </c>
      <c r="M142" s="28">
        <v>82.2</v>
      </c>
      <c r="N142" s="28">
        <v>80.2</v>
      </c>
      <c r="O142" s="39">
        <v>67117600</v>
      </c>
      <c r="P142" s="40">
        <v>-1.9726661627834801E-2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1955.15</v>
      </c>
      <c r="F143" s="37">
        <v>1970.3333333333333</v>
      </c>
      <c r="G143" s="38">
        <v>1931.8166666666666</v>
      </c>
      <c r="H143" s="38">
        <v>1908.4833333333333</v>
      </c>
      <c r="I143" s="38">
        <v>1869.9666666666667</v>
      </c>
      <c r="J143" s="38">
        <v>1993.6666666666665</v>
      </c>
      <c r="K143" s="38">
        <v>2032.1833333333334</v>
      </c>
      <c r="L143" s="38">
        <v>2055.5166666666664</v>
      </c>
      <c r="M143" s="28">
        <v>2008.85</v>
      </c>
      <c r="N143" s="28">
        <v>1947</v>
      </c>
      <c r="O143" s="39">
        <v>2775575</v>
      </c>
      <c r="P143" s="40">
        <v>3.677452491011813E-2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98415.55</v>
      </c>
      <c r="F144" s="37">
        <v>98498.516666666663</v>
      </c>
      <c r="G144" s="38">
        <v>98017.033333333326</v>
      </c>
      <c r="H144" s="38">
        <v>97618.516666666663</v>
      </c>
      <c r="I144" s="38">
        <v>97137.033333333326</v>
      </c>
      <c r="J144" s="38">
        <v>98897.033333333326</v>
      </c>
      <c r="K144" s="38">
        <v>99378.516666666663</v>
      </c>
      <c r="L144" s="38">
        <v>99777.033333333326</v>
      </c>
      <c r="M144" s="28">
        <v>98980</v>
      </c>
      <c r="N144" s="28">
        <v>98100</v>
      </c>
      <c r="O144" s="39">
        <v>52620</v>
      </c>
      <c r="P144" s="40">
        <v>-7.7314727512728647E-3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1121.75</v>
      </c>
      <c r="F145" s="37">
        <v>1121.7666666666667</v>
      </c>
      <c r="G145" s="38">
        <v>1110.7833333333333</v>
      </c>
      <c r="H145" s="38">
        <v>1099.8166666666666</v>
      </c>
      <c r="I145" s="38">
        <v>1088.8333333333333</v>
      </c>
      <c r="J145" s="38">
        <v>1132.7333333333333</v>
      </c>
      <c r="K145" s="38">
        <v>1143.7166666666665</v>
      </c>
      <c r="L145" s="38">
        <v>1154.6833333333334</v>
      </c>
      <c r="M145" s="28">
        <v>1132.75</v>
      </c>
      <c r="N145" s="28">
        <v>1110.8</v>
      </c>
      <c r="O145" s="39">
        <v>5586350</v>
      </c>
      <c r="P145" s="40">
        <v>-7.0388112229934499E-3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86.85</v>
      </c>
      <c r="F146" s="37">
        <v>86.433333333333337</v>
      </c>
      <c r="G146" s="38">
        <v>85.216666666666669</v>
      </c>
      <c r="H146" s="38">
        <v>83.583333333333329</v>
      </c>
      <c r="I146" s="38">
        <v>82.36666666666666</v>
      </c>
      <c r="J146" s="38">
        <v>88.066666666666677</v>
      </c>
      <c r="K146" s="38">
        <v>89.283333333333346</v>
      </c>
      <c r="L146" s="38">
        <v>90.916666666666686</v>
      </c>
      <c r="M146" s="28">
        <v>87.65</v>
      </c>
      <c r="N146" s="28">
        <v>84.8</v>
      </c>
      <c r="O146" s="39">
        <v>44242500</v>
      </c>
      <c r="P146" s="40">
        <v>8.2385321100917425E-2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4225.5</v>
      </c>
      <c r="F147" s="37">
        <v>4224.8166666666666</v>
      </c>
      <c r="G147" s="38">
        <v>4125.6833333333334</v>
      </c>
      <c r="H147" s="38">
        <v>4025.8666666666668</v>
      </c>
      <c r="I147" s="38">
        <v>3926.7333333333336</v>
      </c>
      <c r="J147" s="38">
        <v>4324.6333333333332</v>
      </c>
      <c r="K147" s="38">
        <v>4423.7666666666664</v>
      </c>
      <c r="L147" s="38">
        <v>4523.583333333333</v>
      </c>
      <c r="M147" s="28">
        <v>4323.95</v>
      </c>
      <c r="N147" s="28">
        <v>4125</v>
      </c>
      <c r="O147" s="39">
        <v>1630875</v>
      </c>
      <c r="P147" s="40">
        <v>3.5147572199301806E-2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4675.3</v>
      </c>
      <c r="F148" s="37">
        <v>4672.3666666666668</v>
      </c>
      <c r="G148" s="38">
        <v>4639.8333333333339</v>
      </c>
      <c r="H148" s="38">
        <v>4604.3666666666668</v>
      </c>
      <c r="I148" s="38">
        <v>4571.8333333333339</v>
      </c>
      <c r="J148" s="38">
        <v>4707.8333333333339</v>
      </c>
      <c r="K148" s="38">
        <v>4740.3666666666668</v>
      </c>
      <c r="L148" s="38">
        <v>4775.8333333333339</v>
      </c>
      <c r="M148" s="28">
        <v>4704.8999999999996</v>
      </c>
      <c r="N148" s="28">
        <v>4636.8999999999996</v>
      </c>
      <c r="O148" s="39">
        <v>499350</v>
      </c>
      <c r="P148" s="40">
        <v>9.3996361431170402E-3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21839.35</v>
      </c>
      <c r="F149" s="37">
        <v>21842.666666666668</v>
      </c>
      <c r="G149" s="38">
        <v>21706.683333333334</v>
      </c>
      <c r="H149" s="38">
        <v>21574.016666666666</v>
      </c>
      <c r="I149" s="38">
        <v>21438.033333333333</v>
      </c>
      <c r="J149" s="38">
        <v>21975.333333333336</v>
      </c>
      <c r="K149" s="38">
        <v>22111.316666666666</v>
      </c>
      <c r="L149" s="38">
        <v>22243.983333333337</v>
      </c>
      <c r="M149" s="28">
        <v>21978.65</v>
      </c>
      <c r="N149" s="28">
        <v>21710</v>
      </c>
      <c r="O149" s="39">
        <v>456280</v>
      </c>
      <c r="P149" s="40">
        <v>3.6246366279069769E-2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107.75</v>
      </c>
      <c r="F150" s="37">
        <v>107.78333333333335</v>
      </c>
      <c r="G150" s="38">
        <v>106.9666666666667</v>
      </c>
      <c r="H150" s="38">
        <v>106.18333333333335</v>
      </c>
      <c r="I150" s="38">
        <v>105.3666666666667</v>
      </c>
      <c r="J150" s="38">
        <v>108.56666666666669</v>
      </c>
      <c r="K150" s="38">
        <v>109.38333333333333</v>
      </c>
      <c r="L150" s="38">
        <v>110.16666666666669</v>
      </c>
      <c r="M150" s="28">
        <v>108.6</v>
      </c>
      <c r="N150" s="28">
        <v>107</v>
      </c>
      <c r="O150" s="39">
        <v>53694000</v>
      </c>
      <c r="P150" s="40">
        <v>-6.1635848742295522E-3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177.7</v>
      </c>
      <c r="F151" s="37">
        <v>177.54999999999998</v>
      </c>
      <c r="G151" s="38">
        <v>176.14999999999998</v>
      </c>
      <c r="H151" s="38">
        <v>174.6</v>
      </c>
      <c r="I151" s="38">
        <v>173.2</v>
      </c>
      <c r="J151" s="38">
        <v>179.09999999999997</v>
      </c>
      <c r="K151" s="38">
        <v>180.5</v>
      </c>
      <c r="L151" s="38">
        <v>182.04999999999995</v>
      </c>
      <c r="M151" s="28">
        <v>178.95</v>
      </c>
      <c r="N151" s="28">
        <v>176</v>
      </c>
      <c r="O151" s="39">
        <v>71184600</v>
      </c>
      <c r="P151" s="40">
        <v>6.0781631394007669E-2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936.7</v>
      </c>
      <c r="F152" s="37">
        <v>937.41666666666663</v>
      </c>
      <c r="G152" s="38">
        <v>930.08333333333326</v>
      </c>
      <c r="H152" s="38">
        <v>923.46666666666658</v>
      </c>
      <c r="I152" s="38">
        <v>916.13333333333321</v>
      </c>
      <c r="J152" s="38">
        <v>944.0333333333333</v>
      </c>
      <c r="K152" s="38">
        <v>951.36666666666656</v>
      </c>
      <c r="L152" s="38">
        <v>957.98333333333335</v>
      </c>
      <c r="M152" s="28">
        <v>944.75</v>
      </c>
      <c r="N152" s="28">
        <v>930.8</v>
      </c>
      <c r="O152" s="39">
        <v>5858300</v>
      </c>
      <c r="P152" s="40">
        <v>-2.2997898669157132E-2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3600.85</v>
      </c>
      <c r="F153" s="37">
        <v>3604.7666666666664</v>
      </c>
      <c r="G153" s="38">
        <v>3580.833333333333</v>
      </c>
      <c r="H153" s="38">
        <v>3560.8166666666666</v>
      </c>
      <c r="I153" s="38">
        <v>3536.8833333333332</v>
      </c>
      <c r="J153" s="38">
        <v>3624.7833333333328</v>
      </c>
      <c r="K153" s="38">
        <v>3648.7166666666662</v>
      </c>
      <c r="L153" s="38">
        <v>3668.7333333333327</v>
      </c>
      <c r="M153" s="28">
        <v>3628.7</v>
      </c>
      <c r="N153" s="28">
        <v>3584.75</v>
      </c>
      <c r="O153" s="39">
        <v>206600</v>
      </c>
      <c r="P153" s="40">
        <v>3.4034034034034037E-2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159.69999999999999</v>
      </c>
      <c r="F154" s="37">
        <v>159.53333333333333</v>
      </c>
      <c r="G154" s="38">
        <v>157.16666666666666</v>
      </c>
      <c r="H154" s="38">
        <v>154.63333333333333</v>
      </c>
      <c r="I154" s="38">
        <v>152.26666666666665</v>
      </c>
      <c r="J154" s="38">
        <v>162.06666666666666</v>
      </c>
      <c r="K154" s="38">
        <v>164.43333333333334</v>
      </c>
      <c r="L154" s="38">
        <v>166.96666666666667</v>
      </c>
      <c r="M154" s="28">
        <v>161.9</v>
      </c>
      <c r="N154" s="28">
        <v>157</v>
      </c>
      <c r="O154" s="39">
        <v>47689950</v>
      </c>
      <c r="P154" s="40">
        <v>-7.7799285288862416E-2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37781.300000000003</v>
      </c>
      <c r="F155" s="37">
        <v>37642.65</v>
      </c>
      <c r="G155" s="38">
        <v>37288.65</v>
      </c>
      <c r="H155" s="38">
        <v>36796</v>
      </c>
      <c r="I155" s="38">
        <v>36442</v>
      </c>
      <c r="J155" s="38">
        <v>38135.300000000003</v>
      </c>
      <c r="K155" s="38">
        <v>38489.300000000003</v>
      </c>
      <c r="L155" s="38">
        <v>38981.950000000004</v>
      </c>
      <c r="M155" s="28">
        <v>37996.65</v>
      </c>
      <c r="N155" s="28">
        <v>37150</v>
      </c>
      <c r="O155" s="39">
        <v>180420</v>
      </c>
      <c r="P155" s="40">
        <v>-3.3145508783559829E-3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781.15</v>
      </c>
      <c r="F156" s="37">
        <v>782.63333333333333</v>
      </c>
      <c r="G156" s="38">
        <v>774.76666666666665</v>
      </c>
      <c r="H156" s="38">
        <v>768.38333333333333</v>
      </c>
      <c r="I156" s="38">
        <v>760.51666666666665</v>
      </c>
      <c r="J156" s="38">
        <v>789.01666666666665</v>
      </c>
      <c r="K156" s="38">
        <v>796.88333333333321</v>
      </c>
      <c r="L156" s="38">
        <v>803.26666666666665</v>
      </c>
      <c r="M156" s="28">
        <v>790.5</v>
      </c>
      <c r="N156" s="28">
        <v>776.25</v>
      </c>
      <c r="O156" s="39">
        <v>9011800</v>
      </c>
      <c r="P156" s="40">
        <v>-8.0135614116196643E-3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5049.5</v>
      </c>
      <c r="F157" s="37">
        <v>5073.833333333333</v>
      </c>
      <c r="G157" s="38">
        <v>5007.7666666666664</v>
      </c>
      <c r="H157" s="38">
        <v>4966.0333333333338</v>
      </c>
      <c r="I157" s="38">
        <v>4899.9666666666672</v>
      </c>
      <c r="J157" s="38">
        <v>5115.5666666666657</v>
      </c>
      <c r="K157" s="38">
        <v>5181.6333333333332</v>
      </c>
      <c r="L157" s="38">
        <v>5223.366666666665</v>
      </c>
      <c r="M157" s="28">
        <v>5139.8999999999996</v>
      </c>
      <c r="N157" s="28">
        <v>5032.1000000000004</v>
      </c>
      <c r="O157" s="39">
        <v>1342600</v>
      </c>
      <c r="P157" s="40">
        <v>1.6024367633426035E-2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224.9</v>
      </c>
      <c r="F158" s="37">
        <v>225.16666666666666</v>
      </c>
      <c r="G158" s="38">
        <v>223.88333333333333</v>
      </c>
      <c r="H158" s="38">
        <v>222.86666666666667</v>
      </c>
      <c r="I158" s="38">
        <v>221.58333333333334</v>
      </c>
      <c r="J158" s="38">
        <v>226.18333333333331</v>
      </c>
      <c r="K158" s="38">
        <v>227.46666666666667</v>
      </c>
      <c r="L158" s="38">
        <v>228.48333333333329</v>
      </c>
      <c r="M158" s="28">
        <v>226.45</v>
      </c>
      <c r="N158" s="28">
        <v>224.15</v>
      </c>
      <c r="O158" s="39">
        <v>13641000</v>
      </c>
      <c r="P158" s="40">
        <v>4.6490218642117373E-2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175.55</v>
      </c>
      <c r="F159" s="37">
        <v>175.65</v>
      </c>
      <c r="G159" s="38">
        <v>172.8</v>
      </c>
      <c r="H159" s="38">
        <v>170.05</v>
      </c>
      <c r="I159" s="38">
        <v>167.20000000000002</v>
      </c>
      <c r="J159" s="38">
        <v>178.4</v>
      </c>
      <c r="K159" s="38">
        <v>181.24999999999997</v>
      </c>
      <c r="L159" s="38">
        <v>184</v>
      </c>
      <c r="M159" s="28">
        <v>178.5</v>
      </c>
      <c r="N159" s="28">
        <v>172.9</v>
      </c>
      <c r="O159" s="39">
        <v>61429600</v>
      </c>
      <c r="P159" s="40">
        <v>1.2126111560226355E-3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2601.6</v>
      </c>
      <c r="F160" s="37">
        <v>2601.2666666666669</v>
      </c>
      <c r="G160" s="38">
        <v>2587.5333333333338</v>
      </c>
      <c r="H160" s="38">
        <v>2573.4666666666667</v>
      </c>
      <c r="I160" s="38">
        <v>2559.7333333333336</v>
      </c>
      <c r="J160" s="38">
        <v>2615.3333333333339</v>
      </c>
      <c r="K160" s="38">
        <v>2629.0666666666666</v>
      </c>
      <c r="L160" s="38">
        <v>2643.1333333333341</v>
      </c>
      <c r="M160" s="28">
        <v>2615</v>
      </c>
      <c r="N160" s="28">
        <v>2587.1999999999998</v>
      </c>
      <c r="O160" s="39">
        <v>2261000</v>
      </c>
      <c r="P160" s="40">
        <v>1.5503875968992248E-3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3517.75</v>
      </c>
      <c r="F161" s="37">
        <v>3510.3166666666671</v>
      </c>
      <c r="G161" s="38">
        <v>3475.6833333333343</v>
      </c>
      <c r="H161" s="38">
        <v>3433.6166666666672</v>
      </c>
      <c r="I161" s="38">
        <v>3398.9833333333345</v>
      </c>
      <c r="J161" s="38">
        <v>3552.3833333333341</v>
      </c>
      <c r="K161" s="38">
        <v>3587.0166666666664</v>
      </c>
      <c r="L161" s="38">
        <v>3629.0833333333339</v>
      </c>
      <c r="M161" s="28">
        <v>3544.95</v>
      </c>
      <c r="N161" s="28">
        <v>3468.25</v>
      </c>
      <c r="O161" s="39">
        <v>1778000</v>
      </c>
      <c r="P161" s="40">
        <v>-4.9324956556610081E-2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50.6</v>
      </c>
      <c r="F162" s="37">
        <v>50.550000000000004</v>
      </c>
      <c r="G162" s="38">
        <v>50.050000000000011</v>
      </c>
      <c r="H162" s="38">
        <v>49.500000000000007</v>
      </c>
      <c r="I162" s="38">
        <v>49.000000000000014</v>
      </c>
      <c r="J162" s="38">
        <v>51.100000000000009</v>
      </c>
      <c r="K162" s="38">
        <v>51.599999999999994</v>
      </c>
      <c r="L162" s="38">
        <v>52.150000000000006</v>
      </c>
      <c r="M162" s="28">
        <v>51.05</v>
      </c>
      <c r="N162" s="28">
        <v>50</v>
      </c>
      <c r="O162" s="39">
        <v>247648000</v>
      </c>
      <c r="P162" s="40">
        <v>1.5217106126197035E-2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3417.7</v>
      </c>
      <c r="F163" s="37">
        <v>3422.5666666666671</v>
      </c>
      <c r="G163" s="38">
        <v>3406.1333333333341</v>
      </c>
      <c r="H163" s="38">
        <v>3394.5666666666671</v>
      </c>
      <c r="I163" s="38">
        <v>3378.1333333333341</v>
      </c>
      <c r="J163" s="38">
        <v>3434.1333333333341</v>
      </c>
      <c r="K163" s="38">
        <v>3450.5666666666675</v>
      </c>
      <c r="L163" s="38">
        <v>3462.1333333333341</v>
      </c>
      <c r="M163" s="28">
        <v>3439</v>
      </c>
      <c r="N163" s="28">
        <v>3411</v>
      </c>
      <c r="O163" s="39">
        <v>1172100</v>
      </c>
      <c r="P163" s="40">
        <v>5.1453563159248776E-3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236.2</v>
      </c>
      <c r="F164" s="37">
        <v>237.38333333333333</v>
      </c>
      <c r="G164" s="38">
        <v>234.81666666666666</v>
      </c>
      <c r="H164" s="38">
        <v>233.43333333333334</v>
      </c>
      <c r="I164" s="38">
        <v>230.86666666666667</v>
      </c>
      <c r="J164" s="38">
        <v>238.76666666666665</v>
      </c>
      <c r="K164" s="38">
        <v>241.33333333333331</v>
      </c>
      <c r="L164" s="38">
        <v>242.71666666666664</v>
      </c>
      <c r="M164" s="28">
        <v>239.95</v>
      </c>
      <c r="N164" s="28">
        <v>236</v>
      </c>
      <c r="O164" s="39">
        <v>32454000</v>
      </c>
      <c r="P164" s="40">
        <v>3.0609620166337993E-2</v>
      </c>
    </row>
    <row r="165" spans="1:16" ht="12.75" customHeight="1">
      <c r="A165" s="28">
        <v>155</v>
      </c>
      <c r="B165" s="29" t="s">
        <v>178</v>
      </c>
      <c r="C165" s="30" t="s">
        <v>980</v>
      </c>
      <c r="D165" s="31">
        <v>45106</v>
      </c>
      <c r="E165" s="37">
        <v>1408.9</v>
      </c>
      <c r="F165" s="37">
        <v>1408.9333333333334</v>
      </c>
      <c r="G165" s="38">
        <v>1398.9166666666667</v>
      </c>
      <c r="H165" s="38">
        <v>1388.9333333333334</v>
      </c>
      <c r="I165" s="38">
        <v>1378.9166666666667</v>
      </c>
      <c r="J165" s="38">
        <v>1418.9166666666667</v>
      </c>
      <c r="K165" s="38">
        <v>1428.9333333333332</v>
      </c>
      <c r="L165" s="38">
        <v>1438.9166666666667</v>
      </c>
      <c r="M165" s="28">
        <v>1418.95</v>
      </c>
      <c r="N165" s="28">
        <v>1398.95</v>
      </c>
      <c r="O165" s="39">
        <v>2967030</v>
      </c>
      <c r="P165" s="40">
        <v>-5.8639029046774855E-3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154.25</v>
      </c>
      <c r="F166" s="37">
        <v>153.18333333333334</v>
      </c>
      <c r="G166" s="38">
        <v>151.81666666666666</v>
      </c>
      <c r="H166" s="38">
        <v>149.38333333333333</v>
      </c>
      <c r="I166" s="38">
        <v>148.01666666666665</v>
      </c>
      <c r="J166" s="38">
        <v>155.61666666666667</v>
      </c>
      <c r="K166" s="38">
        <v>156.98333333333335</v>
      </c>
      <c r="L166" s="38">
        <v>159.41666666666669</v>
      </c>
      <c r="M166" s="28">
        <v>154.55000000000001</v>
      </c>
      <c r="N166" s="28">
        <v>150.75</v>
      </c>
      <c r="O166" s="39">
        <v>11595500</v>
      </c>
      <c r="P166" s="40">
        <v>4.8528965726417957E-3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887.4</v>
      </c>
      <c r="F167" s="37">
        <v>882.5</v>
      </c>
      <c r="G167" s="38">
        <v>875.9</v>
      </c>
      <c r="H167" s="38">
        <v>864.4</v>
      </c>
      <c r="I167" s="38">
        <v>857.8</v>
      </c>
      <c r="J167" s="38">
        <v>894</v>
      </c>
      <c r="K167" s="38">
        <v>900.59999999999991</v>
      </c>
      <c r="L167" s="38">
        <v>912.1</v>
      </c>
      <c r="M167" s="28">
        <v>889.1</v>
      </c>
      <c r="N167" s="28">
        <v>871</v>
      </c>
      <c r="O167" s="39">
        <v>2850050</v>
      </c>
      <c r="P167" s="40">
        <v>1.6985138004246284E-2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154.9</v>
      </c>
      <c r="F168" s="37">
        <v>153.51666666666668</v>
      </c>
      <c r="G168" s="38">
        <v>151.33333333333337</v>
      </c>
      <c r="H168" s="38">
        <v>147.76666666666668</v>
      </c>
      <c r="I168" s="38">
        <v>145.58333333333337</v>
      </c>
      <c r="J168" s="38">
        <v>157.08333333333337</v>
      </c>
      <c r="K168" s="38">
        <v>159.26666666666671</v>
      </c>
      <c r="L168" s="38">
        <v>162.83333333333337</v>
      </c>
      <c r="M168" s="28">
        <v>155.69999999999999</v>
      </c>
      <c r="N168" s="28">
        <v>149.94999999999999</v>
      </c>
      <c r="O168" s="39">
        <v>37230000</v>
      </c>
      <c r="P168" s="40">
        <v>-2.8824833702882482E-2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136.80000000000001</v>
      </c>
      <c r="F169" s="37">
        <v>136.04999999999998</v>
      </c>
      <c r="G169" s="38">
        <v>133.74999999999997</v>
      </c>
      <c r="H169" s="38">
        <v>130.69999999999999</v>
      </c>
      <c r="I169" s="38">
        <v>128.39999999999998</v>
      </c>
      <c r="J169" s="38">
        <v>139.09999999999997</v>
      </c>
      <c r="K169" s="38">
        <v>141.39999999999998</v>
      </c>
      <c r="L169" s="38">
        <v>144.44999999999996</v>
      </c>
      <c r="M169" s="28">
        <v>138.35</v>
      </c>
      <c r="N169" s="28">
        <v>133</v>
      </c>
      <c r="O169" s="39">
        <v>55176000</v>
      </c>
      <c r="P169" s="40">
        <v>-1.8080865603644646E-2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2537</v>
      </c>
      <c r="F170" s="37">
        <v>2534.6666666666665</v>
      </c>
      <c r="G170" s="38">
        <v>2525.333333333333</v>
      </c>
      <c r="H170" s="38">
        <v>2513.6666666666665</v>
      </c>
      <c r="I170" s="38">
        <v>2504.333333333333</v>
      </c>
      <c r="J170" s="38">
        <v>2546.333333333333</v>
      </c>
      <c r="K170" s="38">
        <v>2555.6666666666661</v>
      </c>
      <c r="L170" s="38">
        <v>2567.333333333333</v>
      </c>
      <c r="M170" s="28">
        <v>2544</v>
      </c>
      <c r="N170" s="28">
        <v>2523</v>
      </c>
      <c r="O170" s="39">
        <v>30915000</v>
      </c>
      <c r="P170" s="40">
        <v>-2.2628296831406148E-2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84.95</v>
      </c>
      <c r="F171" s="37">
        <v>84.316666666666663</v>
      </c>
      <c r="G171" s="38">
        <v>83.183333333333323</v>
      </c>
      <c r="H171" s="38">
        <v>81.416666666666657</v>
      </c>
      <c r="I171" s="38">
        <v>80.283333333333317</v>
      </c>
      <c r="J171" s="38">
        <v>86.083333333333329</v>
      </c>
      <c r="K171" s="38">
        <v>87.216666666666654</v>
      </c>
      <c r="L171" s="38">
        <v>88.983333333333334</v>
      </c>
      <c r="M171" s="28">
        <v>85.45</v>
      </c>
      <c r="N171" s="28">
        <v>82.55</v>
      </c>
      <c r="O171" s="39">
        <v>90504000</v>
      </c>
      <c r="P171" s="40">
        <v>-6.9195326641434921E-2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904.75</v>
      </c>
      <c r="F172" s="37">
        <v>904.58333333333337</v>
      </c>
      <c r="G172" s="38">
        <v>899.51666666666677</v>
      </c>
      <c r="H172" s="38">
        <v>894.28333333333342</v>
      </c>
      <c r="I172" s="38">
        <v>889.21666666666681</v>
      </c>
      <c r="J172" s="38">
        <v>909.81666666666672</v>
      </c>
      <c r="K172" s="38">
        <v>914.88333333333333</v>
      </c>
      <c r="L172" s="38">
        <v>920.11666666666667</v>
      </c>
      <c r="M172" s="28">
        <v>909.65</v>
      </c>
      <c r="N172" s="28">
        <v>899.35</v>
      </c>
      <c r="O172" s="39">
        <v>7532000</v>
      </c>
      <c r="P172" s="40">
        <v>2.3703381537457865E-2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1222</v>
      </c>
      <c r="F173" s="37">
        <v>1220.1166666666666</v>
      </c>
      <c r="G173" s="38">
        <v>1204.3833333333332</v>
      </c>
      <c r="H173" s="38">
        <v>1186.7666666666667</v>
      </c>
      <c r="I173" s="38">
        <v>1171.0333333333333</v>
      </c>
      <c r="J173" s="38">
        <v>1237.7333333333331</v>
      </c>
      <c r="K173" s="38">
        <v>1253.4666666666662</v>
      </c>
      <c r="L173" s="38">
        <v>1271.083333333333</v>
      </c>
      <c r="M173" s="28">
        <v>1235.8499999999999</v>
      </c>
      <c r="N173" s="28">
        <v>1202.5</v>
      </c>
      <c r="O173" s="39">
        <v>6673500</v>
      </c>
      <c r="P173" s="40">
        <v>-3.8054054054054057E-2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586.54999999999995</v>
      </c>
      <c r="F174" s="37">
        <v>587.26666666666677</v>
      </c>
      <c r="G174" s="38">
        <v>579.43333333333351</v>
      </c>
      <c r="H174" s="38">
        <v>572.31666666666672</v>
      </c>
      <c r="I174" s="38">
        <v>564.48333333333346</v>
      </c>
      <c r="J174" s="38">
        <v>594.38333333333355</v>
      </c>
      <c r="K174" s="38">
        <v>602.21666666666681</v>
      </c>
      <c r="L174" s="38">
        <v>609.3333333333336</v>
      </c>
      <c r="M174" s="28">
        <v>595.1</v>
      </c>
      <c r="N174" s="28">
        <v>580.15</v>
      </c>
      <c r="O174" s="39">
        <v>68974500</v>
      </c>
      <c r="P174" s="40">
        <v>-3.1039278489548214E-2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25189.8</v>
      </c>
      <c r="F175" s="37">
        <v>25181.883333333331</v>
      </c>
      <c r="G175" s="38">
        <v>24970.766666666663</v>
      </c>
      <c r="H175" s="38">
        <v>24751.73333333333</v>
      </c>
      <c r="I175" s="38">
        <v>24540.616666666661</v>
      </c>
      <c r="J175" s="38">
        <v>25400.916666666664</v>
      </c>
      <c r="K175" s="38">
        <v>25612.033333333333</v>
      </c>
      <c r="L175" s="38">
        <v>25831.066666666666</v>
      </c>
      <c r="M175" s="28">
        <v>25393</v>
      </c>
      <c r="N175" s="28">
        <v>24962.85</v>
      </c>
      <c r="O175" s="39">
        <v>312375</v>
      </c>
      <c r="P175" s="40">
        <v>3.4868312075534202E-2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3535.7</v>
      </c>
      <c r="F176" s="37">
        <v>3537.9833333333336</v>
      </c>
      <c r="G176" s="38">
        <v>3507.9666666666672</v>
      </c>
      <c r="H176" s="38">
        <v>3480.2333333333336</v>
      </c>
      <c r="I176" s="38">
        <v>3450.2166666666672</v>
      </c>
      <c r="J176" s="38">
        <v>3565.7166666666672</v>
      </c>
      <c r="K176" s="38">
        <v>3595.7333333333336</v>
      </c>
      <c r="L176" s="38">
        <v>3623.4666666666672</v>
      </c>
      <c r="M176" s="28">
        <v>3568</v>
      </c>
      <c r="N176" s="28">
        <v>3510.25</v>
      </c>
      <c r="O176" s="39">
        <v>2328150</v>
      </c>
      <c r="P176" s="40">
        <v>-2.9573590096286108E-2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2550</v>
      </c>
      <c r="F177" s="37">
        <v>2542.7999999999997</v>
      </c>
      <c r="G177" s="38">
        <v>2530.5999999999995</v>
      </c>
      <c r="H177" s="38">
        <v>2511.1999999999998</v>
      </c>
      <c r="I177" s="38">
        <v>2498.9999999999995</v>
      </c>
      <c r="J177" s="38">
        <v>2562.1999999999994</v>
      </c>
      <c r="K177" s="38">
        <v>2574.3999999999992</v>
      </c>
      <c r="L177" s="38">
        <v>2593.7999999999993</v>
      </c>
      <c r="M177" s="28">
        <v>2555</v>
      </c>
      <c r="N177" s="28">
        <v>2523.4</v>
      </c>
      <c r="O177" s="39">
        <v>2525250</v>
      </c>
      <c r="P177" s="40">
        <v>7.4805505685218432E-3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45106</v>
      </c>
      <c r="E178" s="37">
        <v>1394.7</v>
      </c>
      <c r="F178" s="37">
        <v>1390.05</v>
      </c>
      <c r="G178" s="38">
        <v>1372.1</v>
      </c>
      <c r="H178" s="38">
        <v>1349.5</v>
      </c>
      <c r="I178" s="38">
        <v>1331.55</v>
      </c>
      <c r="J178" s="38">
        <v>1412.6499999999999</v>
      </c>
      <c r="K178" s="38">
        <v>1430.6000000000001</v>
      </c>
      <c r="L178" s="38">
        <v>1453.1999999999998</v>
      </c>
      <c r="M178" s="28">
        <v>1408</v>
      </c>
      <c r="N178" s="28">
        <v>1367.45</v>
      </c>
      <c r="O178" s="39">
        <v>4119000</v>
      </c>
      <c r="P178" s="40">
        <v>2.0211026898499036E-2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972.75</v>
      </c>
      <c r="F179" s="37">
        <v>966.11666666666679</v>
      </c>
      <c r="G179" s="38">
        <v>957.0833333333336</v>
      </c>
      <c r="H179" s="38">
        <v>941.41666666666686</v>
      </c>
      <c r="I179" s="38">
        <v>932.38333333333367</v>
      </c>
      <c r="J179" s="38">
        <v>981.78333333333353</v>
      </c>
      <c r="K179" s="38">
        <v>990.81666666666683</v>
      </c>
      <c r="L179" s="38">
        <v>1006.4833333333335</v>
      </c>
      <c r="M179" s="28">
        <v>975.15</v>
      </c>
      <c r="N179" s="28">
        <v>950.45</v>
      </c>
      <c r="O179" s="39">
        <v>25351200</v>
      </c>
      <c r="P179" s="40">
        <v>9.7867001254705148E-3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450.7</v>
      </c>
      <c r="F180" s="37">
        <v>450.16666666666669</v>
      </c>
      <c r="G180" s="38">
        <v>446.33333333333337</v>
      </c>
      <c r="H180" s="38">
        <v>441.9666666666667</v>
      </c>
      <c r="I180" s="38">
        <v>438.13333333333338</v>
      </c>
      <c r="J180" s="38">
        <v>454.53333333333336</v>
      </c>
      <c r="K180" s="38">
        <v>458.36666666666673</v>
      </c>
      <c r="L180" s="38">
        <v>462.73333333333335</v>
      </c>
      <c r="M180" s="28">
        <v>454</v>
      </c>
      <c r="N180" s="28">
        <v>445.8</v>
      </c>
      <c r="O180" s="39">
        <v>8457000</v>
      </c>
      <c r="P180" s="40">
        <v>2.8269195695786977E-2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719.45</v>
      </c>
      <c r="F181" s="37">
        <v>718.86666666666667</v>
      </c>
      <c r="G181" s="38">
        <v>712.73333333333335</v>
      </c>
      <c r="H181" s="38">
        <v>706.01666666666665</v>
      </c>
      <c r="I181" s="38">
        <v>699.88333333333333</v>
      </c>
      <c r="J181" s="38">
        <v>725.58333333333337</v>
      </c>
      <c r="K181" s="38">
        <v>731.71666666666681</v>
      </c>
      <c r="L181" s="38">
        <v>738.43333333333339</v>
      </c>
      <c r="M181" s="28">
        <v>725</v>
      </c>
      <c r="N181" s="28">
        <v>712.15</v>
      </c>
      <c r="O181" s="39">
        <v>2361000</v>
      </c>
      <c r="P181" s="40">
        <v>-1.0062893081761006E-2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955.45</v>
      </c>
      <c r="F182" s="37">
        <v>954.66666666666663</v>
      </c>
      <c r="G182" s="38">
        <v>950.38333333333321</v>
      </c>
      <c r="H182" s="38">
        <v>945.31666666666661</v>
      </c>
      <c r="I182" s="38">
        <v>941.03333333333319</v>
      </c>
      <c r="J182" s="38">
        <v>959.73333333333323</v>
      </c>
      <c r="K182" s="38">
        <v>964.01666666666677</v>
      </c>
      <c r="L182" s="38">
        <v>969.08333333333326</v>
      </c>
      <c r="M182" s="28">
        <v>958.95</v>
      </c>
      <c r="N182" s="28">
        <v>949.6</v>
      </c>
      <c r="O182" s="39">
        <v>5723050</v>
      </c>
      <c r="P182" s="40">
        <v>2.2402258090448671E-2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1271.0999999999999</v>
      </c>
      <c r="F183" s="37">
        <v>1271.3333333333333</v>
      </c>
      <c r="G183" s="38">
        <v>1263.7666666666664</v>
      </c>
      <c r="H183" s="38">
        <v>1256.4333333333332</v>
      </c>
      <c r="I183" s="38">
        <v>1248.8666666666663</v>
      </c>
      <c r="J183" s="38">
        <v>1278.6666666666665</v>
      </c>
      <c r="K183" s="38">
        <v>1286.2333333333336</v>
      </c>
      <c r="L183" s="38">
        <v>1293.5666666666666</v>
      </c>
      <c r="M183" s="28">
        <v>1278.9000000000001</v>
      </c>
      <c r="N183" s="28">
        <v>1264</v>
      </c>
      <c r="O183" s="39">
        <v>2824000</v>
      </c>
      <c r="P183" s="40">
        <v>-1.4998256016742239E-2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799.65</v>
      </c>
      <c r="F184" s="37">
        <v>798.4666666666667</v>
      </c>
      <c r="G184" s="38">
        <v>795.28333333333342</v>
      </c>
      <c r="H184" s="38">
        <v>790.91666666666674</v>
      </c>
      <c r="I184" s="38">
        <v>787.73333333333346</v>
      </c>
      <c r="J184" s="38">
        <v>802.83333333333337</v>
      </c>
      <c r="K184" s="38">
        <v>806.01666666666677</v>
      </c>
      <c r="L184" s="38">
        <v>810.38333333333333</v>
      </c>
      <c r="M184" s="28">
        <v>801.65</v>
      </c>
      <c r="N184" s="28">
        <v>794.1</v>
      </c>
      <c r="O184" s="39">
        <v>10509300</v>
      </c>
      <c r="P184" s="40">
        <v>7.1588752803174059E-3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523.95000000000005</v>
      </c>
      <c r="F185" s="37">
        <v>523.61666666666667</v>
      </c>
      <c r="G185" s="38">
        <v>520.33333333333337</v>
      </c>
      <c r="H185" s="38">
        <v>516.7166666666667</v>
      </c>
      <c r="I185" s="38">
        <v>513.43333333333339</v>
      </c>
      <c r="J185" s="38">
        <v>527.23333333333335</v>
      </c>
      <c r="K185" s="38">
        <v>530.51666666666665</v>
      </c>
      <c r="L185" s="38">
        <v>534.13333333333333</v>
      </c>
      <c r="M185" s="28">
        <v>526.9</v>
      </c>
      <c r="N185" s="28">
        <v>520</v>
      </c>
      <c r="O185" s="39">
        <v>53625600</v>
      </c>
      <c r="P185" s="40">
        <v>-1.8056570295376266E-2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216.7</v>
      </c>
      <c r="F186" s="37">
        <v>215.04999999999998</v>
      </c>
      <c r="G186" s="38">
        <v>212.64999999999998</v>
      </c>
      <c r="H186" s="38">
        <v>208.6</v>
      </c>
      <c r="I186" s="38">
        <v>206.2</v>
      </c>
      <c r="J186" s="38">
        <v>219.09999999999997</v>
      </c>
      <c r="K186" s="38">
        <v>221.5</v>
      </c>
      <c r="L186" s="38">
        <v>225.54999999999995</v>
      </c>
      <c r="M186" s="28">
        <v>217.45</v>
      </c>
      <c r="N186" s="28">
        <v>211</v>
      </c>
      <c r="O186" s="39">
        <v>89906625</v>
      </c>
      <c r="P186" s="40">
        <v>3.1360099113399667E-2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109.05</v>
      </c>
      <c r="F187" s="37">
        <v>108.51666666666667</v>
      </c>
      <c r="G187" s="38">
        <v>107.53333333333333</v>
      </c>
      <c r="H187" s="38">
        <v>106.01666666666667</v>
      </c>
      <c r="I187" s="38">
        <v>105.03333333333333</v>
      </c>
      <c r="J187" s="38">
        <v>110.03333333333333</v>
      </c>
      <c r="K187" s="38">
        <v>111.01666666666665</v>
      </c>
      <c r="L187" s="38">
        <v>112.53333333333333</v>
      </c>
      <c r="M187" s="28">
        <v>109.5</v>
      </c>
      <c r="N187" s="28">
        <v>107</v>
      </c>
      <c r="O187" s="39">
        <v>218146500</v>
      </c>
      <c r="P187" s="40">
        <v>-2.5981680214140126E-2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3321.9</v>
      </c>
      <c r="F188" s="37">
        <v>3333.1999999999994</v>
      </c>
      <c r="G188" s="38">
        <v>3304.1499999999987</v>
      </c>
      <c r="H188" s="38">
        <v>3286.3999999999992</v>
      </c>
      <c r="I188" s="38">
        <v>3257.3499999999985</v>
      </c>
      <c r="J188" s="38">
        <v>3350.9499999999989</v>
      </c>
      <c r="K188" s="38">
        <v>3379.9999999999991</v>
      </c>
      <c r="L188" s="38">
        <v>3397.7499999999991</v>
      </c>
      <c r="M188" s="28">
        <v>3362.25</v>
      </c>
      <c r="N188" s="28">
        <v>3315.45</v>
      </c>
      <c r="O188" s="39">
        <v>11834900</v>
      </c>
      <c r="P188" s="40">
        <v>-9.5344102872039725E-3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1122</v>
      </c>
      <c r="F189" s="37">
        <v>1125.75</v>
      </c>
      <c r="G189" s="38">
        <v>1113.95</v>
      </c>
      <c r="H189" s="38">
        <v>1105.9000000000001</v>
      </c>
      <c r="I189" s="38">
        <v>1094.1000000000001</v>
      </c>
      <c r="J189" s="38">
        <v>1133.8</v>
      </c>
      <c r="K189" s="38">
        <v>1145.6000000000001</v>
      </c>
      <c r="L189" s="38">
        <v>1153.6499999999999</v>
      </c>
      <c r="M189" s="28">
        <v>1137.55</v>
      </c>
      <c r="N189" s="28">
        <v>1117.7</v>
      </c>
      <c r="O189" s="39">
        <v>11380800</v>
      </c>
      <c r="P189" s="40">
        <v>1.2977303070761014E-2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2826.85</v>
      </c>
      <c r="F190" s="37">
        <v>2805.85</v>
      </c>
      <c r="G190" s="38">
        <v>2776.8999999999996</v>
      </c>
      <c r="H190" s="38">
        <v>2726.95</v>
      </c>
      <c r="I190" s="38">
        <v>2697.9999999999995</v>
      </c>
      <c r="J190" s="38">
        <v>2855.7999999999997</v>
      </c>
      <c r="K190" s="38">
        <v>2884.7499999999995</v>
      </c>
      <c r="L190" s="38">
        <v>2934.7</v>
      </c>
      <c r="M190" s="28">
        <v>2834.8</v>
      </c>
      <c r="N190" s="28">
        <v>2755.9</v>
      </c>
      <c r="O190" s="39">
        <v>6576375</v>
      </c>
      <c r="P190" s="40">
        <v>0.10518023695487774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1713.05</v>
      </c>
      <c r="F191" s="37">
        <v>1708.6166666666668</v>
      </c>
      <c r="G191" s="38">
        <v>1700.8333333333335</v>
      </c>
      <c r="H191" s="38">
        <v>1688.6166666666668</v>
      </c>
      <c r="I191" s="38">
        <v>1680.8333333333335</v>
      </c>
      <c r="J191" s="38">
        <v>1720.8333333333335</v>
      </c>
      <c r="K191" s="38">
        <v>1728.6166666666668</v>
      </c>
      <c r="L191" s="38">
        <v>1740.8333333333335</v>
      </c>
      <c r="M191" s="28">
        <v>1716.4</v>
      </c>
      <c r="N191" s="28">
        <v>1696.4</v>
      </c>
      <c r="O191" s="39">
        <v>1229500</v>
      </c>
      <c r="P191" s="40">
        <v>-1.0860820595333869E-2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1549.55</v>
      </c>
      <c r="F192" s="37">
        <v>1546.8333333333333</v>
      </c>
      <c r="G192" s="38">
        <v>1535.7166666666665</v>
      </c>
      <c r="H192" s="38">
        <v>1521.8833333333332</v>
      </c>
      <c r="I192" s="38">
        <v>1510.7666666666664</v>
      </c>
      <c r="J192" s="38">
        <v>1560.6666666666665</v>
      </c>
      <c r="K192" s="38">
        <v>1571.7833333333333</v>
      </c>
      <c r="L192" s="38">
        <v>1585.6166666666666</v>
      </c>
      <c r="M192" s="28">
        <v>1557.95</v>
      </c>
      <c r="N192" s="28">
        <v>1533</v>
      </c>
      <c r="O192" s="39">
        <v>3224800</v>
      </c>
      <c r="P192" s="40">
        <v>1.9216182048040455E-2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1295.4000000000001</v>
      </c>
      <c r="F193" s="37">
        <v>1290.5</v>
      </c>
      <c r="G193" s="38">
        <v>1283.25</v>
      </c>
      <c r="H193" s="38">
        <v>1271.0999999999999</v>
      </c>
      <c r="I193" s="38">
        <v>1263.8499999999999</v>
      </c>
      <c r="J193" s="38">
        <v>1302.6500000000001</v>
      </c>
      <c r="K193" s="38">
        <v>1309.9000000000001</v>
      </c>
      <c r="L193" s="38">
        <v>1322.0500000000002</v>
      </c>
      <c r="M193" s="28">
        <v>1297.75</v>
      </c>
      <c r="N193" s="28">
        <v>1278.3499999999999</v>
      </c>
      <c r="O193" s="39">
        <v>7771400</v>
      </c>
      <c r="P193" s="40">
        <v>-4.5016656162780226E-4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1469.25</v>
      </c>
      <c r="F194" s="37">
        <v>1470.2166666666665</v>
      </c>
      <c r="G194" s="38">
        <v>1463.0333333333328</v>
      </c>
      <c r="H194" s="38">
        <v>1456.8166666666664</v>
      </c>
      <c r="I194" s="38">
        <v>1449.6333333333328</v>
      </c>
      <c r="J194" s="38">
        <v>1476.4333333333329</v>
      </c>
      <c r="K194" s="38">
        <v>1483.6166666666668</v>
      </c>
      <c r="L194" s="38">
        <v>1489.833333333333</v>
      </c>
      <c r="M194" s="28">
        <v>1477.4</v>
      </c>
      <c r="N194" s="28">
        <v>1464</v>
      </c>
      <c r="O194" s="39">
        <v>1997200</v>
      </c>
      <c r="P194" s="40">
        <v>9.7067745197168855E-3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7892.1</v>
      </c>
      <c r="F195" s="37">
        <v>7864.416666666667</v>
      </c>
      <c r="G195" s="38">
        <v>7820.2833333333338</v>
      </c>
      <c r="H195" s="38">
        <v>7748.4666666666672</v>
      </c>
      <c r="I195" s="38">
        <v>7704.3333333333339</v>
      </c>
      <c r="J195" s="38">
        <v>7936.2333333333336</v>
      </c>
      <c r="K195" s="38">
        <v>7980.3666666666668</v>
      </c>
      <c r="L195" s="38">
        <v>8052.1833333333334</v>
      </c>
      <c r="M195" s="28">
        <v>7908.55</v>
      </c>
      <c r="N195" s="28">
        <v>7792.6</v>
      </c>
      <c r="O195" s="39">
        <v>1850900</v>
      </c>
      <c r="P195" s="40">
        <v>-6.4415695957915076E-3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693.35</v>
      </c>
      <c r="F196" s="37">
        <v>692.35</v>
      </c>
      <c r="G196" s="38">
        <v>690.1</v>
      </c>
      <c r="H196" s="38">
        <v>686.85</v>
      </c>
      <c r="I196" s="38">
        <v>684.6</v>
      </c>
      <c r="J196" s="38">
        <v>695.6</v>
      </c>
      <c r="K196" s="38">
        <v>697.85</v>
      </c>
      <c r="L196" s="38">
        <v>701.1</v>
      </c>
      <c r="M196" s="28">
        <v>694.6</v>
      </c>
      <c r="N196" s="28">
        <v>689.1</v>
      </c>
      <c r="O196" s="39">
        <v>19658600</v>
      </c>
      <c r="P196" s="40">
        <v>-3.229846417507086E-3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292.14999999999998</v>
      </c>
      <c r="F197" s="37">
        <v>290.96666666666664</v>
      </c>
      <c r="G197" s="38">
        <v>289.0333333333333</v>
      </c>
      <c r="H197" s="38">
        <v>285.91666666666669</v>
      </c>
      <c r="I197" s="38">
        <v>283.98333333333335</v>
      </c>
      <c r="J197" s="38">
        <v>294.08333333333326</v>
      </c>
      <c r="K197" s="38">
        <v>296.01666666666654</v>
      </c>
      <c r="L197" s="38">
        <v>299.13333333333321</v>
      </c>
      <c r="M197" s="28">
        <v>292.89999999999998</v>
      </c>
      <c r="N197" s="28">
        <v>287.85000000000002</v>
      </c>
      <c r="O197" s="39">
        <v>49864000</v>
      </c>
      <c r="P197" s="40">
        <v>3.1441337084229685E-2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827.9</v>
      </c>
      <c r="F198" s="37">
        <v>824.30000000000007</v>
      </c>
      <c r="G198" s="38">
        <v>819.00000000000011</v>
      </c>
      <c r="H198" s="38">
        <v>810.1</v>
      </c>
      <c r="I198" s="38">
        <v>804.80000000000007</v>
      </c>
      <c r="J198" s="38">
        <v>833.20000000000016</v>
      </c>
      <c r="K198" s="38">
        <v>838.50000000000011</v>
      </c>
      <c r="L198" s="38">
        <v>847.4000000000002</v>
      </c>
      <c r="M198" s="28">
        <v>829.6</v>
      </c>
      <c r="N198" s="28">
        <v>815.4</v>
      </c>
      <c r="O198" s="39">
        <v>6351000</v>
      </c>
      <c r="P198" s="40">
        <v>1.9946039699364038E-2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401.55</v>
      </c>
      <c r="F199" s="37">
        <v>403.8</v>
      </c>
      <c r="G199" s="38">
        <v>398.85</v>
      </c>
      <c r="H199" s="38">
        <v>396.15000000000003</v>
      </c>
      <c r="I199" s="38">
        <v>391.20000000000005</v>
      </c>
      <c r="J199" s="38">
        <v>406.5</v>
      </c>
      <c r="K199" s="38">
        <v>411.44999999999993</v>
      </c>
      <c r="L199" s="38">
        <v>414.15</v>
      </c>
      <c r="M199" s="28">
        <v>408.75</v>
      </c>
      <c r="N199" s="28">
        <v>401.1</v>
      </c>
      <c r="O199" s="39">
        <v>26670000</v>
      </c>
      <c r="P199" s="40">
        <v>2.2309107635694572E-2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193.95</v>
      </c>
      <c r="F200" s="37">
        <v>193.83333333333334</v>
      </c>
      <c r="G200" s="38">
        <v>191.51666666666668</v>
      </c>
      <c r="H200" s="38">
        <v>189.08333333333334</v>
      </c>
      <c r="I200" s="38">
        <v>186.76666666666668</v>
      </c>
      <c r="J200" s="38">
        <v>196.26666666666668</v>
      </c>
      <c r="K200" s="38">
        <v>198.58333333333334</v>
      </c>
      <c r="L200" s="38">
        <v>201.01666666666668</v>
      </c>
      <c r="M200" s="28">
        <v>196.15</v>
      </c>
      <c r="N200" s="28">
        <v>191.4</v>
      </c>
      <c r="O200" s="39">
        <v>91167000</v>
      </c>
      <c r="P200" s="40">
        <v>-4.6048087359800018E-4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515.70000000000005</v>
      </c>
      <c r="F201" s="37">
        <v>514.56666666666672</v>
      </c>
      <c r="G201" s="38">
        <v>511.18333333333339</v>
      </c>
      <c r="H201" s="38">
        <v>506.66666666666669</v>
      </c>
      <c r="I201" s="38">
        <v>503.28333333333336</v>
      </c>
      <c r="J201" s="38">
        <v>519.08333333333348</v>
      </c>
      <c r="K201" s="38">
        <v>522.46666666666692</v>
      </c>
      <c r="L201" s="38">
        <v>526.98333333333346</v>
      </c>
      <c r="M201" s="28">
        <v>517.95000000000005</v>
      </c>
      <c r="N201" s="28">
        <v>510.05</v>
      </c>
      <c r="O201" s="39">
        <v>7120800</v>
      </c>
      <c r="P201" s="40">
        <v>2.2222222222222223E-2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2"/>
      <c r="P202" s="233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0" t="s">
        <v>16</v>
      </c>
      <c r="B8" s="402"/>
      <c r="C8" s="406" t="s">
        <v>20</v>
      </c>
      <c r="D8" s="406" t="s">
        <v>21</v>
      </c>
      <c r="E8" s="397" t="s">
        <v>22</v>
      </c>
      <c r="F8" s="398"/>
      <c r="G8" s="399"/>
      <c r="H8" s="397" t="s">
        <v>23</v>
      </c>
      <c r="I8" s="398"/>
      <c r="J8" s="399"/>
      <c r="K8" s="23"/>
      <c r="L8" s="50"/>
      <c r="M8" s="50"/>
      <c r="N8" s="1"/>
      <c r="O8" s="1"/>
    </row>
    <row r="9" spans="1:15" ht="36" customHeight="1">
      <c r="A9" s="404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18598.650000000001</v>
      </c>
      <c r="D10" s="257">
        <v>18607.033333333336</v>
      </c>
      <c r="E10" s="257">
        <v>18572.866666666672</v>
      </c>
      <c r="F10" s="257">
        <v>18547.083333333336</v>
      </c>
      <c r="G10" s="257">
        <v>18512.916666666672</v>
      </c>
      <c r="H10" s="257">
        <v>18632.816666666673</v>
      </c>
      <c r="I10" s="257">
        <v>18666.983333333337</v>
      </c>
      <c r="J10" s="257">
        <v>18692.766666666674</v>
      </c>
      <c r="K10" s="257">
        <v>18641.2</v>
      </c>
      <c r="L10" s="257">
        <v>18581.25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44311.9</v>
      </c>
      <c r="D11" s="257">
        <v>44329.733333333337</v>
      </c>
      <c r="E11" s="257">
        <v>44176.116666666676</v>
      </c>
      <c r="F11" s="257">
        <v>44040.333333333336</v>
      </c>
      <c r="G11" s="257">
        <v>43886.716666666674</v>
      </c>
      <c r="H11" s="257">
        <v>44465.516666666677</v>
      </c>
      <c r="I11" s="257">
        <v>44619.133333333346</v>
      </c>
      <c r="J11" s="257">
        <v>44754.916666666679</v>
      </c>
      <c r="K11" s="257">
        <v>44483.35</v>
      </c>
      <c r="L11" s="257">
        <v>44193.95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3124.45</v>
      </c>
      <c r="D12" s="231">
        <v>3120.75</v>
      </c>
      <c r="E12" s="231">
        <v>3103.6</v>
      </c>
      <c r="F12" s="231">
        <v>3082.75</v>
      </c>
      <c r="G12" s="231">
        <v>3065.6</v>
      </c>
      <c r="H12" s="231">
        <v>3141.6</v>
      </c>
      <c r="I12" s="231">
        <v>3158.7499999999995</v>
      </c>
      <c r="J12" s="231">
        <v>3179.6</v>
      </c>
      <c r="K12" s="231">
        <v>3137.9</v>
      </c>
      <c r="L12" s="231">
        <v>3099.9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5475</v>
      </c>
      <c r="D13" s="231">
        <v>5471.7166666666672</v>
      </c>
      <c r="E13" s="231">
        <v>5461.0333333333347</v>
      </c>
      <c r="F13" s="231">
        <v>5447.0666666666675</v>
      </c>
      <c r="G13" s="231">
        <v>5436.383333333335</v>
      </c>
      <c r="H13" s="231">
        <v>5485.6833333333343</v>
      </c>
      <c r="I13" s="231">
        <v>5496.3666666666668</v>
      </c>
      <c r="J13" s="231">
        <v>5510.3333333333339</v>
      </c>
      <c r="K13" s="231">
        <v>5482.4</v>
      </c>
      <c r="L13" s="231">
        <v>5457.75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29240.2</v>
      </c>
      <c r="D14" s="231">
        <v>29366.683333333334</v>
      </c>
      <c r="E14" s="231">
        <v>29073.76666666667</v>
      </c>
      <c r="F14" s="231">
        <v>28907.333333333336</v>
      </c>
      <c r="G14" s="231">
        <v>28614.416666666672</v>
      </c>
      <c r="H14" s="231">
        <v>29533.116666666669</v>
      </c>
      <c r="I14" s="231">
        <v>29826.033333333333</v>
      </c>
      <c r="J14" s="231">
        <v>29992.466666666667</v>
      </c>
      <c r="K14" s="231">
        <v>29659.599999999999</v>
      </c>
      <c r="L14" s="231">
        <v>29200.25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4813.1000000000004</v>
      </c>
      <c r="D15" s="231">
        <v>4806.5666666666666</v>
      </c>
      <c r="E15" s="231">
        <v>4783.4833333333336</v>
      </c>
      <c r="F15" s="231">
        <v>4753.8666666666668</v>
      </c>
      <c r="G15" s="231">
        <v>4730.7833333333338</v>
      </c>
      <c r="H15" s="231">
        <v>4836.1833333333334</v>
      </c>
      <c r="I15" s="231">
        <v>4859.2666666666673</v>
      </c>
      <c r="J15" s="231">
        <v>4888.8833333333332</v>
      </c>
      <c r="K15" s="231">
        <v>4829.6499999999996</v>
      </c>
      <c r="L15" s="231">
        <v>4776.95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9470.35</v>
      </c>
      <c r="D16" s="231">
        <v>9456.3166666666675</v>
      </c>
      <c r="E16" s="231">
        <v>9433.9333333333343</v>
      </c>
      <c r="F16" s="231">
        <v>9397.5166666666664</v>
      </c>
      <c r="G16" s="231">
        <v>9375.1333333333332</v>
      </c>
      <c r="H16" s="231">
        <v>9492.7333333333354</v>
      </c>
      <c r="I16" s="231">
        <v>9515.1166666666704</v>
      </c>
      <c r="J16" s="231">
        <v>9551.5333333333365</v>
      </c>
      <c r="K16" s="231">
        <v>9478.7000000000007</v>
      </c>
      <c r="L16" s="231">
        <v>9419.9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4031.15</v>
      </c>
      <c r="D17" s="231">
        <v>4033.85</v>
      </c>
      <c r="E17" s="231">
        <v>4009.6</v>
      </c>
      <c r="F17" s="231">
        <v>3988.05</v>
      </c>
      <c r="G17" s="231">
        <v>3963.8</v>
      </c>
      <c r="H17" s="231">
        <v>4055.3999999999996</v>
      </c>
      <c r="I17" s="231">
        <v>4079.6499999999996</v>
      </c>
      <c r="J17" s="231">
        <v>4101.1999999999989</v>
      </c>
      <c r="K17" s="230">
        <v>4058.1</v>
      </c>
      <c r="L17" s="230">
        <v>4012.3</v>
      </c>
      <c r="M17" s="230">
        <v>2.7767300000000001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1794.4</v>
      </c>
      <c r="D18" s="231">
        <v>1793.8833333333332</v>
      </c>
      <c r="E18" s="231">
        <v>1779.7666666666664</v>
      </c>
      <c r="F18" s="231">
        <v>1765.1333333333332</v>
      </c>
      <c r="G18" s="231">
        <v>1751.0166666666664</v>
      </c>
      <c r="H18" s="231">
        <v>1808.5166666666664</v>
      </c>
      <c r="I18" s="231">
        <v>1822.6333333333332</v>
      </c>
      <c r="J18" s="231">
        <v>1837.2666666666664</v>
      </c>
      <c r="K18" s="230">
        <v>1808</v>
      </c>
      <c r="L18" s="230">
        <v>1779.25</v>
      </c>
      <c r="M18" s="230">
        <v>3.8990200000000002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790.4</v>
      </c>
      <c r="D19" s="231">
        <v>787.31666666666661</v>
      </c>
      <c r="E19" s="231">
        <v>779.63333333333321</v>
      </c>
      <c r="F19" s="231">
        <v>768.86666666666656</v>
      </c>
      <c r="G19" s="231">
        <v>761.18333333333317</v>
      </c>
      <c r="H19" s="231">
        <v>798.08333333333326</v>
      </c>
      <c r="I19" s="231">
        <v>805.76666666666665</v>
      </c>
      <c r="J19" s="231">
        <v>816.5333333333333</v>
      </c>
      <c r="K19" s="230">
        <v>795</v>
      </c>
      <c r="L19" s="230">
        <v>776.55</v>
      </c>
      <c r="M19" s="230">
        <v>26.25329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21893.8</v>
      </c>
      <c r="D20" s="231">
        <v>21876.266666666666</v>
      </c>
      <c r="E20" s="231">
        <v>21764.533333333333</v>
      </c>
      <c r="F20" s="231">
        <v>21635.266666666666</v>
      </c>
      <c r="G20" s="231">
        <v>21523.533333333333</v>
      </c>
      <c r="H20" s="231">
        <v>22005.533333333333</v>
      </c>
      <c r="I20" s="231">
        <v>22117.266666666663</v>
      </c>
      <c r="J20" s="231">
        <v>22246.533333333333</v>
      </c>
      <c r="K20" s="230">
        <v>21988</v>
      </c>
      <c r="L20" s="230">
        <v>21747</v>
      </c>
      <c r="M20" s="230">
        <v>6.0449999999999997E-2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2534.0500000000002</v>
      </c>
      <c r="D21" s="231">
        <v>2546.85</v>
      </c>
      <c r="E21" s="231">
        <v>2510.1999999999998</v>
      </c>
      <c r="F21" s="231">
        <v>2486.35</v>
      </c>
      <c r="G21" s="231">
        <v>2449.6999999999998</v>
      </c>
      <c r="H21" s="231">
        <v>2570.6999999999998</v>
      </c>
      <c r="I21" s="231">
        <v>2607.3500000000004</v>
      </c>
      <c r="J21" s="231">
        <v>2631.2</v>
      </c>
      <c r="K21" s="230">
        <v>2583.5</v>
      </c>
      <c r="L21" s="230">
        <v>2523</v>
      </c>
      <c r="M21" s="230">
        <v>27.794319999999999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977.85</v>
      </c>
      <c r="D22" s="231">
        <v>977.61666666666667</v>
      </c>
      <c r="E22" s="231">
        <v>965.33333333333337</v>
      </c>
      <c r="F22" s="231">
        <v>952.81666666666672</v>
      </c>
      <c r="G22" s="231">
        <v>940.53333333333342</v>
      </c>
      <c r="H22" s="231">
        <v>990.13333333333333</v>
      </c>
      <c r="I22" s="231">
        <v>1002.4166666666666</v>
      </c>
      <c r="J22" s="231">
        <v>1014.9333333333333</v>
      </c>
      <c r="K22" s="230">
        <v>989.9</v>
      </c>
      <c r="L22" s="230">
        <v>965.1</v>
      </c>
      <c r="M22" s="230">
        <v>31.779440000000001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737.5</v>
      </c>
      <c r="D23" s="231">
        <v>735.18333333333339</v>
      </c>
      <c r="E23" s="231">
        <v>730.36666666666679</v>
      </c>
      <c r="F23" s="231">
        <v>723.23333333333335</v>
      </c>
      <c r="G23" s="231">
        <v>718.41666666666674</v>
      </c>
      <c r="H23" s="231">
        <v>742.31666666666683</v>
      </c>
      <c r="I23" s="231">
        <v>747.13333333333344</v>
      </c>
      <c r="J23" s="231">
        <v>754.26666666666688</v>
      </c>
      <c r="K23" s="230">
        <v>740</v>
      </c>
      <c r="L23" s="230">
        <v>728.05</v>
      </c>
      <c r="M23" s="230">
        <v>43.023229999999998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729.2</v>
      </c>
      <c r="D24" s="231">
        <v>740.2166666666667</v>
      </c>
      <c r="E24" s="231">
        <v>713.98333333333335</v>
      </c>
      <c r="F24" s="231">
        <v>698.76666666666665</v>
      </c>
      <c r="G24" s="231">
        <v>672.5333333333333</v>
      </c>
      <c r="H24" s="231">
        <v>755.43333333333339</v>
      </c>
      <c r="I24" s="231">
        <v>781.66666666666674</v>
      </c>
      <c r="J24" s="231">
        <v>796.88333333333344</v>
      </c>
      <c r="K24" s="230">
        <v>766.45</v>
      </c>
      <c r="L24" s="230">
        <v>725</v>
      </c>
      <c r="M24" s="230">
        <v>26.307410000000001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832.2</v>
      </c>
      <c r="D25" s="231">
        <v>840.7833333333333</v>
      </c>
      <c r="E25" s="231">
        <v>813.56666666666661</v>
      </c>
      <c r="F25" s="231">
        <v>794.93333333333328</v>
      </c>
      <c r="G25" s="231">
        <v>767.71666666666658</v>
      </c>
      <c r="H25" s="231">
        <v>859.41666666666663</v>
      </c>
      <c r="I25" s="231">
        <v>886.63333333333333</v>
      </c>
      <c r="J25" s="231">
        <v>905.26666666666665</v>
      </c>
      <c r="K25" s="230">
        <v>868</v>
      </c>
      <c r="L25" s="230">
        <v>822.15</v>
      </c>
      <c r="M25" s="230">
        <v>24.508559999999999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447.65</v>
      </c>
      <c r="D26" s="231">
        <v>449.89999999999992</v>
      </c>
      <c r="E26" s="231">
        <v>442.14999999999986</v>
      </c>
      <c r="F26" s="231">
        <v>436.64999999999992</v>
      </c>
      <c r="G26" s="231">
        <v>428.89999999999986</v>
      </c>
      <c r="H26" s="231">
        <v>455.39999999999986</v>
      </c>
      <c r="I26" s="231">
        <v>463.15</v>
      </c>
      <c r="J26" s="231">
        <v>468.64999999999986</v>
      </c>
      <c r="K26" s="230">
        <v>457.65</v>
      </c>
      <c r="L26" s="230">
        <v>444.4</v>
      </c>
      <c r="M26" s="230">
        <v>14.819610000000001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165.65</v>
      </c>
      <c r="D27" s="231">
        <v>166.01666666666665</v>
      </c>
      <c r="E27" s="231">
        <v>164.0333333333333</v>
      </c>
      <c r="F27" s="231">
        <v>162.41666666666666</v>
      </c>
      <c r="G27" s="231">
        <v>160.43333333333331</v>
      </c>
      <c r="H27" s="231">
        <v>167.6333333333333</v>
      </c>
      <c r="I27" s="231">
        <v>169.61666666666665</v>
      </c>
      <c r="J27" s="231">
        <v>171.23333333333329</v>
      </c>
      <c r="K27" s="230">
        <v>168</v>
      </c>
      <c r="L27" s="230">
        <v>164.4</v>
      </c>
      <c r="M27" s="230">
        <v>18.91433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197.1</v>
      </c>
      <c r="D28" s="231">
        <v>197.18333333333331</v>
      </c>
      <c r="E28" s="231">
        <v>195.96666666666661</v>
      </c>
      <c r="F28" s="231">
        <v>194.83333333333331</v>
      </c>
      <c r="G28" s="231">
        <v>193.61666666666662</v>
      </c>
      <c r="H28" s="231">
        <v>198.31666666666661</v>
      </c>
      <c r="I28" s="231">
        <v>199.5333333333333</v>
      </c>
      <c r="J28" s="231">
        <v>200.6666666666666</v>
      </c>
      <c r="K28" s="230">
        <v>198.4</v>
      </c>
      <c r="L28" s="230">
        <v>196.05</v>
      </c>
      <c r="M28" s="230">
        <v>15.39443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3348.45</v>
      </c>
      <c r="D29" s="231">
        <v>3352.0333333333333</v>
      </c>
      <c r="E29" s="231">
        <v>3324.0666666666666</v>
      </c>
      <c r="F29" s="231">
        <v>3299.6833333333334</v>
      </c>
      <c r="G29" s="231">
        <v>3271.7166666666667</v>
      </c>
      <c r="H29" s="231">
        <v>3376.4166666666665</v>
      </c>
      <c r="I29" s="231">
        <v>3404.3833333333328</v>
      </c>
      <c r="J29" s="231">
        <v>3428.7666666666664</v>
      </c>
      <c r="K29" s="230">
        <v>3380</v>
      </c>
      <c r="L29" s="230">
        <v>3327.65</v>
      </c>
      <c r="M29" s="230">
        <v>0.77549000000000001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427</v>
      </c>
      <c r="D30" s="231">
        <v>426.88333333333338</v>
      </c>
      <c r="E30" s="231">
        <v>422.86666666666679</v>
      </c>
      <c r="F30" s="231">
        <v>418.73333333333341</v>
      </c>
      <c r="G30" s="231">
        <v>414.71666666666681</v>
      </c>
      <c r="H30" s="231">
        <v>431.01666666666677</v>
      </c>
      <c r="I30" s="231">
        <v>435.0333333333333</v>
      </c>
      <c r="J30" s="231">
        <v>439.16666666666674</v>
      </c>
      <c r="K30" s="230">
        <v>430.9</v>
      </c>
      <c r="L30" s="230">
        <v>422.75</v>
      </c>
      <c r="M30" s="230">
        <v>77.998279999999994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4640.45</v>
      </c>
      <c r="D31" s="231">
        <v>4628.7</v>
      </c>
      <c r="E31" s="231">
        <v>4592.3999999999996</v>
      </c>
      <c r="F31" s="231">
        <v>4544.3499999999995</v>
      </c>
      <c r="G31" s="231">
        <v>4508.0499999999993</v>
      </c>
      <c r="H31" s="231">
        <v>4676.75</v>
      </c>
      <c r="I31" s="231">
        <v>4713.0500000000011</v>
      </c>
      <c r="J31" s="231">
        <v>4761.1000000000004</v>
      </c>
      <c r="K31" s="230">
        <v>4665</v>
      </c>
      <c r="L31" s="230">
        <v>4580.6499999999996</v>
      </c>
      <c r="M31" s="230">
        <v>3.3236400000000001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146.1</v>
      </c>
      <c r="D32" s="231">
        <v>146.15</v>
      </c>
      <c r="E32" s="231">
        <v>145.15</v>
      </c>
      <c r="F32" s="231">
        <v>144.19999999999999</v>
      </c>
      <c r="G32" s="231">
        <v>143.19999999999999</v>
      </c>
      <c r="H32" s="231">
        <v>147.10000000000002</v>
      </c>
      <c r="I32" s="231">
        <v>148.10000000000002</v>
      </c>
      <c r="J32" s="231">
        <v>149.05000000000004</v>
      </c>
      <c r="K32" s="230">
        <v>147.15</v>
      </c>
      <c r="L32" s="230">
        <v>145.19999999999999</v>
      </c>
      <c r="M32" s="230">
        <v>70.221429999999998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3137.4</v>
      </c>
      <c r="D33" s="231">
        <v>3136.15</v>
      </c>
      <c r="E33" s="231">
        <v>3117.3</v>
      </c>
      <c r="F33" s="231">
        <v>3097.2000000000003</v>
      </c>
      <c r="G33" s="231">
        <v>3078.3500000000004</v>
      </c>
      <c r="H33" s="231">
        <v>3156.25</v>
      </c>
      <c r="I33" s="231">
        <v>3175.0999999999995</v>
      </c>
      <c r="J33" s="231">
        <v>3195.2</v>
      </c>
      <c r="K33" s="230">
        <v>3155</v>
      </c>
      <c r="L33" s="230">
        <v>3116.05</v>
      </c>
      <c r="M33" s="230">
        <v>5.3571200000000001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1792.4</v>
      </c>
      <c r="D34" s="231">
        <v>1793.45</v>
      </c>
      <c r="E34" s="231">
        <v>1769.9</v>
      </c>
      <c r="F34" s="231">
        <v>1747.4</v>
      </c>
      <c r="G34" s="231">
        <v>1723.8500000000001</v>
      </c>
      <c r="H34" s="231">
        <v>1815.95</v>
      </c>
      <c r="I34" s="231">
        <v>1839.4999999999998</v>
      </c>
      <c r="J34" s="231">
        <v>1862</v>
      </c>
      <c r="K34" s="230">
        <v>1817</v>
      </c>
      <c r="L34" s="230">
        <v>1770.95</v>
      </c>
      <c r="M34" s="230">
        <v>4.9958600000000004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611.29999999999995</v>
      </c>
      <c r="D35" s="231">
        <v>605.66666666666663</v>
      </c>
      <c r="E35" s="231">
        <v>590.2833333333333</v>
      </c>
      <c r="F35" s="231">
        <v>569.26666666666665</v>
      </c>
      <c r="G35" s="231">
        <v>553.88333333333333</v>
      </c>
      <c r="H35" s="231">
        <v>626.68333333333328</v>
      </c>
      <c r="I35" s="231">
        <v>642.06666666666672</v>
      </c>
      <c r="J35" s="231">
        <v>663.08333333333326</v>
      </c>
      <c r="K35" s="230">
        <v>621.04999999999995</v>
      </c>
      <c r="L35" s="230">
        <v>584.65</v>
      </c>
      <c r="M35" s="230">
        <v>42.097250000000003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3503.3</v>
      </c>
      <c r="D36" s="231">
        <v>3510.1833333333329</v>
      </c>
      <c r="E36" s="231">
        <v>3475.3666666666659</v>
      </c>
      <c r="F36" s="231">
        <v>3447.4333333333329</v>
      </c>
      <c r="G36" s="231">
        <v>3412.6166666666659</v>
      </c>
      <c r="H36" s="231">
        <v>3538.1166666666659</v>
      </c>
      <c r="I36" s="231">
        <v>3572.9333333333325</v>
      </c>
      <c r="J36" s="231">
        <v>3600.8666666666659</v>
      </c>
      <c r="K36" s="230">
        <v>3545</v>
      </c>
      <c r="L36" s="230">
        <v>3482.25</v>
      </c>
      <c r="M36" s="230">
        <v>2.2884000000000002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929.8</v>
      </c>
      <c r="D37" s="231">
        <v>931.85</v>
      </c>
      <c r="E37" s="231">
        <v>926</v>
      </c>
      <c r="F37" s="231">
        <v>922.19999999999993</v>
      </c>
      <c r="G37" s="231">
        <v>916.34999999999991</v>
      </c>
      <c r="H37" s="231">
        <v>935.65000000000009</v>
      </c>
      <c r="I37" s="231">
        <v>941.50000000000023</v>
      </c>
      <c r="J37" s="231">
        <v>945.30000000000018</v>
      </c>
      <c r="K37" s="230">
        <v>937.7</v>
      </c>
      <c r="L37" s="230">
        <v>928.05</v>
      </c>
      <c r="M37" s="230">
        <v>71.338710000000006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4618.5</v>
      </c>
      <c r="D38" s="231">
        <v>4629.916666666667</v>
      </c>
      <c r="E38" s="231">
        <v>4596.6833333333343</v>
      </c>
      <c r="F38" s="231">
        <v>4574.8666666666677</v>
      </c>
      <c r="G38" s="231">
        <v>4541.633333333335</v>
      </c>
      <c r="H38" s="231">
        <v>4651.7333333333336</v>
      </c>
      <c r="I38" s="231">
        <v>4684.9666666666653</v>
      </c>
      <c r="J38" s="231">
        <v>4706.7833333333328</v>
      </c>
      <c r="K38" s="230">
        <v>4663.1499999999996</v>
      </c>
      <c r="L38" s="230">
        <v>4608.1000000000004</v>
      </c>
      <c r="M38" s="230">
        <v>3.0134300000000001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6932.05</v>
      </c>
      <c r="D39" s="231">
        <v>6935.25</v>
      </c>
      <c r="E39" s="231">
        <v>6898.6</v>
      </c>
      <c r="F39" s="231">
        <v>6865.1500000000005</v>
      </c>
      <c r="G39" s="231">
        <v>6828.5000000000009</v>
      </c>
      <c r="H39" s="231">
        <v>6968.7</v>
      </c>
      <c r="I39" s="231">
        <v>7005.3499999999995</v>
      </c>
      <c r="J39" s="231">
        <v>7038.7999999999993</v>
      </c>
      <c r="K39" s="230">
        <v>6971.9</v>
      </c>
      <c r="L39" s="230">
        <v>6901.8</v>
      </c>
      <c r="M39" s="230">
        <v>6.4072800000000001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1449.55</v>
      </c>
      <c r="D40" s="231">
        <v>1454.1833333333334</v>
      </c>
      <c r="E40" s="231">
        <v>1439.8666666666668</v>
      </c>
      <c r="F40" s="231">
        <v>1430.1833333333334</v>
      </c>
      <c r="G40" s="231">
        <v>1415.8666666666668</v>
      </c>
      <c r="H40" s="231">
        <v>1463.8666666666668</v>
      </c>
      <c r="I40" s="231">
        <v>1478.1833333333334</v>
      </c>
      <c r="J40" s="231">
        <v>1487.8666666666668</v>
      </c>
      <c r="K40" s="230">
        <v>1468.5</v>
      </c>
      <c r="L40" s="230">
        <v>1444.5</v>
      </c>
      <c r="M40" s="230">
        <v>16.596800000000002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7214.05</v>
      </c>
      <c r="D41" s="231">
        <v>7146.0166666666664</v>
      </c>
      <c r="E41" s="231">
        <v>7067.0333333333328</v>
      </c>
      <c r="F41" s="231">
        <v>6920.0166666666664</v>
      </c>
      <c r="G41" s="231">
        <v>6841.0333333333328</v>
      </c>
      <c r="H41" s="231">
        <v>7293.0333333333328</v>
      </c>
      <c r="I41" s="231">
        <v>7372.0166666666664</v>
      </c>
      <c r="J41" s="231">
        <v>7519.0333333333328</v>
      </c>
      <c r="K41" s="230">
        <v>7225</v>
      </c>
      <c r="L41" s="230">
        <v>6999</v>
      </c>
      <c r="M41" s="230">
        <v>0.62748000000000004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2280.5</v>
      </c>
      <c r="D42" s="231">
        <v>2298.75</v>
      </c>
      <c r="E42" s="231">
        <v>2230.0500000000002</v>
      </c>
      <c r="F42" s="231">
        <v>2179.6000000000004</v>
      </c>
      <c r="G42" s="231">
        <v>2110.9000000000005</v>
      </c>
      <c r="H42" s="231">
        <v>2349.1999999999998</v>
      </c>
      <c r="I42" s="231">
        <v>2417.8999999999996</v>
      </c>
      <c r="J42" s="231">
        <v>2468.3499999999995</v>
      </c>
      <c r="K42" s="230">
        <v>2367.4499999999998</v>
      </c>
      <c r="L42" s="230">
        <v>2248.3000000000002</v>
      </c>
      <c r="M42" s="230">
        <v>15.99906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264.14999999999998</v>
      </c>
      <c r="D43" s="231">
        <v>263.58333333333331</v>
      </c>
      <c r="E43" s="231">
        <v>261.26666666666665</v>
      </c>
      <c r="F43" s="231">
        <v>258.38333333333333</v>
      </c>
      <c r="G43" s="231">
        <v>256.06666666666666</v>
      </c>
      <c r="H43" s="231">
        <v>266.46666666666664</v>
      </c>
      <c r="I43" s="231">
        <v>268.78333333333336</v>
      </c>
      <c r="J43" s="231">
        <v>271.66666666666663</v>
      </c>
      <c r="K43" s="230">
        <v>265.89999999999998</v>
      </c>
      <c r="L43" s="230">
        <v>260.7</v>
      </c>
      <c r="M43" s="230">
        <v>65.336489999999998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183.75</v>
      </c>
      <c r="D44" s="231">
        <v>184.05000000000004</v>
      </c>
      <c r="E44" s="231">
        <v>182.75000000000009</v>
      </c>
      <c r="F44" s="231">
        <v>181.75000000000006</v>
      </c>
      <c r="G44" s="231">
        <v>180.4500000000001</v>
      </c>
      <c r="H44" s="231">
        <v>185.05000000000007</v>
      </c>
      <c r="I44" s="231">
        <v>186.35000000000002</v>
      </c>
      <c r="J44" s="231">
        <v>187.35000000000005</v>
      </c>
      <c r="K44" s="230">
        <v>185.35</v>
      </c>
      <c r="L44" s="230">
        <v>183.05</v>
      </c>
      <c r="M44" s="230">
        <v>112.39265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75.150000000000006</v>
      </c>
      <c r="D45" s="231">
        <v>75.216666666666654</v>
      </c>
      <c r="E45" s="231">
        <v>74.633333333333312</v>
      </c>
      <c r="F45" s="231">
        <v>74.11666666666666</v>
      </c>
      <c r="G45" s="231">
        <v>73.533333333333317</v>
      </c>
      <c r="H45" s="231">
        <v>75.733333333333306</v>
      </c>
      <c r="I45" s="231">
        <v>76.316666666666649</v>
      </c>
      <c r="J45" s="231">
        <v>76.8333333333333</v>
      </c>
      <c r="K45" s="230">
        <v>75.8</v>
      </c>
      <c r="L45" s="230">
        <v>74.7</v>
      </c>
      <c r="M45" s="230">
        <v>51.706029999999998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1576.6</v>
      </c>
      <c r="D46" s="231">
        <v>1578.4333333333334</v>
      </c>
      <c r="E46" s="231">
        <v>1567.4666666666667</v>
      </c>
      <c r="F46" s="231">
        <v>1558.3333333333333</v>
      </c>
      <c r="G46" s="231">
        <v>1547.3666666666666</v>
      </c>
      <c r="H46" s="231">
        <v>1587.5666666666668</v>
      </c>
      <c r="I46" s="231">
        <v>1598.5333333333335</v>
      </c>
      <c r="J46" s="231">
        <v>1607.666666666667</v>
      </c>
      <c r="K46" s="230">
        <v>1589.4</v>
      </c>
      <c r="L46" s="230">
        <v>1569.3</v>
      </c>
      <c r="M46" s="230">
        <v>0.91618999999999995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640.95000000000005</v>
      </c>
      <c r="D47" s="231">
        <v>643.93333333333339</v>
      </c>
      <c r="E47" s="231">
        <v>635.26666666666677</v>
      </c>
      <c r="F47" s="231">
        <v>629.58333333333337</v>
      </c>
      <c r="G47" s="231">
        <v>620.91666666666674</v>
      </c>
      <c r="H47" s="231">
        <v>649.61666666666679</v>
      </c>
      <c r="I47" s="231">
        <v>658.2833333333333</v>
      </c>
      <c r="J47" s="231">
        <v>663.96666666666681</v>
      </c>
      <c r="K47" s="230">
        <v>652.6</v>
      </c>
      <c r="L47" s="230">
        <v>638.25</v>
      </c>
      <c r="M47" s="230">
        <v>3.6274999999999999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111.45</v>
      </c>
      <c r="D48" s="231">
        <v>111.14999999999999</v>
      </c>
      <c r="E48" s="231">
        <v>110.49999999999999</v>
      </c>
      <c r="F48" s="231">
        <v>109.55</v>
      </c>
      <c r="G48" s="231">
        <v>108.89999999999999</v>
      </c>
      <c r="H48" s="231">
        <v>112.09999999999998</v>
      </c>
      <c r="I48" s="231">
        <v>112.74999999999999</v>
      </c>
      <c r="J48" s="231">
        <v>113.69999999999997</v>
      </c>
      <c r="K48" s="230">
        <v>111.8</v>
      </c>
      <c r="L48" s="230">
        <v>110.2</v>
      </c>
      <c r="M48" s="230">
        <v>103.30215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787.2</v>
      </c>
      <c r="D49" s="231">
        <v>780.83333333333337</v>
      </c>
      <c r="E49" s="231">
        <v>772.66666666666674</v>
      </c>
      <c r="F49" s="231">
        <v>758.13333333333333</v>
      </c>
      <c r="G49" s="231">
        <v>749.9666666666667</v>
      </c>
      <c r="H49" s="231">
        <v>795.36666666666679</v>
      </c>
      <c r="I49" s="231">
        <v>803.53333333333353</v>
      </c>
      <c r="J49" s="231">
        <v>818.06666666666683</v>
      </c>
      <c r="K49" s="230">
        <v>789</v>
      </c>
      <c r="L49" s="230">
        <v>766.3</v>
      </c>
      <c r="M49" s="230">
        <v>13.597810000000001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83</v>
      </c>
      <c r="D50" s="231">
        <v>81.283333333333331</v>
      </c>
      <c r="E50" s="231">
        <v>78.966666666666669</v>
      </c>
      <c r="F50" s="231">
        <v>74.933333333333337</v>
      </c>
      <c r="G50" s="231">
        <v>72.616666666666674</v>
      </c>
      <c r="H50" s="231">
        <v>85.316666666666663</v>
      </c>
      <c r="I50" s="231">
        <v>87.633333333333326</v>
      </c>
      <c r="J50" s="231">
        <v>91.666666666666657</v>
      </c>
      <c r="K50" s="230">
        <v>83.6</v>
      </c>
      <c r="L50" s="230">
        <v>77.25</v>
      </c>
      <c r="M50" s="230">
        <v>699.36887000000002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361.7</v>
      </c>
      <c r="D51" s="231">
        <v>363.33333333333331</v>
      </c>
      <c r="E51" s="231">
        <v>359.36666666666662</v>
      </c>
      <c r="F51" s="231">
        <v>357.0333333333333</v>
      </c>
      <c r="G51" s="231">
        <v>353.06666666666661</v>
      </c>
      <c r="H51" s="231">
        <v>365.66666666666663</v>
      </c>
      <c r="I51" s="231">
        <v>369.63333333333333</v>
      </c>
      <c r="J51" s="231">
        <v>371.96666666666664</v>
      </c>
      <c r="K51" s="230">
        <v>367.3</v>
      </c>
      <c r="L51" s="230">
        <v>361</v>
      </c>
      <c r="M51" s="230">
        <v>11.70519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821.25</v>
      </c>
      <c r="D52" s="231">
        <v>822.88333333333333</v>
      </c>
      <c r="E52" s="231">
        <v>816.36666666666667</v>
      </c>
      <c r="F52" s="231">
        <v>811.48333333333335</v>
      </c>
      <c r="G52" s="231">
        <v>804.9666666666667</v>
      </c>
      <c r="H52" s="231">
        <v>827.76666666666665</v>
      </c>
      <c r="I52" s="231">
        <v>834.2833333333333</v>
      </c>
      <c r="J52" s="231">
        <v>839.16666666666663</v>
      </c>
      <c r="K52" s="230">
        <v>829.4</v>
      </c>
      <c r="L52" s="230">
        <v>818</v>
      </c>
      <c r="M52" s="230">
        <v>36.848289999999999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242.05</v>
      </c>
      <c r="D53" s="231">
        <v>241.65</v>
      </c>
      <c r="E53" s="231">
        <v>238.9</v>
      </c>
      <c r="F53" s="231">
        <v>235.75</v>
      </c>
      <c r="G53" s="231">
        <v>233</v>
      </c>
      <c r="H53" s="231">
        <v>244.8</v>
      </c>
      <c r="I53" s="231">
        <v>247.55</v>
      </c>
      <c r="J53" s="231">
        <v>250.70000000000002</v>
      </c>
      <c r="K53" s="230">
        <v>244.4</v>
      </c>
      <c r="L53" s="230">
        <v>238.5</v>
      </c>
      <c r="M53" s="230">
        <v>24.921520000000001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18296</v>
      </c>
      <c r="D54" s="231">
        <v>18513.899999999998</v>
      </c>
      <c r="E54" s="231">
        <v>18027.799999999996</v>
      </c>
      <c r="F54" s="231">
        <v>17759.599999999999</v>
      </c>
      <c r="G54" s="231">
        <v>17273.499999999996</v>
      </c>
      <c r="H54" s="231">
        <v>18782.099999999995</v>
      </c>
      <c r="I54" s="231">
        <v>19268.199999999993</v>
      </c>
      <c r="J54" s="231">
        <v>19536.399999999994</v>
      </c>
      <c r="K54" s="230">
        <v>19000</v>
      </c>
      <c r="L54" s="230">
        <v>18245.7</v>
      </c>
      <c r="M54" s="230">
        <v>0.62648000000000004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4575.25</v>
      </c>
      <c r="D55" s="231">
        <v>4588.7833333333338</v>
      </c>
      <c r="E55" s="231">
        <v>4552.4666666666672</v>
      </c>
      <c r="F55" s="231">
        <v>4529.6833333333334</v>
      </c>
      <c r="G55" s="231">
        <v>4493.3666666666668</v>
      </c>
      <c r="H55" s="231">
        <v>4611.5666666666675</v>
      </c>
      <c r="I55" s="231">
        <v>4647.883333333335</v>
      </c>
      <c r="J55" s="231">
        <v>4670.6666666666679</v>
      </c>
      <c r="K55" s="230">
        <v>4625.1000000000004</v>
      </c>
      <c r="L55" s="230">
        <v>4566</v>
      </c>
      <c r="M55" s="230">
        <v>1.9496800000000001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307.10000000000002</v>
      </c>
      <c r="D56" s="231">
        <v>307.81666666666666</v>
      </c>
      <c r="E56" s="231">
        <v>305.13333333333333</v>
      </c>
      <c r="F56" s="231">
        <v>303.16666666666669</v>
      </c>
      <c r="G56" s="231">
        <v>300.48333333333335</v>
      </c>
      <c r="H56" s="231">
        <v>309.7833333333333</v>
      </c>
      <c r="I56" s="231">
        <v>312.46666666666658</v>
      </c>
      <c r="J56" s="231">
        <v>314.43333333333328</v>
      </c>
      <c r="K56" s="230">
        <v>310.5</v>
      </c>
      <c r="L56" s="230">
        <v>305.85000000000002</v>
      </c>
      <c r="M56" s="230">
        <v>55.054400000000001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1055.4000000000001</v>
      </c>
      <c r="D57" s="231">
        <v>1056.0666666666666</v>
      </c>
      <c r="E57" s="231">
        <v>1050.3333333333333</v>
      </c>
      <c r="F57" s="231">
        <v>1045.2666666666667</v>
      </c>
      <c r="G57" s="231">
        <v>1039.5333333333333</v>
      </c>
      <c r="H57" s="231">
        <v>1061.1333333333332</v>
      </c>
      <c r="I57" s="231">
        <v>1066.8666666666668</v>
      </c>
      <c r="J57" s="231">
        <v>1071.9333333333332</v>
      </c>
      <c r="K57" s="230">
        <v>1061.8</v>
      </c>
      <c r="L57" s="230">
        <v>1051</v>
      </c>
      <c r="M57" s="230">
        <v>7.5876799999999998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956.25</v>
      </c>
      <c r="D58" s="231">
        <v>953.51666666666677</v>
      </c>
      <c r="E58" s="231">
        <v>947.83333333333348</v>
      </c>
      <c r="F58" s="231">
        <v>939.41666666666674</v>
      </c>
      <c r="G58" s="231">
        <v>933.73333333333346</v>
      </c>
      <c r="H58" s="231">
        <v>961.93333333333351</v>
      </c>
      <c r="I58" s="231">
        <v>967.61666666666667</v>
      </c>
      <c r="J58" s="231">
        <v>976.03333333333353</v>
      </c>
      <c r="K58" s="230">
        <v>959.2</v>
      </c>
      <c r="L58" s="230">
        <v>945.1</v>
      </c>
      <c r="M58" s="230">
        <v>17.44868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1428.7</v>
      </c>
      <c r="D59" s="231">
        <v>1446.2166666666665</v>
      </c>
      <c r="E59" s="231">
        <v>1358.4833333333329</v>
      </c>
      <c r="F59" s="231">
        <v>1288.2666666666664</v>
      </c>
      <c r="G59" s="231">
        <v>1200.5333333333328</v>
      </c>
      <c r="H59" s="231">
        <v>1516.4333333333329</v>
      </c>
      <c r="I59" s="231">
        <v>1604.1666666666665</v>
      </c>
      <c r="J59" s="231">
        <v>1674.383333333333</v>
      </c>
      <c r="K59" s="230">
        <v>1533.95</v>
      </c>
      <c r="L59" s="230">
        <v>1376</v>
      </c>
      <c r="M59" s="230">
        <v>57.224440000000001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246.1</v>
      </c>
      <c r="D60" s="231">
        <v>244.85</v>
      </c>
      <c r="E60" s="231">
        <v>242.04999999999998</v>
      </c>
      <c r="F60" s="231">
        <v>238</v>
      </c>
      <c r="G60" s="231">
        <v>235.2</v>
      </c>
      <c r="H60" s="231">
        <v>248.89999999999998</v>
      </c>
      <c r="I60" s="231">
        <v>251.7</v>
      </c>
      <c r="J60" s="231">
        <v>255.74999999999997</v>
      </c>
      <c r="K60" s="230">
        <v>247.65</v>
      </c>
      <c r="L60" s="230">
        <v>240.8</v>
      </c>
      <c r="M60" s="230">
        <v>80.699849999999998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4420.1499999999996</v>
      </c>
      <c r="D61" s="231">
        <v>4445.05</v>
      </c>
      <c r="E61" s="231">
        <v>4380.1000000000004</v>
      </c>
      <c r="F61" s="231">
        <v>4340.05</v>
      </c>
      <c r="G61" s="231">
        <v>4275.1000000000004</v>
      </c>
      <c r="H61" s="231">
        <v>4485.1000000000004</v>
      </c>
      <c r="I61" s="231">
        <v>4550.0499999999993</v>
      </c>
      <c r="J61" s="231">
        <v>4590.1000000000004</v>
      </c>
      <c r="K61" s="230">
        <v>4510</v>
      </c>
      <c r="L61" s="230">
        <v>4405</v>
      </c>
      <c r="M61" s="230">
        <v>2.1472000000000002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1605.9</v>
      </c>
      <c r="D62" s="231">
        <v>1606.6333333333332</v>
      </c>
      <c r="E62" s="231">
        <v>1599.7666666666664</v>
      </c>
      <c r="F62" s="231">
        <v>1593.6333333333332</v>
      </c>
      <c r="G62" s="231">
        <v>1586.7666666666664</v>
      </c>
      <c r="H62" s="231">
        <v>1612.7666666666664</v>
      </c>
      <c r="I62" s="231">
        <v>1619.6333333333332</v>
      </c>
      <c r="J62" s="231">
        <v>1625.7666666666664</v>
      </c>
      <c r="K62" s="230">
        <v>1613.5</v>
      </c>
      <c r="L62" s="230">
        <v>1600.5</v>
      </c>
      <c r="M62" s="230">
        <v>1.8241799999999999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673.7</v>
      </c>
      <c r="D63" s="231">
        <v>673.06666666666672</v>
      </c>
      <c r="E63" s="231">
        <v>667.63333333333344</v>
      </c>
      <c r="F63" s="231">
        <v>661.56666666666672</v>
      </c>
      <c r="G63" s="231">
        <v>656.13333333333344</v>
      </c>
      <c r="H63" s="231">
        <v>679.13333333333344</v>
      </c>
      <c r="I63" s="231">
        <v>684.56666666666661</v>
      </c>
      <c r="J63" s="231">
        <v>690.63333333333344</v>
      </c>
      <c r="K63" s="230">
        <v>678.5</v>
      </c>
      <c r="L63" s="230">
        <v>667</v>
      </c>
      <c r="M63" s="230">
        <v>8.4565900000000003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949.15</v>
      </c>
      <c r="D64" s="231">
        <v>948.1</v>
      </c>
      <c r="E64" s="231">
        <v>933.75</v>
      </c>
      <c r="F64" s="231">
        <v>918.35</v>
      </c>
      <c r="G64" s="231">
        <v>904</v>
      </c>
      <c r="H64" s="231">
        <v>963.5</v>
      </c>
      <c r="I64" s="231">
        <v>977.85000000000014</v>
      </c>
      <c r="J64" s="231">
        <v>993.25</v>
      </c>
      <c r="K64" s="230">
        <v>962.45</v>
      </c>
      <c r="L64" s="230">
        <v>932.7</v>
      </c>
      <c r="M64" s="230">
        <v>3.2924099999999998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275.45</v>
      </c>
      <c r="D65" s="231">
        <v>274.18333333333334</v>
      </c>
      <c r="E65" s="231">
        <v>272.41666666666669</v>
      </c>
      <c r="F65" s="231">
        <v>269.38333333333333</v>
      </c>
      <c r="G65" s="231">
        <v>267.61666666666667</v>
      </c>
      <c r="H65" s="231">
        <v>277.2166666666667</v>
      </c>
      <c r="I65" s="231">
        <v>278.98333333333335</v>
      </c>
      <c r="J65" s="231">
        <v>282.01666666666671</v>
      </c>
      <c r="K65" s="230">
        <v>275.95</v>
      </c>
      <c r="L65" s="230">
        <v>271.14999999999998</v>
      </c>
      <c r="M65" s="230">
        <v>26.67398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1744.05</v>
      </c>
      <c r="D66" s="231">
        <v>1743.2833333333335</v>
      </c>
      <c r="E66" s="231">
        <v>1730.7666666666671</v>
      </c>
      <c r="F66" s="231">
        <v>1717.4833333333336</v>
      </c>
      <c r="G66" s="231">
        <v>1704.9666666666672</v>
      </c>
      <c r="H66" s="231">
        <v>1756.5666666666671</v>
      </c>
      <c r="I66" s="231">
        <v>1769.0833333333335</v>
      </c>
      <c r="J66" s="231">
        <v>1782.366666666667</v>
      </c>
      <c r="K66" s="230">
        <v>1755.8</v>
      </c>
      <c r="L66" s="230">
        <v>1730</v>
      </c>
      <c r="M66" s="230">
        <v>5.8212799999999998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482.65</v>
      </c>
      <c r="D67" s="231">
        <v>481.0333333333333</v>
      </c>
      <c r="E67" s="231">
        <v>475.66666666666663</v>
      </c>
      <c r="F67" s="231">
        <v>468.68333333333334</v>
      </c>
      <c r="G67" s="231">
        <v>463.31666666666666</v>
      </c>
      <c r="H67" s="231">
        <v>488.01666666666659</v>
      </c>
      <c r="I67" s="231">
        <v>493.38333333333327</v>
      </c>
      <c r="J67" s="231">
        <v>500.36666666666656</v>
      </c>
      <c r="K67" s="230">
        <v>486.4</v>
      </c>
      <c r="L67" s="230">
        <v>474.05</v>
      </c>
      <c r="M67" s="230">
        <v>46.658090000000001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548.35</v>
      </c>
      <c r="D68" s="231">
        <v>546.91666666666663</v>
      </c>
      <c r="E68" s="231">
        <v>543.83333333333326</v>
      </c>
      <c r="F68" s="231">
        <v>539.31666666666661</v>
      </c>
      <c r="G68" s="231">
        <v>536.23333333333323</v>
      </c>
      <c r="H68" s="231">
        <v>551.43333333333328</v>
      </c>
      <c r="I68" s="231">
        <v>554.51666666666654</v>
      </c>
      <c r="J68" s="231">
        <v>559.0333333333333</v>
      </c>
      <c r="K68" s="230">
        <v>550</v>
      </c>
      <c r="L68" s="230">
        <v>542.4</v>
      </c>
      <c r="M68" s="230">
        <v>22.155799999999999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2093.0500000000002</v>
      </c>
      <c r="D69" s="231">
        <v>2089.1666666666665</v>
      </c>
      <c r="E69" s="231">
        <v>2070.4833333333331</v>
      </c>
      <c r="F69" s="231">
        <v>2047.9166666666665</v>
      </c>
      <c r="G69" s="231">
        <v>2029.2333333333331</v>
      </c>
      <c r="H69" s="231">
        <v>2111.7333333333331</v>
      </c>
      <c r="I69" s="231">
        <v>2130.4166666666665</v>
      </c>
      <c r="J69" s="231">
        <v>2152.9833333333331</v>
      </c>
      <c r="K69" s="230">
        <v>2107.85</v>
      </c>
      <c r="L69" s="230">
        <v>2066.6</v>
      </c>
      <c r="M69" s="230">
        <v>2.0528599999999999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2082.5</v>
      </c>
      <c r="D70" s="231">
        <v>2081.4166666666665</v>
      </c>
      <c r="E70" s="231">
        <v>2066.083333333333</v>
      </c>
      <c r="F70" s="231">
        <v>2049.6666666666665</v>
      </c>
      <c r="G70" s="231">
        <v>2034.333333333333</v>
      </c>
      <c r="H70" s="231">
        <v>2097.833333333333</v>
      </c>
      <c r="I70" s="231">
        <v>2113.1666666666661</v>
      </c>
      <c r="J70" s="231">
        <v>2129.583333333333</v>
      </c>
      <c r="K70" s="230">
        <v>2096.75</v>
      </c>
      <c r="L70" s="230">
        <v>2065</v>
      </c>
      <c r="M70" s="230">
        <v>4.7405499999999998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369.95</v>
      </c>
      <c r="D71" s="231">
        <v>370.41666666666669</v>
      </c>
      <c r="E71" s="231">
        <v>366.98333333333335</v>
      </c>
      <c r="F71" s="231">
        <v>364.01666666666665</v>
      </c>
      <c r="G71" s="231">
        <v>360.58333333333331</v>
      </c>
      <c r="H71" s="231">
        <v>373.38333333333338</v>
      </c>
      <c r="I71" s="231">
        <v>376.81666666666666</v>
      </c>
      <c r="J71" s="231">
        <v>379.78333333333342</v>
      </c>
      <c r="K71" s="230">
        <v>373.85</v>
      </c>
      <c r="L71" s="230">
        <v>367.45</v>
      </c>
      <c r="M71" s="230">
        <v>2.7953700000000001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3477.85</v>
      </c>
      <c r="D72" s="231">
        <v>3492.9333333333329</v>
      </c>
      <c r="E72" s="231">
        <v>3450.9666666666658</v>
      </c>
      <c r="F72" s="231">
        <v>3424.083333333333</v>
      </c>
      <c r="G72" s="231">
        <v>3382.1166666666659</v>
      </c>
      <c r="H72" s="231">
        <v>3519.8166666666657</v>
      </c>
      <c r="I72" s="231">
        <v>3561.7833333333328</v>
      </c>
      <c r="J72" s="231">
        <v>3588.6666666666656</v>
      </c>
      <c r="K72" s="230">
        <v>3534.9</v>
      </c>
      <c r="L72" s="230">
        <v>3466.05</v>
      </c>
      <c r="M72" s="230">
        <v>3.60805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3717</v>
      </c>
      <c r="D73" s="231">
        <v>3709.35</v>
      </c>
      <c r="E73" s="231">
        <v>3679.2</v>
      </c>
      <c r="F73" s="231">
        <v>3641.4</v>
      </c>
      <c r="G73" s="231">
        <v>3611.25</v>
      </c>
      <c r="H73" s="231">
        <v>3747.1499999999996</v>
      </c>
      <c r="I73" s="231">
        <v>3777.3</v>
      </c>
      <c r="J73" s="231">
        <v>3815.0999999999995</v>
      </c>
      <c r="K73" s="230">
        <v>3739.5</v>
      </c>
      <c r="L73" s="230">
        <v>3671.55</v>
      </c>
      <c r="M73" s="230">
        <v>5.5677099999999999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2045.7</v>
      </c>
      <c r="D74" s="231">
        <v>2037.2333333333333</v>
      </c>
      <c r="E74" s="231">
        <v>2025.4666666666667</v>
      </c>
      <c r="F74" s="231">
        <v>2005.2333333333333</v>
      </c>
      <c r="G74" s="231">
        <v>1993.4666666666667</v>
      </c>
      <c r="H74" s="231">
        <v>2057.4666666666667</v>
      </c>
      <c r="I74" s="231">
        <v>2069.2333333333336</v>
      </c>
      <c r="J74" s="231">
        <v>2089.4666666666667</v>
      </c>
      <c r="K74" s="230">
        <v>2049</v>
      </c>
      <c r="L74" s="230">
        <v>2017</v>
      </c>
      <c r="M74" s="230">
        <v>0.86961999999999995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4556.25</v>
      </c>
      <c r="D75" s="231">
        <v>4548.416666666667</v>
      </c>
      <c r="E75" s="231">
        <v>4527.8333333333339</v>
      </c>
      <c r="F75" s="231">
        <v>4499.416666666667</v>
      </c>
      <c r="G75" s="231">
        <v>4478.8333333333339</v>
      </c>
      <c r="H75" s="231">
        <v>4576.8333333333339</v>
      </c>
      <c r="I75" s="231">
        <v>4597.4166666666679</v>
      </c>
      <c r="J75" s="231">
        <v>4625.8333333333339</v>
      </c>
      <c r="K75" s="230">
        <v>4569</v>
      </c>
      <c r="L75" s="230">
        <v>4520</v>
      </c>
      <c r="M75" s="230">
        <v>1.8562799999999999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3711.45</v>
      </c>
      <c r="D76" s="231">
        <v>3699.8833333333332</v>
      </c>
      <c r="E76" s="231">
        <v>3681.5666666666666</v>
      </c>
      <c r="F76" s="231">
        <v>3651.6833333333334</v>
      </c>
      <c r="G76" s="231">
        <v>3633.3666666666668</v>
      </c>
      <c r="H76" s="231">
        <v>3729.7666666666664</v>
      </c>
      <c r="I76" s="231">
        <v>3748.083333333333</v>
      </c>
      <c r="J76" s="231">
        <v>3777.9666666666662</v>
      </c>
      <c r="K76" s="230">
        <v>3718.2</v>
      </c>
      <c r="L76" s="230">
        <v>3670</v>
      </c>
      <c r="M76" s="230">
        <v>5.1672399999999996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398.8</v>
      </c>
      <c r="D77" s="231">
        <v>404.93333333333339</v>
      </c>
      <c r="E77" s="231">
        <v>390.26666666666677</v>
      </c>
      <c r="F77" s="231">
        <v>381.73333333333335</v>
      </c>
      <c r="G77" s="231">
        <v>367.06666666666672</v>
      </c>
      <c r="H77" s="231">
        <v>413.46666666666681</v>
      </c>
      <c r="I77" s="231">
        <v>428.13333333333344</v>
      </c>
      <c r="J77" s="231">
        <v>436.66666666666686</v>
      </c>
      <c r="K77" s="230">
        <v>419.6</v>
      </c>
      <c r="L77" s="230">
        <v>396.4</v>
      </c>
      <c r="M77" s="230">
        <v>9.4302299999999999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2091.85</v>
      </c>
      <c r="D78" s="231">
        <v>2089.5500000000002</v>
      </c>
      <c r="E78" s="231">
        <v>2079.1000000000004</v>
      </c>
      <c r="F78" s="231">
        <v>2066.3500000000004</v>
      </c>
      <c r="G78" s="231">
        <v>2055.9000000000005</v>
      </c>
      <c r="H78" s="231">
        <v>2102.3000000000002</v>
      </c>
      <c r="I78" s="231">
        <v>2112.75</v>
      </c>
      <c r="J78" s="231">
        <v>2125.5</v>
      </c>
      <c r="K78" s="230">
        <v>2100</v>
      </c>
      <c r="L78" s="230">
        <v>2076.8000000000002</v>
      </c>
      <c r="M78" s="230">
        <v>1.2588299999999999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126.2</v>
      </c>
      <c r="D79" s="231">
        <v>126.33333333333333</v>
      </c>
      <c r="E79" s="231">
        <v>125.26666666666665</v>
      </c>
      <c r="F79" s="231">
        <v>124.33333333333333</v>
      </c>
      <c r="G79" s="231">
        <v>123.26666666666665</v>
      </c>
      <c r="H79" s="231">
        <v>127.26666666666665</v>
      </c>
      <c r="I79" s="231">
        <v>128.33333333333334</v>
      </c>
      <c r="J79" s="231">
        <v>129.26666666666665</v>
      </c>
      <c r="K79" s="230">
        <v>127.4</v>
      </c>
      <c r="L79" s="230">
        <v>125.4</v>
      </c>
      <c r="M79" s="230">
        <v>52.310229999999997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125.5</v>
      </c>
      <c r="D80" s="231">
        <v>125.7</v>
      </c>
      <c r="E80" s="231">
        <v>125</v>
      </c>
      <c r="F80" s="231">
        <v>124.5</v>
      </c>
      <c r="G80" s="231">
        <v>123.8</v>
      </c>
      <c r="H80" s="231">
        <v>126.2</v>
      </c>
      <c r="I80" s="231">
        <v>126.90000000000002</v>
      </c>
      <c r="J80" s="231">
        <v>127.4</v>
      </c>
      <c r="K80" s="230">
        <v>126.4</v>
      </c>
      <c r="L80" s="230">
        <v>125.2</v>
      </c>
      <c r="M80" s="230">
        <v>82.67792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280.25</v>
      </c>
      <c r="D81" s="231">
        <v>282.83333333333331</v>
      </c>
      <c r="E81" s="231">
        <v>276.46666666666664</v>
      </c>
      <c r="F81" s="231">
        <v>272.68333333333334</v>
      </c>
      <c r="G81" s="231">
        <v>266.31666666666666</v>
      </c>
      <c r="H81" s="231">
        <v>286.61666666666662</v>
      </c>
      <c r="I81" s="231">
        <v>292.98333333333329</v>
      </c>
      <c r="J81" s="231">
        <v>296.76666666666659</v>
      </c>
      <c r="K81" s="230">
        <v>289.2</v>
      </c>
      <c r="L81" s="230">
        <v>279.05</v>
      </c>
      <c r="M81" s="230">
        <v>12.20481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106.25</v>
      </c>
      <c r="D82" s="231">
        <v>106.25</v>
      </c>
      <c r="E82" s="231">
        <v>105.6</v>
      </c>
      <c r="F82" s="231">
        <v>104.94999999999999</v>
      </c>
      <c r="G82" s="231">
        <v>104.29999999999998</v>
      </c>
      <c r="H82" s="231">
        <v>106.9</v>
      </c>
      <c r="I82" s="231">
        <v>107.55000000000001</v>
      </c>
      <c r="J82" s="231">
        <v>108.20000000000002</v>
      </c>
      <c r="K82" s="230">
        <v>106.9</v>
      </c>
      <c r="L82" s="230">
        <v>105.6</v>
      </c>
      <c r="M82" s="230">
        <v>80.587959999999995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911.6</v>
      </c>
      <c r="D83" s="231">
        <v>920.5333333333333</v>
      </c>
      <c r="E83" s="231">
        <v>901.06666666666661</v>
      </c>
      <c r="F83" s="231">
        <v>890.5333333333333</v>
      </c>
      <c r="G83" s="231">
        <v>871.06666666666661</v>
      </c>
      <c r="H83" s="231">
        <v>931.06666666666661</v>
      </c>
      <c r="I83" s="231">
        <v>950.5333333333333</v>
      </c>
      <c r="J83" s="231">
        <v>961.06666666666661</v>
      </c>
      <c r="K83" s="230">
        <v>940</v>
      </c>
      <c r="L83" s="230">
        <v>910</v>
      </c>
      <c r="M83" s="230">
        <v>5.0307000000000004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1047.3499999999999</v>
      </c>
      <c r="D84" s="231">
        <v>1050.0166666666667</v>
      </c>
      <c r="E84" s="231">
        <v>1041.0833333333333</v>
      </c>
      <c r="F84" s="231">
        <v>1034.8166666666666</v>
      </c>
      <c r="G84" s="231">
        <v>1025.8833333333332</v>
      </c>
      <c r="H84" s="231">
        <v>1056.2833333333333</v>
      </c>
      <c r="I84" s="231">
        <v>1065.2166666666667</v>
      </c>
      <c r="J84" s="231">
        <v>1071.4833333333333</v>
      </c>
      <c r="K84" s="230">
        <v>1058.95</v>
      </c>
      <c r="L84" s="230">
        <v>1043.75</v>
      </c>
      <c r="M84" s="230">
        <v>5.0404499999999999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1374.9</v>
      </c>
      <c r="D85" s="231">
        <v>1374.6666666666667</v>
      </c>
      <c r="E85" s="231">
        <v>1360.7333333333336</v>
      </c>
      <c r="F85" s="231">
        <v>1346.5666666666668</v>
      </c>
      <c r="G85" s="231">
        <v>1332.6333333333337</v>
      </c>
      <c r="H85" s="231">
        <v>1388.8333333333335</v>
      </c>
      <c r="I85" s="231">
        <v>1402.7666666666664</v>
      </c>
      <c r="J85" s="231">
        <v>1416.9333333333334</v>
      </c>
      <c r="K85" s="230">
        <v>1388.6</v>
      </c>
      <c r="L85" s="230">
        <v>1360.5</v>
      </c>
      <c r="M85" s="230">
        <v>4.3439500000000004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1713.3</v>
      </c>
      <c r="D86" s="231">
        <v>1701.5833333333333</v>
      </c>
      <c r="E86" s="231">
        <v>1687.8166666666666</v>
      </c>
      <c r="F86" s="231">
        <v>1662.3333333333333</v>
      </c>
      <c r="G86" s="231">
        <v>1648.5666666666666</v>
      </c>
      <c r="H86" s="231">
        <v>1727.0666666666666</v>
      </c>
      <c r="I86" s="231">
        <v>1740.8333333333335</v>
      </c>
      <c r="J86" s="231">
        <v>1766.3166666666666</v>
      </c>
      <c r="K86" s="230">
        <v>1715.35</v>
      </c>
      <c r="L86" s="230">
        <v>1676.1</v>
      </c>
      <c r="M86" s="230">
        <v>6.6788999999999996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496.9</v>
      </c>
      <c r="D87" s="231">
        <v>498.4666666666667</v>
      </c>
      <c r="E87" s="231">
        <v>494.03333333333342</v>
      </c>
      <c r="F87" s="231">
        <v>491.16666666666674</v>
      </c>
      <c r="G87" s="231">
        <v>486.73333333333346</v>
      </c>
      <c r="H87" s="231">
        <v>501.33333333333337</v>
      </c>
      <c r="I87" s="231">
        <v>505.76666666666665</v>
      </c>
      <c r="J87" s="231">
        <v>508.63333333333333</v>
      </c>
      <c r="K87" s="230">
        <v>502.9</v>
      </c>
      <c r="L87" s="230">
        <v>495.6</v>
      </c>
      <c r="M87" s="230">
        <v>9.6792499999999997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297.39999999999998</v>
      </c>
      <c r="D88" s="231">
        <v>296.04999999999995</v>
      </c>
      <c r="E88" s="231">
        <v>290.14999999999992</v>
      </c>
      <c r="F88" s="231">
        <v>282.89999999999998</v>
      </c>
      <c r="G88" s="231">
        <v>276.99999999999994</v>
      </c>
      <c r="H88" s="231">
        <v>303.2999999999999</v>
      </c>
      <c r="I88" s="231">
        <v>309.2</v>
      </c>
      <c r="J88" s="231">
        <v>316.44999999999987</v>
      </c>
      <c r="K88" s="230">
        <v>301.95</v>
      </c>
      <c r="L88" s="230">
        <v>288.8</v>
      </c>
      <c r="M88" s="230">
        <v>6.7657299999999996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1126.2</v>
      </c>
      <c r="D89" s="231">
        <v>1132.8500000000001</v>
      </c>
      <c r="E89" s="231">
        <v>1117.7500000000002</v>
      </c>
      <c r="F89" s="231">
        <v>1109.3000000000002</v>
      </c>
      <c r="G89" s="231">
        <v>1094.2000000000003</v>
      </c>
      <c r="H89" s="231">
        <v>1141.3000000000002</v>
      </c>
      <c r="I89" s="231">
        <v>1156.4000000000001</v>
      </c>
      <c r="J89" s="231">
        <v>1164.8500000000001</v>
      </c>
      <c r="K89" s="230">
        <v>1147.95</v>
      </c>
      <c r="L89" s="230">
        <v>1124.4000000000001</v>
      </c>
      <c r="M89" s="230">
        <v>12.889139999999999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1873.75</v>
      </c>
      <c r="D90" s="231">
        <v>1871.9333333333334</v>
      </c>
      <c r="E90" s="231">
        <v>1851.8666666666668</v>
      </c>
      <c r="F90" s="231">
        <v>1829.9833333333333</v>
      </c>
      <c r="G90" s="231">
        <v>1809.9166666666667</v>
      </c>
      <c r="H90" s="231">
        <v>1893.8166666666668</v>
      </c>
      <c r="I90" s="231">
        <v>1913.8833333333334</v>
      </c>
      <c r="J90" s="231">
        <v>1935.7666666666669</v>
      </c>
      <c r="K90" s="230">
        <v>1892</v>
      </c>
      <c r="L90" s="230">
        <v>1850.05</v>
      </c>
      <c r="M90" s="230">
        <v>6.9786400000000004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1635.5</v>
      </c>
      <c r="D91" s="231">
        <v>1633.7833333333335</v>
      </c>
      <c r="E91" s="231">
        <v>1626.5666666666671</v>
      </c>
      <c r="F91" s="231">
        <v>1617.6333333333334</v>
      </c>
      <c r="G91" s="231">
        <v>1610.416666666667</v>
      </c>
      <c r="H91" s="231">
        <v>1642.7166666666672</v>
      </c>
      <c r="I91" s="231">
        <v>1649.9333333333338</v>
      </c>
      <c r="J91" s="231">
        <v>1658.8666666666672</v>
      </c>
      <c r="K91" s="230">
        <v>1641</v>
      </c>
      <c r="L91" s="230">
        <v>1624.85</v>
      </c>
      <c r="M91" s="230">
        <v>109.08146000000001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579.04999999999995</v>
      </c>
      <c r="D92" s="231">
        <v>580.83333333333337</v>
      </c>
      <c r="E92" s="231">
        <v>573.2166666666667</v>
      </c>
      <c r="F92" s="231">
        <v>567.38333333333333</v>
      </c>
      <c r="G92" s="231">
        <v>559.76666666666665</v>
      </c>
      <c r="H92" s="231">
        <v>586.66666666666674</v>
      </c>
      <c r="I92" s="231">
        <v>594.2833333333333</v>
      </c>
      <c r="J92" s="231">
        <v>600.11666666666679</v>
      </c>
      <c r="K92" s="230">
        <v>588.45000000000005</v>
      </c>
      <c r="L92" s="230">
        <v>575</v>
      </c>
      <c r="M92" s="230">
        <v>27.94717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1297.5999999999999</v>
      </c>
      <c r="D93" s="231">
        <v>1293.8666666666666</v>
      </c>
      <c r="E93" s="231">
        <v>1287.7333333333331</v>
      </c>
      <c r="F93" s="231">
        <v>1277.8666666666666</v>
      </c>
      <c r="G93" s="231">
        <v>1271.7333333333331</v>
      </c>
      <c r="H93" s="231">
        <v>1303.7333333333331</v>
      </c>
      <c r="I93" s="231">
        <v>1309.8666666666668</v>
      </c>
      <c r="J93" s="231">
        <v>1319.7333333333331</v>
      </c>
      <c r="K93" s="230">
        <v>1300</v>
      </c>
      <c r="L93" s="230">
        <v>1284</v>
      </c>
      <c r="M93" s="230">
        <v>3.1948099999999999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2776.9</v>
      </c>
      <c r="D94" s="231">
        <v>2769.25</v>
      </c>
      <c r="E94" s="231">
        <v>2743.7</v>
      </c>
      <c r="F94" s="231">
        <v>2710.5</v>
      </c>
      <c r="G94" s="231">
        <v>2684.95</v>
      </c>
      <c r="H94" s="231">
        <v>2802.45</v>
      </c>
      <c r="I94" s="231">
        <v>2828</v>
      </c>
      <c r="J94" s="231">
        <v>2861.2</v>
      </c>
      <c r="K94" s="230">
        <v>2794.8</v>
      </c>
      <c r="L94" s="230">
        <v>2736.05</v>
      </c>
      <c r="M94" s="230">
        <v>4.6262800000000004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419.9</v>
      </c>
      <c r="D95" s="231">
        <v>420.13333333333338</v>
      </c>
      <c r="E95" s="231">
        <v>415.26666666666677</v>
      </c>
      <c r="F95" s="231">
        <v>410.63333333333338</v>
      </c>
      <c r="G95" s="231">
        <v>405.76666666666677</v>
      </c>
      <c r="H95" s="231">
        <v>424.76666666666677</v>
      </c>
      <c r="I95" s="231">
        <v>429.63333333333344</v>
      </c>
      <c r="J95" s="231">
        <v>434.26666666666677</v>
      </c>
      <c r="K95" s="230">
        <v>425</v>
      </c>
      <c r="L95" s="230">
        <v>415.5</v>
      </c>
      <c r="M95" s="230">
        <v>83.507210000000001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3013.7</v>
      </c>
      <c r="D96" s="231">
        <v>3021.85</v>
      </c>
      <c r="E96" s="231">
        <v>2989.8999999999996</v>
      </c>
      <c r="F96" s="231">
        <v>2966.1</v>
      </c>
      <c r="G96" s="231">
        <v>2934.1499999999996</v>
      </c>
      <c r="H96" s="231">
        <v>3045.6499999999996</v>
      </c>
      <c r="I96" s="231">
        <v>3077.5999999999995</v>
      </c>
      <c r="J96" s="231">
        <v>3101.3999999999996</v>
      </c>
      <c r="K96" s="230">
        <v>3053.8</v>
      </c>
      <c r="L96" s="230">
        <v>2998.05</v>
      </c>
      <c r="M96" s="230">
        <v>10.08328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257.7</v>
      </c>
      <c r="D97" s="231">
        <v>257.98333333333335</v>
      </c>
      <c r="E97" s="231">
        <v>255.91666666666669</v>
      </c>
      <c r="F97" s="231">
        <v>254.13333333333333</v>
      </c>
      <c r="G97" s="231">
        <v>252.06666666666666</v>
      </c>
      <c r="H97" s="231">
        <v>259.76666666666671</v>
      </c>
      <c r="I97" s="231">
        <v>261.83333333333331</v>
      </c>
      <c r="J97" s="231">
        <v>263.61666666666673</v>
      </c>
      <c r="K97" s="230">
        <v>260.05</v>
      </c>
      <c r="L97" s="230">
        <v>256.2</v>
      </c>
      <c r="M97" s="230">
        <v>7.7447699999999999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2650.3</v>
      </c>
      <c r="D98" s="231">
        <v>2658.3</v>
      </c>
      <c r="E98" s="231">
        <v>2637.05</v>
      </c>
      <c r="F98" s="231">
        <v>2623.8</v>
      </c>
      <c r="G98" s="231">
        <v>2602.5500000000002</v>
      </c>
      <c r="H98" s="231">
        <v>2671.55</v>
      </c>
      <c r="I98" s="231">
        <v>2692.8</v>
      </c>
      <c r="J98" s="231">
        <v>2706.05</v>
      </c>
      <c r="K98" s="230">
        <v>2679.55</v>
      </c>
      <c r="L98" s="230">
        <v>2645.05</v>
      </c>
      <c r="M98" s="230">
        <v>6.9826699999999997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306.7</v>
      </c>
      <c r="D99" s="231">
        <v>306.65000000000003</v>
      </c>
      <c r="E99" s="231">
        <v>305.30000000000007</v>
      </c>
      <c r="F99" s="231">
        <v>303.90000000000003</v>
      </c>
      <c r="G99" s="231">
        <v>302.55000000000007</v>
      </c>
      <c r="H99" s="231">
        <v>308.05000000000007</v>
      </c>
      <c r="I99" s="231">
        <v>309.40000000000009</v>
      </c>
      <c r="J99" s="231">
        <v>310.80000000000007</v>
      </c>
      <c r="K99" s="230">
        <v>308</v>
      </c>
      <c r="L99" s="230">
        <v>305.25</v>
      </c>
      <c r="M99" s="230">
        <v>4.5339799999999997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39757.75</v>
      </c>
      <c r="D100" s="231">
        <v>39969.299999999996</v>
      </c>
      <c r="E100" s="231">
        <v>39438.44999999999</v>
      </c>
      <c r="F100" s="231">
        <v>39119.149999999994</v>
      </c>
      <c r="G100" s="231">
        <v>38588.299999999988</v>
      </c>
      <c r="H100" s="231">
        <v>40288.599999999991</v>
      </c>
      <c r="I100" s="231">
        <v>40819.449999999997</v>
      </c>
      <c r="J100" s="231">
        <v>41138.749999999993</v>
      </c>
      <c r="K100" s="230">
        <v>40500.15</v>
      </c>
      <c r="L100" s="230">
        <v>39650</v>
      </c>
      <c r="M100" s="230">
        <v>1.8409999999999999E-2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2690.55</v>
      </c>
      <c r="D101" s="231">
        <v>2688.3833333333332</v>
      </c>
      <c r="E101" s="231">
        <v>2676.7666666666664</v>
      </c>
      <c r="F101" s="231">
        <v>2662.9833333333331</v>
      </c>
      <c r="G101" s="231">
        <v>2651.3666666666663</v>
      </c>
      <c r="H101" s="231">
        <v>2702.1666666666665</v>
      </c>
      <c r="I101" s="231">
        <v>2713.7833333333333</v>
      </c>
      <c r="J101" s="231">
        <v>2727.5666666666666</v>
      </c>
      <c r="K101" s="230">
        <v>2700</v>
      </c>
      <c r="L101" s="230">
        <v>2674.6</v>
      </c>
      <c r="M101" s="230">
        <v>30.306159999999998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948.15</v>
      </c>
      <c r="D102" s="231">
        <v>950.85</v>
      </c>
      <c r="E102" s="231">
        <v>944.1</v>
      </c>
      <c r="F102" s="231">
        <v>940.05</v>
      </c>
      <c r="G102" s="231">
        <v>933.3</v>
      </c>
      <c r="H102" s="231">
        <v>954.90000000000009</v>
      </c>
      <c r="I102" s="231">
        <v>961.65000000000009</v>
      </c>
      <c r="J102" s="231">
        <v>965.70000000000016</v>
      </c>
      <c r="K102" s="230">
        <v>957.6</v>
      </c>
      <c r="L102" s="230">
        <v>946.8</v>
      </c>
      <c r="M102" s="230">
        <v>121.08078999999999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1190.95</v>
      </c>
      <c r="D103" s="231">
        <v>1207.5833333333333</v>
      </c>
      <c r="E103" s="231">
        <v>1159.4666666666665</v>
      </c>
      <c r="F103" s="231">
        <v>1127.9833333333331</v>
      </c>
      <c r="G103" s="231">
        <v>1079.8666666666663</v>
      </c>
      <c r="H103" s="231">
        <v>1239.0666666666666</v>
      </c>
      <c r="I103" s="231">
        <v>1287.1833333333334</v>
      </c>
      <c r="J103" s="231">
        <v>1318.6666666666667</v>
      </c>
      <c r="K103" s="230">
        <v>1255.7</v>
      </c>
      <c r="L103" s="230">
        <v>1176.0999999999999</v>
      </c>
      <c r="M103" s="230">
        <v>82.4559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461.8</v>
      </c>
      <c r="D104" s="231">
        <v>459.7833333333333</v>
      </c>
      <c r="E104" s="231">
        <v>449.61666666666662</v>
      </c>
      <c r="F104" s="231">
        <v>437.43333333333334</v>
      </c>
      <c r="G104" s="231">
        <v>427.26666666666665</v>
      </c>
      <c r="H104" s="231">
        <v>471.96666666666658</v>
      </c>
      <c r="I104" s="231">
        <v>482.13333333333333</v>
      </c>
      <c r="J104" s="231">
        <v>494.31666666666655</v>
      </c>
      <c r="K104" s="230">
        <v>469.95</v>
      </c>
      <c r="L104" s="230">
        <v>447.6</v>
      </c>
      <c r="M104" s="230">
        <v>36.466279999999998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509</v>
      </c>
      <c r="D105" s="231">
        <v>507.13333333333338</v>
      </c>
      <c r="E105" s="231">
        <v>500.26666666666677</v>
      </c>
      <c r="F105" s="231">
        <v>491.53333333333336</v>
      </c>
      <c r="G105" s="231">
        <v>484.66666666666674</v>
      </c>
      <c r="H105" s="231">
        <v>515.86666666666679</v>
      </c>
      <c r="I105" s="231">
        <v>522.73333333333346</v>
      </c>
      <c r="J105" s="231">
        <v>531.46666666666681</v>
      </c>
      <c r="K105" s="230">
        <v>514</v>
      </c>
      <c r="L105" s="230">
        <v>498.4</v>
      </c>
      <c r="M105" s="230">
        <v>3.53762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70.150000000000006</v>
      </c>
      <c r="D106" s="231">
        <v>70.183333333333323</v>
      </c>
      <c r="E106" s="231">
        <v>69.566666666666649</v>
      </c>
      <c r="F106" s="231">
        <v>68.98333333333332</v>
      </c>
      <c r="G106" s="231">
        <v>68.366666666666646</v>
      </c>
      <c r="H106" s="231">
        <v>70.766666666666652</v>
      </c>
      <c r="I106" s="231">
        <v>71.383333333333326</v>
      </c>
      <c r="J106" s="231">
        <v>71.966666666666654</v>
      </c>
      <c r="K106" s="230">
        <v>70.8</v>
      </c>
      <c r="L106" s="230">
        <v>69.599999999999994</v>
      </c>
      <c r="M106" s="230">
        <v>309.03068000000002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449.1</v>
      </c>
      <c r="D107" s="231">
        <v>448.33333333333331</v>
      </c>
      <c r="E107" s="231">
        <v>444.86666666666662</v>
      </c>
      <c r="F107" s="231">
        <v>440.63333333333333</v>
      </c>
      <c r="G107" s="231">
        <v>437.16666666666663</v>
      </c>
      <c r="H107" s="231">
        <v>452.56666666666661</v>
      </c>
      <c r="I107" s="231">
        <v>456.0333333333333</v>
      </c>
      <c r="J107" s="231">
        <v>460.26666666666659</v>
      </c>
      <c r="K107" s="230">
        <v>451.8</v>
      </c>
      <c r="L107" s="230">
        <v>444.1</v>
      </c>
      <c r="M107" s="230">
        <v>198.26254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5545.6</v>
      </c>
      <c r="D108" s="231">
        <v>5559.3833333333341</v>
      </c>
      <c r="E108" s="231">
        <v>5520.7666666666682</v>
      </c>
      <c r="F108" s="231">
        <v>5495.9333333333343</v>
      </c>
      <c r="G108" s="231">
        <v>5457.3166666666684</v>
      </c>
      <c r="H108" s="231">
        <v>5584.2166666666681</v>
      </c>
      <c r="I108" s="231">
        <v>5622.8333333333348</v>
      </c>
      <c r="J108" s="231">
        <v>5647.6666666666679</v>
      </c>
      <c r="K108" s="230">
        <v>5598</v>
      </c>
      <c r="L108" s="230">
        <v>5534.55</v>
      </c>
      <c r="M108" s="230">
        <v>0.32424999999999998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273.75</v>
      </c>
      <c r="D109" s="231">
        <v>275.9666666666667</v>
      </c>
      <c r="E109" s="231">
        <v>270.98333333333341</v>
      </c>
      <c r="F109" s="231">
        <v>268.2166666666667</v>
      </c>
      <c r="G109" s="231">
        <v>263.23333333333341</v>
      </c>
      <c r="H109" s="231">
        <v>278.73333333333341</v>
      </c>
      <c r="I109" s="231">
        <v>283.71666666666675</v>
      </c>
      <c r="J109" s="231">
        <v>286.48333333333341</v>
      </c>
      <c r="K109" s="230">
        <v>280.95</v>
      </c>
      <c r="L109" s="230">
        <v>273.2</v>
      </c>
      <c r="M109" s="230">
        <v>15.757250000000001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155.1</v>
      </c>
      <c r="D110" s="231">
        <v>155.93333333333334</v>
      </c>
      <c r="E110" s="231">
        <v>153.96666666666667</v>
      </c>
      <c r="F110" s="231">
        <v>152.83333333333334</v>
      </c>
      <c r="G110" s="231">
        <v>150.86666666666667</v>
      </c>
      <c r="H110" s="231">
        <v>157.06666666666666</v>
      </c>
      <c r="I110" s="231">
        <v>159.03333333333336</v>
      </c>
      <c r="J110" s="231">
        <v>160.16666666666666</v>
      </c>
      <c r="K110" s="230">
        <v>157.9</v>
      </c>
      <c r="L110" s="230">
        <v>154.80000000000001</v>
      </c>
      <c r="M110" s="230">
        <v>39.142429999999997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380</v>
      </c>
      <c r="D111" s="231">
        <v>381.48333333333335</v>
      </c>
      <c r="E111" s="231">
        <v>376.01666666666671</v>
      </c>
      <c r="F111" s="231">
        <v>372.03333333333336</v>
      </c>
      <c r="G111" s="231">
        <v>366.56666666666672</v>
      </c>
      <c r="H111" s="231">
        <v>385.4666666666667</v>
      </c>
      <c r="I111" s="231">
        <v>390.93333333333339</v>
      </c>
      <c r="J111" s="231">
        <v>394.91666666666669</v>
      </c>
      <c r="K111" s="230">
        <v>386.95</v>
      </c>
      <c r="L111" s="230">
        <v>377.5</v>
      </c>
      <c r="M111" s="230">
        <v>40.11007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90.05</v>
      </c>
      <c r="D112" s="231">
        <v>89.966666666666654</v>
      </c>
      <c r="E112" s="231">
        <v>89.483333333333306</v>
      </c>
      <c r="F112" s="231">
        <v>88.916666666666657</v>
      </c>
      <c r="G112" s="231">
        <v>88.433333333333309</v>
      </c>
      <c r="H112" s="231">
        <v>90.533333333333303</v>
      </c>
      <c r="I112" s="231">
        <v>91.016666666666652</v>
      </c>
      <c r="J112" s="231">
        <v>91.5833333333333</v>
      </c>
      <c r="K112" s="230">
        <v>90.45</v>
      </c>
      <c r="L112" s="230">
        <v>89.4</v>
      </c>
      <c r="M112" s="230">
        <v>68.919269999999997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645.75</v>
      </c>
      <c r="D113" s="231">
        <v>639.66666666666663</v>
      </c>
      <c r="E113" s="231">
        <v>632.33333333333326</v>
      </c>
      <c r="F113" s="231">
        <v>618.91666666666663</v>
      </c>
      <c r="G113" s="231">
        <v>611.58333333333326</v>
      </c>
      <c r="H113" s="231">
        <v>653.08333333333326</v>
      </c>
      <c r="I113" s="231">
        <v>660.41666666666652</v>
      </c>
      <c r="J113" s="231">
        <v>673.83333333333326</v>
      </c>
      <c r="K113" s="230">
        <v>647</v>
      </c>
      <c r="L113" s="230">
        <v>626.25</v>
      </c>
      <c r="M113" s="230">
        <v>40.194670000000002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480.75</v>
      </c>
      <c r="D114" s="231">
        <v>481.4666666666667</v>
      </c>
      <c r="E114" s="231">
        <v>478.28333333333342</v>
      </c>
      <c r="F114" s="231">
        <v>475.81666666666672</v>
      </c>
      <c r="G114" s="231">
        <v>472.63333333333344</v>
      </c>
      <c r="H114" s="231">
        <v>483.93333333333339</v>
      </c>
      <c r="I114" s="231">
        <v>487.11666666666667</v>
      </c>
      <c r="J114" s="231">
        <v>489.58333333333337</v>
      </c>
      <c r="K114" s="230">
        <v>484.65</v>
      </c>
      <c r="L114" s="230">
        <v>479</v>
      </c>
      <c r="M114" s="230">
        <v>11.67944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155.69999999999999</v>
      </c>
      <c r="D115" s="231">
        <v>156.38333333333335</v>
      </c>
      <c r="E115" s="231">
        <v>154.1166666666667</v>
      </c>
      <c r="F115" s="231">
        <v>152.53333333333336</v>
      </c>
      <c r="G115" s="231">
        <v>150.26666666666671</v>
      </c>
      <c r="H115" s="231">
        <v>157.9666666666667</v>
      </c>
      <c r="I115" s="231">
        <v>160.23333333333335</v>
      </c>
      <c r="J115" s="231">
        <v>161.81666666666669</v>
      </c>
      <c r="K115" s="230">
        <v>158.65</v>
      </c>
      <c r="L115" s="230">
        <v>154.80000000000001</v>
      </c>
      <c r="M115" s="230">
        <v>92.498109999999997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1284.95</v>
      </c>
      <c r="D116" s="231">
        <v>1283.9833333333333</v>
      </c>
      <c r="E116" s="231">
        <v>1272.9666666666667</v>
      </c>
      <c r="F116" s="231">
        <v>1260.9833333333333</v>
      </c>
      <c r="G116" s="231">
        <v>1249.9666666666667</v>
      </c>
      <c r="H116" s="231">
        <v>1295.9666666666667</v>
      </c>
      <c r="I116" s="231">
        <v>1306.9833333333336</v>
      </c>
      <c r="J116" s="231">
        <v>1318.9666666666667</v>
      </c>
      <c r="K116" s="230">
        <v>1295</v>
      </c>
      <c r="L116" s="230">
        <v>1272</v>
      </c>
      <c r="M116" s="230">
        <v>29.853339999999999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4207.1000000000004</v>
      </c>
      <c r="D117" s="231">
        <v>4201.0333333333338</v>
      </c>
      <c r="E117" s="231">
        <v>4107.0666666666675</v>
      </c>
      <c r="F117" s="231">
        <v>4007.0333333333338</v>
      </c>
      <c r="G117" s="231">
        <v>3913.0666666666675</v>
      </c>
      <c r="H117" s="231">
        <v>4301.0666666666675</v>
      </c>
      <c r="I117" s="231">
        <v>4395.0333333333328</v>
      </c>
      <c r="J117" s="231">
        <v>4495.0666666666675</v>
      </c>
      <c r="K117" s="230">
        <v>4295</v>
      </c>
      <c r="L117" s="230">
        <v>4101</v>
      </c>
      <c r="M117" s="230">
        <v>11.661659999999999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1314.4</v>
      </c>
      <c r="D118" s="231">
        <v>1318.9833333333333</v>
      </c>
      <c r="E118" s="231">
        <v>1305.2666666666667</v>
      </c>
      <c r="F118" s="231">
        <v>1296.1333333333332</v>
      </c>
      <c r="G118" s="231">
        <v>1282.4166666666665</v>
      </c>
      <c r="H118" s="231">
        <v>1328.1166666666668</v>
      </c>
      <c r="I118" s="231">
        <v>1341.8333333333335</v>
      </c>
      <c r="J118" s="231">
        <v>1350.9666666666669</v>
      </c>
      <c r="K118" s="230">
        <v>1332.7</v>
      </c>
      <c r="L118" s="230">
        <v>1309.8499999999999</v>
      </c>
      <c r="M118" s="230">
        <v>44.193649999999998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2321.1999999999998</v>
      </c>
      <c r="D119" s="231">
        <v>2329.8166666666662</v>
      </c>
      <c r="E119" s="231">
        <v>2306.7833333333324</v>
      </c>
      <c r="F119" s="231">
        <v>2292.3666666666663</v>
      </c>
      <c r="G119" s="231">
        <v>2269.3333333333326</v>
      </c>
      <c r="H119" s="231">
        <v>2344.2333333333322</v>
      </c>
      <c r="I119" s="231">
        <v>2367.266666666666</v>
      </c>
      <c r="J119" s="231">
        <v>2381.683333333332</v>
      </c>
      <c r="K119" s="230">
        <v>2352.85</v>
      </c>
      <c r="L119" s="230">
        <v>2315.4</v>
      </c>
      <c r="M119" s="230">
        <v>6.4486999999999997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689.1</v>
      </c>
      <c r="D120" s="231">
        <v>685.30000000000007</v>
      </c>
      <c r="E120" s="231">
        <v>679.25000000000011</v>
      </c>
      <c r="F120" s="231">
        <v>669.40000000000009</v>
      </c>
      <c r="G120" s="231">
        <v>663.35000000000014</v>
      </c>
      <c r="H120" s="231">
        <v>695.15000000000009</v>
      </c>
      <c r="I120" s="231">
        <v>701.2</v>
      </c>
      <c r="J120" s="231">
        <v>711.05000000000007</v>
      </c>
      <c r="K120" s="230">
        <v>691.35</v>
      </c>
      <c r="L120" s="230">
        <v>675.45</v>
      </c>
      <c r="M120" s="230">
        <v>9.6265000000000001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252.7</v>
      </c>
      <c r="D121" s="231">
        <v>254</v>
      </c>
      <c r="E121" s="231">
        <v>249.7</v>
      </c>
      <c r="F121" s="231">
        <v>246.7</v>
      </c>
      <c r="G121" s="231">
        <v>242.39999999999998</v>
      </c>
      <c r="H121" s="231">
        <v>257</v>
      </c>
      <c r="I121" s="231">
        <v>261.29999999999995</v>
      </c>
      <c r="J121" s="231">
        <v>264.3</v>
      </c>
      <c r="K121" s="230">
        <v>258.3</v>
      </c>
      <c r="L121" s="230">
        <v>251</v>
      </c>
      <c r="M121" s="230">
        <v>6.6916099999999998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702.2</v>
      </c>
      <c r="D122" s="231">
        <v>704.08333333333337</v>
      </c>
      <c r="E122" s="231">
        <v>699.2166666666667</v>
      </c>
      <c r="F122" s="231">
        <v>696.23333333333335</v>
      </c>
      <c r="G122" s="231">
        <v>691.36666666666667</v>
      </c>
      <c r="H122" s="231">
        <v>707.06666666666672</v>
      </c>
      <c r="I122" s="231">
        <v>711.93333333333328</v>
      </c>
      <c r="J122" s="231">
        <v>714.91666666666674</v>
      </c>
      <c r="K122" s="230">
        <v>708.95</v>
      </c>
      <c r="L122" s="230">
        <v>701.1</v>
      </c>
      <c r="M122" s="230">
        <v>14.672190000000001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531.79999999999995</v>
      </c>
      <c r="D123" s="231">
        <v>529.73333333333323</v>
      </c>
      <c r="E123" s="231">
        <v>525.31666666666649</v>
      </c>
      <c r="F123" s="231">
        <v>518.83333333333326</v>
      </c>
      <c r="G123" s="231">
        <v>514.41666666666652</v>
      </c>
      <c r="H123" s="231">
        <v>536.21666666666647</v>
      </c>
      <c r="I123" s="231">
        <v>540.63333333333321</v>
      </c>
      <c r="J123" s="231">
        <v>547.11666666666645</v>
      </c>
      <c r="K123" s="230">
        <v>534.15</v>
      </c>
      <c r="L123" s="230">
        <v>523.25</v>
      </c>
      <c r="M123" s="230">
        <v>20.46489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482.4</v>
      </c>
      <c r="D124" s="231">
        <v>483.95</v>
      </c>
      <c r="E124" s="231">
        <v>479.54999999999995</v>
      </c>
      <c r="F124" s="231">
        <v>476.7</v>
      </c>
      <c r="G124" s="231">
        <v>472.29999999999995</v>
      </c>
      <c r="H124" s="231">
        <v>486.79999999999995</v>
      </c>
      <c r="I124" s="231">
        <v>491.19999999999993</v>
      </c>
      <c r="J124" s="231">
        <v>494.04999999999995</v>
      </c>
      <c r="K124" s="230">
        <v>488.35</v>
      </c>
      <c r="L124" s="230">
        <v>481.1</v>
      </c>
      <c r="M124" s="230">
        <v>10.04989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1953.2</v>
      </c>
      <c r="D125" s="231">
        <v>1958.25</v>
      </c>
      <c r="E125" s="231">
        <v>1943.2</v>
      </c>
      <c r="F125" s="231">
        <v>1933.2</v>
      </c>
      <c r="G125" s="231">
        <v>1918.15</v>
      </c>
      <c r="H125" s="231">
        <v>1968.25</v>
      </c>
      <c r="I125" s="231">
        <v>1983.3000000000002</v>
      </c>
      <c r="J125" s="231">
        <v>1993.3</v>
      </c>
      <c r="K125" s="230">
        <v>1973.3</v>
      </c>
      <c r="L125" s="230">
        <v>1948.25</v>
      </c>
      <c r="M125" s="230">
        <v>37.755090000000003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103.25</v>
      </c>
      <c r="D126" s="231">
        <v>103.25</v>
      </c>
      <c r="E126" s="231">
        <v>102.4</v>
      </c>
      <c r="F126" s="231">
        <v>101.55000000000001</v>
      </c>
      <c r="G126" s="231">
        <v>100.70000000000002</v>
      </c>
      <c r="H126" s="231">
        <v>104.1</v>
      </c>
      <c r="I126" s="231">
        <v>104.94999999999999</v>
      </c>
      <c r="J126" s="231">
        <v>105.79999999999998</v>
      </c>
      <c r="K126" s="230">
        <v>104.1</v>
      </c>
      <c r="L126" s="230">
        <v>102.4</v>
      </c>
      <c r="M126" s="230">
        <v>61.011470000000003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3866.8</v>
      </c>
      <c r="D127" s="231">
        <v>3883.4166666666665</v>
      </c>
      <c r="E127" s="231">
        <v>3833.3833333333332</v>
      </c>
      <c r="F127" s="231">
        <v>3799.9666666666667</v>
      </c>
      <c r="G127" s="231">
        <v>3749.9333333333334</v>
      </c>
      <c r="H127" s="231">
        <v>3916.833333333333</v>
      </c>
      <c r="I127" s="231">
        <v>3966.8666666666668</v>
      </c>
      <c r="J127" s="231">
        <v>4000.2833333333328</v>
      </c>
      <c r="K127" s="230">
        <v>3933.45</v>
      </c>
      <c r="L127" s="230">
        <v>3850</v>
      </c>
      <c r="M127" s="230">
        <v>1.39377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380.05</v>
      </c>
      <c r="D128" s="231">
        <v>380.38333333333338</v>
      </c>
      <c r="E128" s="231">
        <v>377.16666666666674</v>
      </c>
      <c r="F128" s="231">
        <v>374.28333333333336</v>
      </c>
      <c r="G128" s="231">
        <v>371.06666666666672</v>
      </c>
      <c r="H128" s="231">
        <v>383.26666666666677</v>
      </c>
      <c r="I128" s="231">
        <v>386.48333333333335</v>
      </c>
      <c r="J128" s="231">
        <v>389.36666666666679</v>
      </c>
      <c r="K128" s="230">
        <v>383.6</v>
      </c>
      <c r="L128" s="230">
        <v>377.5</v>
      </c>
      <c r="M128" s="230">
        <v>11.848240000000001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4988.8999999999996</v>
      </c>
      <c r="D129" s="231">
        <v>5006.5999999999995</v>
      </c>
      <c r="E129" s="231">
        <v>4958.4999999999991</v>
      </c>
      <c r="F129" s="231">
        <v>4928.0999999999995</v>
      </c>
      <c r="G129" s="231">
        <v>4879.9999999999991</v>
      </c>
      <c r="H129" s="231">
        <v>5036.9999999999991</v>
      </c>
      <c r="I129" s="231">
        <v>5085.0999999999995</v>
      </c>
      <c r="J129" s="231">
        <v>5115.4999999999991</v>
      </c>
      <c r="K129" s="230">
        <v>5054.7</v>
      </c>
      <c r="L129" s="230">
        <v>4976.2</v>
      </c>
      <c r="M129" s="230">
        <v>3.0351599999999999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2224.5500000000002</v>
      </c>
      <c r="D130" s="231">
        <v>2228.85</v>
      </c>
      <c r="E130" s="231">
        <v>2215.8999999999996</v>
      </c>
      <c r="F130" s="231">
        <v>2207.2499999999995</v>
      </c>
      <c r="G130" s="231">
        <v>2194.2999999999993</v>
      </c>
      <c r="H130" s="231">
        <v>2237.5</v>
      </c>
      <c r="I130" s="231">
        <v>2250.4499999999998</v>
      </c>
      <c r="J130" s="231">
        <v>2259.1000000000004</v>
      </c>
      <c r="K130" s="230">
        <v>2241.8000000000002</v>
      </c>
      <c r="L130" s="230">
        <v>2220.1999999999998</v>
      </c>
      <c r="M130" s="230">
        <v>13.69656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334.65</v>
      </c>
      <c r="D131" s="231">
        <v>334.56666666666666</v>
      </c>
      <c r="E131" s="231">
        <v>332.13333333333333</v>
      </c>
      <c r="F131" s="231">
        <v>329.61666666666667</v>
      </c>
      <c r="G131" s="231">
        <v>327.18333333333334</v>
      </c>
      <c r="H131" s="231">
        <v>337.08333333333331</v>
      </c>
      <c r="I131" s="231">
        <v>339.51666666666659</v>
      </c>
      <c r="J131" s="231">
        <v>342.0333333333333</v>
      </c>
      <c r="K131" s="230">
        <v>337</v>
      </c>
      <c r="L131" s="230">
        <v>332.05</v>
      </c>
      <c r="M131" s="230">
        <v>9.3205299999999998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605.20000000000005</v>
      </c>
      <c r="D132" s="231">
        <v>606.20000000000005</v>
      </c>
      <c r="E132" s="231">
        <v>602.30000000000007</v>
      </c>
      <c r="F132" s="231">
        <v>599.4</v>
      </c>
      <c r="G132" s="231">
        <v>595.5</v>
      </c>
      <c r="H132" s="231">
        <v>609.10000000000014</v>
      </c>
      <c r="I132" s="231">
        <v>613.00000000000023</v>
      </c>
      <c r="J132" s="231">
        <v>615.9000000000002</v>
      </c>
      <c r="K132" s="230">
        <v>610.1</v>
      </c>
      <c r="L132" s="230">
        <v>603.29999999999995</v>
      </c>
      <c r="M132" s="230">
        <v>11.313330000000001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3977.1</v>
      </c>
      <c r="D133" s="231">
        <v>3989.35</v>
      </c>
      <c r="E133" s="231">
        <v>3949.75</v>
      </c>
      <c r="F133" s="231">
        <v>3922.4</v>
      </c>
      <c r="G133" s="231">
        <v>3882.8</v>
      </c>
      <c r="H133" s="231">
        <v>4016.7</v>
      </c>
      <c r="I133" s="231">
        <v>4056.2999999999993</v>
      </c>
      <c r="J133" s="231">
        <v>4083.6499999999996</v>
      </c>
      <c r="K133" s="230">
        <v>4028.95</v>
      </c>
      <c r="L133" s="230">
        <v>3962</v>
      </c>
      <c r="M133" s="230">
        <v>0.13825000000000001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805.7</v>
      </c>
      <c r="D134" s="231">
        <v>799.13333333333333</v>
      </c>
      <c r="E134" s="231">
        <v>786.56666666666661</v>
      </c>
      <c r="F134" s="231">
        <v>767.43333333333328</v>
      </c>
      <c r="G134" s="231">
        <v>754.86666666666656</v>
      </c>
      <c r="H134" s="231">
        <v>818.26666666666665</v>
      </c>
      <c r="I134" s="231">
        <v>830.83333333333348</v>
      </c>
      <c r="J134" s="231">
        <v>849.9666666666667</v>
      </c>
      <c r="K134" s="230">
        <v>811.7</v>
      </c>
      <c r="L134" s="230">
        <v>780</v>
      </c>
      <c r="M134" s="230">
        <v>18.956510000000002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97782.2</v>
      </c>
      <c r="D135" s="231">
        <v>97899.366666666654</v>
      </c>
      <c r="E135" s="231">
        <v>97357.833333333314</v>
      </c>
      <c r="F135" s="231">
        <v>96933.46666666666</v>
      </c>
      <c r="G135" s="231">
        <v>96391.93333333332</v>
      </c>
      <c r="H135" s="231">
        <v>98323.733333333308</v>
      </c>
      <c r="I135" s="231">
        <v>98865.266666666663</v>
      </c>
      <c r="J135" s="231">
        <v>99289.633333333302</v>
      </c>
      <c r="K135" s="230">
        <v>98440.9</v>
      </c>
      <c r="L135" s="230">
        <v>97475</v>
      </c>
      <c r="M135" s="230">
        <v>4.0960000000000003E-2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286.55</v>
      </c>
      <c r="D136" s="231">
        <v>284.75</v>
      </c>
      <c r="E136" s="231">
        <v>282.2</v>
      </c>
      <c r="F136" s="231">
        <v>277.84999999999997</v>
      </c>
      <c r="G136" s="231">
        <v>275.29999999999995</v>
      </c>
      <c r="H136" s="231">
        <v>289.10000000000002</v>
      </c>
      <c r="I136" s="231">
        <v>291.64999999999998</v>
      </c>
      <c r="J136" s="231">
        <v>296.00000000000006</v>
      </c>
      <c r="K136" s="230">
        <v>287.3</v>
      </c>
      <c r="L136" s="230">
        <v>280.39999999999998</v>
      </c>
      <c r="M136" s="230">
        <v>28.395189999999999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1330.15</v>
      </c>
      <c r="D137" s="231">
        <v>1326.05</v>
      </c>
      <c r="E137" s="231">
        <v>1302.0999999999999</v>
      </c>
      <c r="F137" s="231">
        <v>1274.05</v>
      </c>
      <c r="G137" s="231">
        <v>1250.0999999999999</v>
      </c>
      <c r="H137" s="231">
        <v>1354.1</v>
      </c>
      <c r="I137" s="231">
        <v>1378.0500000000002</v>
      </c>
      <c r="J137" s="231">
        <v>1406.1</v>
      </c>
      <c r="K137" s="230">
        <v>1350</v>
      </c>
      <c r="L137" s="230">
        <v>1298</v>
      </c>
      <c r="M137" s="230">
        <v>61.858620000000002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544.15</v>
      </c>
      <c r="D138" s="231">
        <v>544.61666666666667</v>
      </c>
      <c r="E138" s="231">
        <v>540.83333333333337</v>
      </c>
      <c r="F138" s="231">
        <v>537.51666666666665</v>
      </c>
      <c r="G138" s="231">
        <v>533.73333333333335</v>
      </c>
      <c r="H138" s="231">
        <v>547.93333333333339</v>
      </c>
      <c r="I138" s="231">
        <v>551.7166666666667</v>
      </c>
      <c r="J138" s="231">
        <v>555.03333333333342</v>
      </c>
      <c r="K138" s="230">
        <v>548.4</v>
      </c>
      <c r="L138" s="230">
        <v>541.29999999999995</v>
      </c>
      <c r="M138" s="230">
        <v>9.8078900000000004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9333.5</v>
      </c>
      <c r="D139" s="231">
        <v>9378.1166666666668</v>
      </c>
      <c r="E139" s="231">
        <v>9267.4333333333343</v>
      </c>
      <c r="F139" s="231">
        <v>9201.3666666666668</v>
      </c>
      <c r="G139" s="231">
        <v>9090.6833333333343</v>
      </c>
      <c r="H139" s="231">
        <v>9444.1833333333343</v>
      </c>
      <c r="I139" s="231">
        <v>9554.866666666665</v>
      </c>
      <c r="J139" s="231">
        <v>9620.9333333333343</v>
      </c>
      <c r="K139" s="230">
        <v>9488.7999999999993</v>
      </c>
      <c r="L139" s="230">
        <v>9312.0499999999993</v>
      </c>
      <c r="M139" s="230">
        <v>2.3683399999999999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696.95</v>
      </c>
      <c r="D140" s="231">
        <v>697.79999999999984</v>
      </c>
      <c r="E140" s="231">
        <v>686.6999999999997</v>
      </c>
      <c r="F140" s="231">
        <v>676.44999999999982</v>
      </c>
      <c r="G140" s="231">
        <v>665.34999999999968</v>
      </c>
      <c r="H140" s="231">
        <v>708.04999999999973</v>
      </c>
      <c r="I140" s="231">
        <v>719.14999999999986</v>
      </c>
      <c r="J140" s="231">
        <v>729.39999999999975</v>
      </c>
      <c r="K140" s="230">
        <v>708.9</v>
      </c>
      <c r="L140" s="230">
        <v>687.55</v>
      </c>
      <c r="M140" s="230">
        <v>9.5352700000000006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536.9</v>
      </c>
      <c r="D141" s="231">
        <v>539.65</v>
      </c>
      <c r="E141" s="231">
        <v>531.29999999999995</v>
      </c>
      <c r="F141" s="231">
        <v>525.69999999999993</v>
      </c>
      <c r="G141" s="231">
        <v>517.34999999999991</v>
      </c>
      <c r="H141" s="231">
        <v>545.25</v>
      </c>
      <c r="I141" s="231">
        <v>553.60000000000014</v>
      </c>
      <c r="J141" s="231">
        <v>559.20000000000005</v>
      </c>
      <c r="K141" s="230">
        <v>548</v>
      </c>
      <c r="L141" s="230">
        <v>534.04999999999995</v>
      </c>
      <c r="M141" s="230">
        <v>22.80303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56.95</v>
      </c>
      <c r="D142" s="231">
        <v>57.050000000000004</v>
      </c>
      <c r="E142" s="231">
        <v>56.400000000000006</v>
      </c>
      <c r="F142" s="231">
        <v>55.85</v>
      </c>
      <c r="G142" s="231">
        <v>55.2</v>
      </c>
      <c r="H142" s="231">
        <v>57.600000000000009</v>
      </c>
      <c r="I142" s="231">
        <v>58.25</v>
      </c>
      <c r="J142" s="231">
        <v>58.800000000000011</v>
      </c>
      <c r="K142" s="230">
        <v>57.7</v>
      </c>
      <c r="L142" s="230">
        <v>56.5</v>
      </c>
      <c r="M142" s="230">
        <v>49.275370000000002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1967.85</v>
      </c>
      <c r="D143" s="231">
        <v>1976.1333333333332</v>
      </c>
      <c r="E143" s="231">
        <v>1952.2666666666664</v>
      </c>
      <c r="F143" s="231">
        <v>1936.6833333333332</v>
      </c>
      <c r="G143" s="231">
        <v>1912.8166666666664</v>
      </c>
      <c r="H143" s="231">
        <v>1991.7166666666665</v>
      </c>
      <c r="I143" s="231">
        <v>2015.5833333333333</v>
      </c>
      <c r="J143" s="231">
        <v>2031.1666666666665</v>
      </c>
      <c r="K143" s="230">
        <v>2000</v>
      </c>
      <c r="L143" s="230">
        <v>1960.55</v>
      </c>
      <c r="M143" s="230">
        <v>3.7901099999999999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1115.95</v>
      </c>
      <c r="D144" s="231">
        <v>1118.1166666666668</v>
      </c>
      <c r="E144" s="231">
        <v>1106.3333333333335</v>
      </c>
      <c r="F144" s="231">
        <v>1096.7166666666667</v>
      </c>
      <c r="G144" s="231">
        <v>1084.9333333333334</v>
      </c>
      <c r="H144" s="231">
        <v>1127.7333333333336</v>
      </c>
      <c r="I144" s="231">
        <v>1139.5166666666669</v>
      </c>
      <c r="J144" s="231">
        <v>1149.1333333333337</v>
      </c>
      <c r="K144" s="230">
        <v>1129.9000000000001</v>
      </c>
      <c r="L144" s="230">
        <v>1108.5</v>
      </c>
      <c r="M144" s="230">
        <v>2.8621599999999998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176.3</v>
      </c>
      <c r="D145" s="231">
        <v>176.30000000000004</v>
      </c>
      <c r="E145" s="231">
        <v>174.80000000000007</v>
      </c>
      <c r="F145" s="231">
        <v>173.30000000000004</v>
      </c>
      <c r="G145" s="231">
        <v>171.80000000000007</v>
      </c>
      <c r="H145" s="231">
        <v>177.80000000000007</v>
      </c>
      <c r="I145" s="231">
        <v>179.3</v>
      </c>
      <c r="J145" s="231">
        <v>180.80000000000007</v>
      </c>
      <c r="K145" s="230">
        <v>177.8</v>
      </c>
      <c r="L145" s="230">
        <v>174.8</v>
      </c>
      <c r="M145" s="230">
        <v>99.432109999999994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86.05</v>
      </c>
      <c r="D146" s="231">
        <v>85.8</v>
      </c>
      <c r="E146" s="231">
        <v>84.6</v>
      </c>
      <c r="F146" s="231">
        <v>83.149999999999991</v>
      </c>
      <c r="G146" s="231">
        <v>81.949999999999989</v>
      </c>
      <c r="H146" s="231">
        <v>87.25</v>
      </c>
      <c r="I146" s="231">
        <v>88.450000000000017</v>
      </c>
      <c r="J146" s="231">
        <v>89.9</v>
      </c>
      <c r="K146" s="230">
        <v>87</v>
      </c>
      <c r="L146" s="230">
        <v>84.35</v>
      </c>
      <c r="M146" s="230">
        <v>142.12139999999999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4640.8</v>
      </c>
      <c r="D147" s="231">
        <v>4640.9666666666662</v>
      </c>
      <c r="E147" s="231">
        <v>4606.9333333333325</v>
      </c>
      <c r="F147" s="231">
        <v>4573.0666666666666</v>
      </c>
      <c r="G147" s="231">
        <v>4539.0333333333328</v>
      </c>
      <c r="H147" s="231">
        <v>4674.8333333333321</v>
      </c>
      <c r="I147" s="231">
        <v>4708.8666666666668</v>
      </c>
      <c r="J147" s="231">
        <v>4742.7333333333318</v>
      </c>
      <c r="K147" s="230">
        <v>4675</v>
      </c>
      <c r="L147" s="230">
        <v>4607.1000000000004</v>
      </c>
      <c r="M147" s="230">
        <v>0.81574000000000002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21729.45</v>
      </c>
      <c r="D148" s="231">
        <v>21710.516666666666</v>
      </c>
      <c r="E148" s="231">
        <v>21571.033333333333</v>
      </c>
      <c r="F148" s="231">
        <v>21412.616666666665</v>
      </c>
      <c r="G148" s="231">
        <v>21273.133333333331</v>
      </c>
      <c r="H148" s="231">
        <v>21868.933333333334</v>
      </c>
      <c r="I148" s="231">
        <v>22008.416666666664</v>
      </c>
      <c r="J148" s="231">
        <v>22166.833333333336</v>
      </c>
      <c r="K148" s="230">
        <v>21850</v>
      </c>
      <c r="L148" s="230">
        <v>21552.1</v>
      </c>
      <c r="M148" s="230">
        <v>0.53437000000000001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244.15</v>
      </c>
      <c r="D149" s="231">
        <v>242.56666666666669</v>
      </c>
      <c r="E149" s="231">
        <v>239.13333333333338</v>
      </c>
      <c r="F149" s="231">
        <v>234.1166666666667</v>
      </c>
      <c r="G149" s="231">
        <v>230.68333333333339</v>
      </c>
      <c r="H149" s="231">
        <v>247.58333333333337</v>
      </c>
      <c r="I149" s="231">
        <v>251.01666666666671</v>
      </c>
      <c r="J149" s="231">
        <v>256.03333333333336</v>
      </c>
      <c r="K149" s="230">
        <v>246</v>
      </c>
      <c r="L149" s="230">
        <v>237.55</v>
      </c>
      <c r="M149" s="230">
        <v>9.6989800000000006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929.65</v>
      </c>
      <c r="D150" s="231">
        <v>931.93333333333339</v>
      </c>
      <c r="E150" s="231">
        <v>924.26666666666677</v>
      </c>
      <c r="F150" s="231">
        <v>918.88333333333333</v>
      </c>
      <c r="G150" s="231">
        <v>911.2166666666667</v>
      </c>
      <c r="H150" s="231">
        <v>937.31666666666683</v>
      </c>
      <c r="I150" s="231">
        <v>944.98333333333335</v>
      </c>
      <c r="J150" s="231">
        <v>950.3666666666669</v>
      </c>
      <c r="K150" s="230">
        <v>939.6</v>
      </c>
      <c r="L150" s="230">
        <v>926.55</v>
      </c>
      <c r="M150" s="230">
        <v>4.2809100000000004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159</v>
      </c>
      <c r="D151" s="231">
        <v>158.58333333333334</v>
      </c>
      <c r="E151" s="231">
        <v>156.91666666666669</v>
      </c>
      <c r="F151" s="231">
        <v>154.83333333333334</v>
      </c>
      <c r="G151" s="231">
        <v>153.16666666666669</v>
      </c>
      <c r="H151" s="231">
        <v>160.66666666666669</v>
      </c>
      <c r="I151" s="231">
        <v>162.33333333333337</v>
      </c>
      <c r="J151" s="231">
        <v>164.41666666666669</v>
      </c>
      <c r="K151" s="230">
        <v>160.25</v>
      </c>
      <c r="L151" s="230">
        <v>156.5</v>
      </c>
      <c r="M151" s="230">
        <v>432.53971000000001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256.75</v>
      </c>
      <c r="D152" s="231">
        <v>258.61666666666662</v>
      </c>
      <c r="E152" s="231">
        <v>254.43333333333322</v>
      </c>
      <c r="F152" s="231">
        <v>252.11666666666662</v>
      </c>
      <c r="G152" s="231">
        <v>247.93333333333322</v>
      </c>
      <c r="H152" s="231">
        <v>260.93333333333322</v>
      </c>
      <c r="I152" s="231">
        <v>265.11666666666662</v>
      </c>
      <c r="J152" s="231">
        <v>267.43333333333322</v>
      </c>
      <c r="K152" s="230">
        <v>262.8</v>
      </c>
      <c r="L152" s="230">
        <v>256.3</v>
      </c>
      <c r="M152" s="230">
        <v>10.02603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704.35</v>
      </c>
      <c r="D153" s="231">
        <v>706.1</v>
      </c>
      <c r="E153" s="231">
        <v>699.7</v>
      </c>
      <c r="F153" s="231">
        <v>695.05000000000007</v>
      </c>
      <c r="G153" s="231">
        <v>688.65000000000009</v>
      </c>
      <c r="H153" s="231">
        <v>710.75</v>
      </c>
      <c r="I153" s="231">
        <v>717.14999999999986</v>
      </c>
      <c r="J153" s="231">
        <v>721.8</v>
      </c>
      <c r="K153" s="230">
        <v>712.5</v>
      </c>
      <c r="L153" s="230">
        <v>701.45</v>
      </c>
      <c r="M153" s="230">
        <v>13.54777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3574.65</v>
      </c>
      <c r="D154" s="231">
        <v>3584.5499999999997</v>
      </c>
      <c r="E154" s="231">
        <v>3554.0999999999995</v>
      </c>
      <c r="F154" s="231">
        <v>3533.5499999999997</v>
      </c>
      <c r="G154" s="231">
        <v>3503.0999999999995</v>
      </c>
      <c r="H154" s="231">
        <v>3605.0999999999995</v>
      </c>
      <c r="I154" s="231">
        <v>3635.5499999999993</v>
      </c>
      <c r="J154" s="231">
        <v>3656.0999999999995</v>
      </c>
      <c r="K154" s="230">
        <v>3615</v>
      </c>
      <c r="L154" s="230">
        <v>3564</v>
      </c>
      <c r="M154" s="230">
        <v>0.30589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603.20000000000005</v>
      </c>
      <c r="D155" s="231">
        <v>600.80000000000007</v>
      </c>
      <c r="E155" s="231">
        <v>593.40000000000009</v>
      </c>
      <c r="F155" s="231">
        <v>583.6</v>
      </c>
      <c r="G155" s="231">
        <v>576.20000000000005</v>
      </c>
      <c r="H155" s="231">
        <v>610.60000000000014</v>
      </c>
      <c r="I155" s="231">
        <v>618</v>
      </c>
      <c r="J155" s="231">
        <v>627.80000000000018</v>
      </c>
      <c r="K155" s="230">
        <v>608.20000000000005</v>
      </c>
      <c r="L155" s="230">
        <v>591</v>
      </c>
      <c r="M155" s="230">
        <v>16.078530000000001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3500.2</v>
      </c>
      <c r="D156" s="231">
        <v>3494.5499999999997</v>
      </c>
      <c r="E156" s="231">
        <v>3459.6499999999996</v>
      </c>
      <c r="F156" s="231">
        <v>3419.1</v>
      </c>
      <c r="G156" s="231">
        <v>3384.2</v>
      </c>
      <c r="H156" s="231">
        <v>3535.0999999999995</v>
      </c>
      <c r="I156" s="231">
        <v>3570</v>
      </c>
      <c r="J156" s="231">
        <v>3610.5499999999993</v>
      </c>
      <c r="K156" s="230">
        <v>3529.45</v>
      </c>
      <c r="L156" s="230">
        <v>3454</v>
      </c>
      <c r="M156" s="230">
        <v>4.87629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37895.5</v>
      </c>
      <c r="D157" s="231">
        <v>37855.833333333336</v>
      </c>
      <c r="E157" s="231">
        <v>37461.666666666672</v>
      </c>
      <c r="F157" s="231">
        <v>37027.833333333336</v>
      </c>
      <c r="G157" s="231">
        <v>36633.666666666672</v>
      </c>
      <c r="H157" s="231">
        <v>38289.666666666672</v>
      </c>
      <c r="I157" s="231">
        <v>38683.833333333343</v>
      </c>
      <c r="J157" s="231">
        <v>39117.666666666672</v>
      </c>
      <c r="K157" s="230">
        <v>38250</v>
      </c>
      <c r="L157" s="230">
        <v>37422</v>
      </c>
      <c r="M157" s="230">
        <v>0.61563999999999997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1013.15</v>
      </c>
      <c r="D158" s="231">
        <v>1018.35</v>
      </c>
      <c r="E158" s="231">
        <v>1001.8</v>
      </c>
      <c r="F158" s="231">
        <v>990.44999999999993</v>
      </c>
      <c r="G158" s="231">
        <v>973.89999999999986</v>
      </c>
      <c r="H158" s="231">
        <v>1029.7</v>
      </c>
      <c r="I158" s="231">
        <v>1046.25</v>
      </c>
      <c r="J158" s="231">
        <v>1057.6000000000001</v>
      </c>
      <c r="K158" s="230">
        <v>1034.9000000000001</v>
      </c>
      <c r="L158" s="230">
        <v>1007</v>
      </c>
      <c r="M158" s="230">
        <v>1.62713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5039.25</v>
      </c>
      <c r="D159" s="231">
        <v>5068.05</v>
      </c>
      <c r="E159" s="231">
        <v>5002.4500000000007</v>
      </c>
      <c r="F159" s="231">
        <v>4965.6500000000005</v>
      </c>
      <c r="G159" s="231">
        <v>4900.0500000000011</v>
      </c>
      <c r="H159" s="231">
        <v>5104.8500000000004</v>
      </c>
      <c r="I159" s="231">
        <v>5170.4500000000007</v>
      </c>
      <c r="J159" s="231">
        <v>5207.25</v>
      </c>
      <c r="K159" s="230">
        <v>5133.6499999999996</v>
      </c>
      <c r="L159" s="230">
        <v>5031.25</v>
      </c>
      <c r="M159" s="230">
        <v>2.4680300000000002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223.7</v>
      </c>
      <c r="D160" s="231">
        <v>224.13333333333333</v>
      </c>
      <c r="E160" s="231">
        <v>222.76666666666665</v>
      </c>
      <c r="F160" s="231">
        <v>221.83333333333331</v>
      </c>
      <c r="G160" s="231">
        <v>220.46666666666664</v>
      </c>
      <c r="H160" s="231">
        <v>225.06666666666666</v>
      </c>
      <c r="I160" s="231">
        <v>226.43333333333334</v>
      </c>
      <c r="J160" s="231">
        <v>227.36666666666667</v>
      </c>
      <c r="K160" s="230">
        <v>225.5</v>
      </c>
      <c r="L160" s="230">
        <v>223.2</v>
      </c>
      <c r="M160" s="230">
        <v>6.2267799999999998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2582.9499999999998</v>
      </c>
      <c r="D161" s="231">
        <v>2583.9833333333331</v>
      </c>
      <c r="E161" s="231">
        <v>2568.9666666666662</v>
      </c>
      <c r="F161" s="231">
        <v>2554.9833333333331</v>
      </c>
      <c r="G161" s="231">
        <v>2539.9666666666662</v>
      </c>
      <c r="H161" s="231">
        <v>2597.9666666666662</v>
      </c>
      <c r="I161" s="231">
        <v>2612.9833333333336</v>
      </c>
      <c r="J161" s="231">
        <v>2626.9666666666662</v>
      </c>
      <c r="K161" s="230">
        <v>2599</v>
      </c>
      <c r="L161" s="230">
        <v>2570</v>
      </c>
      <c r="M161" s="230">
        <v>2.19835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3412.3</v>
      </c>
      <c r="D162" s="231">
        <v>3415.3000000000006</v>
      </c>
      <c r="E162" s="231">
        <v>3391.4500000000012</v>
      </c>
      <c r="F162" s="231">
        <v>3370.6000000000004</v>
      </c>
      <c r="G162" s="231">
        <v>3346.7500000000009</v>
      </c>
      <c r="H162" s="231">
        <v>3436.1500000000015</v>
      </c>
      <c r="I162" s="231">
        <v>3460.0000000000009</v>
      </c>
      <c r="J162" s="231">
        <v>3480.8500000000017</v>
      </c>
      <c r="K162" s="230">
        <v>3439.15</v>
      </c>
      <c r="L162" s="230">
        <v>3394.45</v>
      </c>
      <c r="M162" s="230">
        <v>0.84643000000000002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340.85</v>
      </c>
      <c r="D163" s="231">
        <v>342.0333333333333</v>
      </c>
      <c r="E163" s="231">
        <v>334.46666666666658</v>
      </c>
      <c r="F163" s="231">
        <v>328.08333333333326</v>
      </c>
      <c r="G163" s="231">
        <v>320.51666666666654</v>
      </c>
      <c r="H163" s="231">
        <v>348.41666666666663</v>
      </c>
      <c r="I163" s="231">
        <v>355.98333333333335</v>
      </c>
      <c r="J163" s="231">
        <v>362.36666666666667</v>
      </c>
      <c r="K163" s="230">
        <v>349.6</v>
      </c>
      <c r="L163" s="230">
        <v>335.65</v>
      </c>
      <c r="M163" s="230">
        <v>16.464639999999999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174.3</v>
      </c>
      <c r="D164" s="231">
        <v>174.54999999999998</v>
      </c>
      <c r="E164" s="231">
        <v>171.89999999999998</v>
      </c>
      <c r="F164" s="231">
        <v>169.5</v>
      </c>
      <c r="G164" s="231">
        <v>166.85</v>
      </c>
      <c r="H164" s="231">
        <v>176.94999999999996</v>
      </c>
      <c r="I164" s="231">
        <v>179.6</v>
      </c>
      <c r="J164" s="231">
        <v>181.99999999999994</v>
      </c>
      <c r="K164" s="230">
        <v>177.2</v>
      </c>
      <c r="L164" s="230">
        <v>172.15</v>
      </c>
      <c r="M164" s="230">
        <v>129.23369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234.5</v>
      </c>
      <c r="D165" s="231">
        <v>235.65</v>
      </c>
      <c r="E165" s="231">
        <v>232.95000000000002</v>
      </c>
      <c r="F165" s="231">
        <v>231.4</v>
      </c>
      <c r="G165" s="231">
        <v>228.70000000000002</v>
      </c>
      <c r="H165" s="231">
        <v>237.20000000000002</v>
      </c>
      <c r="I165" s="231">
        <v>239.9</v>
      </c>
      <c r="J165" s="231">
        <v>241.45000000000002</v>
      </c>
      <c r="K165" s="230">
        <v>238.35</v>
      </c>
      <c r="L165" s="230">
        <v>234.1</v>
      </c>
      <c r="M165" s="230">
        <v>102.28722999999999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474.9</v>
      </c>
      <c r="D166" s="231">
        <v>478.31666666666661</v>
      </c>
      <c r="E166" s="231">
        <v>468.68333333333322</v>
      </c>
      <c r="F166" s="231">
        <v>462.46666666666664</v>
      </c>
      <c r="G166" s="231">
        <v>452.83333333333326</v>
      </c>
      <c r="H166" s="231">
        <v>484.53333333333319</v>
      </c>
      <c r="I166" s="231">
        <v>494.16666666666663</v>
      </c>
      <c r="J166" s="231">
        <v>500.38333333333316</v>
      </c>
      <c r="K166" s="230">
        <v>487.95</v>
      </c>
      <c r="L166" s="230">
        <v>472.1</v>
      </c>
      <c r="M166" s="230">
        <v>4.2196899999999999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13515.25</v>
      </c>
      <c r="D167" s="231">
        <v>13503.416666666666</v>
      </c>
      <c r="E167" s="231">
        <v>13451.833333333332</v>
      </c>
      <c r="F167" s="231">
        <v>13388.416666666666</v>
      </c>
      <c r="G167" s="231">
        <v>13336.833333333332</v>
      </c>
      <c r="H167" s="231">
        <v>13566.833333333332</v>
      </c>
      <c r="I167" s="231">
        <v>13618.416666666664</v>
      </c>
      <c r="J167" s="231">
        <v>13681.833333333332</v>
      </c>
      <c r="K167" s="230">
        <v>13555</v>
      </c>
      <c r="L167" s="230">
        <v>13440</v>
      </c>
      <c r="M167" s="230">
        <v>2.6089999999999999E-2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50.8</v>
      </c>
      <c r="D168" s="231">
        <v>50.816666666666663</v>
      </c>
      <c r="E168" s="231">
        <v>50.283333333333324</v>
      </c>
      <c r="F168" s="231">
        <v>49.766666666666659</v>
      </c>
      <c r="G168" s="231">
        <v>49.23333333333332</v>
      </c>
      <c r="H168" s="231">
        <v>51.333333333333329</v>
      </c>
      <c r="I168" s="231">
        <v>51.86666666666666</v>
      </c>
      <c r="J168" s="231">
        <v>52.383333333333333</v>
      </c>
      <c r="K168" s="230">
        <v>51.35</v>
      </c>
      <c r="L168" s="230">
        <v>50.3</v>
      </c>
      <c r="M168" s="230">
        <v>336.68194999999997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135.85</v>
      </c>
      <c r="D169" s="231">
        <v>135.88333333333333</v>
      </c>
      <c r="E169" s="231">
        <v>133.96666666666664</v>
      </c>
      <c r="F169" s="231">
        <v>132.08333333333331</v>
      </c>
      <c r="G169" s="231">
        <v>130.16666666666663</v>
      </c>
      <c r="H169" s="231">
        <v>137.76666666666665</v>
      </c>
      <c r="I169" s="231">
        <v>139.68333333333334</v>
      </c>
      <c r="J169" s="231">
        <v>141.56666666666666</v>
      </c>
      <c r="K169" s="230">
        <v>137.80000000000001</v>
      </c>
      <c r="L169" s="230">
        <v>134</v>
      </c>
      <c r="M169" s="230">
        <v>113.95309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2520.6</v>
      </c>
      <c r="D170" s="231">
        <v>2519.2666666666669</v>
      </c>
      <c r="E170" s="231">
        <v>2508.5333333333338</v>
      </c>
      <c r="F170" s="231">
        <v>2496.4666666666667</v>
      </c>
      <c r="G170" s="231">
        <v>2485.7333333333336</v>
      </c>
      <c r="H170" s="231">
        <v>2531.3333333333339</v>
      </c>
      <c r="I170" s="231">
        <v>2542.0666666666666</v>
      </c>
      <c r="J170" s="231">
        <v>2554.1333333333341</v>
      </c>
      <c r="K170" s="230">
        <v>2530</v>
      </c>
      <c r="L170" s="230">
        <v>2507.1999999999998</v>
      </c>
      <c r="M170" s="230">
        <v>46.197539999999996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905.7</v>
      </c>
      <c r="D171" s="231">
        <v>907.55000000000007</v>
      </c>
      <c r="E171" s="231">
        <v>900.15000000000009</v>
      </c>
      <c r="F171" s="231">
        <v>894.6</v>
      </c>
      <c r="G171" s="231">
        <v>887.2</v>
      </c>
      <c r="H171" s="231">
        <v>913.10000000000014</v>
      </c>
      <c r="I171" s="231">
        <v>920.5</v>
      </c>
      <c r="J171" s="231">
        <v>926.05000000000018</v>
      </c>
      <c r="K171" s="230">
        <v>914.95</v>
      </c>
      <c r="L171" s="230">
        <v>902</v>
      </c>
      <c r="M171" s="230">
        <v>7.1433600000000004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1218.0999999999999</v>
      </c>
      <c r="D172" s="231">
        <v>1215.7</v>
      </c>
      <c r="E172" s="231">
        <v>1199.5</v>
      </c>
      <c r="F172" s="231">
        <v>1180.8999999999999</v>
      </c>
      <c r="G172" s="231">
        <v>1164.6999999999998</v>
      </c>
      <c r="H172" s="231">
        <v>1234.3000000000002</v>
      </c>
      <c r="I172" s="231">
        <v>1250.5000000000005</v>
      </c>
      <c r="J172" s="231">
        <v>1269.1000000000004</v>
      </c>
      <c r="K172" s="230">
        <v>1231.9000000000001</v>
      </c>
      <c r="L172" s="230">
        <v>1197.0999999999999</v>
      </c>
      <c r="M172" s="230">
        <v>13.706490000000001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2534.35</v>
      </c>
      <c r="D173" s="231">
        <v>2528.1333333333337</v>
      </c>
      <c r="E173" s="231">
        <v>2516.2666666666673</v>
      </c>
      <c r="F173" s="231">
        <v>2498.1833333333338</v>
      </c>
      <c r="G173" s="231">
        <v>2486.3166666666675</v>
      </c>
      <c r="H173" s="231">
        <v>2546.2166666666672</v>
      </c>
      <c r="I173" s="231">
        <v>2558.083333333333</v>
      </c>
      <c r="J173" s="231">
        <v>2576.166666666667</v>
      </c>
      <c r="K173" s="230">
        <v>2540</v>
      </c>
      <c r="L173" s="230">
        <v>2510.0500000000002</v>
      </c>
      <c r="M173" s="230">
        <v>1.7587900000000001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80.55</v>
      </c>
      <c r="D174" s="231">
        <v>80.783333333333346</v>
      </c>
      <c r="E174" s="231">
        <v>79.566666666666691</v>
      </c>
      <c r="F174" s="231">
        <v>78.583333333333343</v>
      </c>
      <c r="G174" s="231">
        <v>77.366666666666688</v>
      </c>
      <c r="H174" s="231">
        <v>81.766666666666694</v>
      </c>
      <c r="I174" s="231">
        <v>82.983333333333363</v>
      </c>
      <c r="J174" s="231">
        <v>83.966666666666697</v>
      </c>
      <c r="K174" s="230">
        <v>82</v>
      </c>
      <c r="L174" s="230">
        <v>79.8</v>
      </c>
      <c r="M174" s="230">
        <v>125.4409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25261.35</v>
      </c>
      <c r="D175" s="231">
        <v>25241.083333333332</v>
      </c>
      <c r="E175" s="231">
        <v>25012.666666666664</v>
      </c>
      <c r="F175" s="231">
        <v>24763.983333333334</v>
      </c>
      <c r="G175" s="231">
        <v>24535.566666666666</v>
      </c>
      <c r="H175" s="231">
        <v>25489.766666666663</v>
      </c>
      <c r="I175" s="231">
        <v>25718.183333333327</v>
      </c>
      <c r="J175" s="231">
        <v>25966.866666666661</v>
      </c>
      <c r="K175" s="230">
        <v>25469.5</v>
      </c>
      <c r="L175" s="230">
        <v>24992.400000000001</v>
      </c>
      <c r="M175" s="230">
        <v>0.32876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1408.8</v>
      </c>
      <c r="D176" s="276">
        <v>1405.2666666666664</v>
      </c>
      <c r="E176" s="276">
        <v>1387.1333333333328</v>
      </c>
      <c r="F176" s="276">
        <v>1365.4666666666662</v>
      </c>
      <c r="G176" s="276">
        <v>1347.3333333333326</v>
      </c>
      <c r="H176" s="276">
        <v>1426.9333333333329</v>
      </c>
      <c r="I176" s="276">
        <v>1445.0666666666666</v>
      </c>
      <c r="J176" s="276">
        <v>1466.7333333333331</v>
      </c>
      <c r="K176" s="275">
        <v>1423.4</v>
      </c>
      <c r="L176" s="275">
        <v>1383.6</v>
      </c>
      <c r="M176" s="275">
        <v>11.75769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3512.7</v>
      </c>
      <c r="D177" s="231">
        <v>3519.2333333333336</v>
      </c>
      <c r="E177" s="231">
        <v>3484.4666666666672</v>
      </c>
      <c r="F177" s="231">
        <v>3456.2333333333336</v>
      </c>
      <c r="G177" s="231">
        <v>3421.4666666666672</v>
      </c>
      <c r="H177" s="231">
        <v>3547.4666666666672</v>
      </c>
      <c r="I177" s="231">
        <v>3582.2333333333336</v>
      </c>
      <c r="J177" s="231">
        <v>3610.4666666666672</v>
      </c>
      <c r="K177" s="230">
        <v>3554</v>
      </c>
      <c r="L177" s="230">
        <v>3491</v>
      </c>
      <c r="M177" s="230">
        <v>4.9713500000000002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536.5</v>
      </c>
      <c r="D178" s="231">
        <v>541.36666666666667</v>
      </c>
      <c r="E178" s="231">
        <v>530.13333333333333</v>
      </c>
      <c r="F178" s="231">
        <v>523.76666666666665</v>
      </c>
      <c r="G178" s="231">
        <v>512.5333333333333</v>
      </c>
      <c r="H178" s="231">
        <v>547.73333333333335</v>
      </c>
      <c r="I178" s="231">
        <v>558.9666666666667</v>
      </c>
      <c r="J178" s="231">
        <v>565.33333333333337</v>
      </c>
      <c r="K178" s="230">
        <v>552.6</v>
      </c>
      <c r="L178" s="230">
        <v>535</v>
      </c>
      <c r="M178" s="230">
        <v>39.76323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595</v>
      </c>
      <c r="D179" s="231">
        <v>593.15</v>
      </c>
      <c r="E179" s="231">
        <v>589.9</v>
      </c>
      <c r="F179" s="231">
        <v>584.79999999999995</v>
      </c>
      <c r="G179" s="231">
        <v>581.54999999999995</v>
      </c>
      <c r="H179" s="231">
        <v>598.25</v>
      </c>
      <c r="I179" s="231">
        <v>601.5</v>
      </c>
      <c r="J179" s="231">
        <v>606.6</v>
      </c>
      <c r="K179" s="230">
        <v>596.4</v>
      </c>
      <c r="L179" s="230">
        <v>588.04999999999995</v>
      </c>
      <c r="M179" s="230">
        <v>184.32230999999999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84.3</v>
      </c>
      <c r="D180" s="231">
        <v>83.733333333333334</v>
      </c>
      <c r="E180" s="231">
        <v>82.616666666666674</v>
      </c>
      <c r="F180" s="231">
        <v>80.933333333333337</v>
      </c>
      <c r="G180" s="231">
        <v>79.816666666666677</v>
      </c>
      <c r="H180" s="231">
        <v>85.416666666666671</v>
      </c>
      <c r="I180" s="231">
        <v>86.533333333333317</v>
      </c>
      <c r="J180" s="231">
        <v>88.216666666666669</v>
      </c>
      <c r="K180" s="230">
        <v>84.85</v>
      </c>
      <c r="L180" s="230">
        <v>82.05</v>
      </c>
      <c r="M180" s="230">
        <v>206.34118000000001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968.45</v>
      </c>
      <c r="D181" s="231">
        <v>962.69999999999993</v>
      </c>
      <c r="E181" s="231">
        <v>952.14999999999986</v>
      </c>
      <c r="F181" s="231">
        <v>935.84999999999991</v>
      </c>
      <c r="G181" s="231">
        <v>925.29999999999984</v>
      </c>
      <c r="H181" s="231">
        <v>978.99999999999989</v>
      </c>
      <c r="I181" s="231">
        <v>989.54999999999984</v>
      </c>
      <c r="J181" s="231">
        <v>1005.8499999999999</v>
      </c>
      <c r="K181" s="230">
        <v>973.25</v>
      </c>
      <c r="L181" s="230">
        <v>946.4</v>
      </c>
      <c r="M181" s="230">
        <v>53.447650000000003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447.2</v>
      </c>
      <c r="D182" s="231">
        <v>446.81666666666666</v>
      </c>
      <c r="E182" s="231">
        <v>442.88333333333333</v>
      </c>
      <c r="F182" s="231">
        <v>438.56666666666666</v>
      </c>
      <c r="G182" s="231">
        <v>434.63333333333333</v>
      </c>
      <c r="H182" s="231">
        <v>451.13333333333333</v>
      </c>
      <c r="I182" s="231">
        <v>455.06666666666661</v>
      </c>
      <c r="J182" s="231">
        <v>459.38333333333333</v>
      </c>
      <c r="K182" s="230">
        <v>450.75</v>
      </c>
      <c r="L182" s="230">
        <v>442.5</v>
      </c>
      <c r="M182" s="230">
        <v>3.4988800000000002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714.5</v>
      </c>
      <c r="D183" s="231">
        <v>715.80000000000007</v>
      </c>
      <c r="E183" s="231">
        <v>707.10000000000014</v>
      </c>
      <c r="F183" s="231">
        <v>699.7</v>
      </c>
      <c r="G183" s="231">
        <v>691.00000000000011</v>
      </c>
      <c r="H183" s="231">
        <v>723.20000000000016</v>
      </c>
      <c r="I183" s="231">
        <v>731.9000000000002</v>
      </c>
      <c r="J183" s="231">
        <v>739.30000000000018</v>
      </c>
      <c r="K183" s="230">
        <v>724.5</v>
      </c>
      <c r="L183" s="230">
        <v>708.4</v>
      </c>
      <c r="M183" s="230">
        <v>3.36097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1299.8</v>
      </c>
      <c r="D184" s="231">
        <v>1294.3999999999999</v>
      </c>
      <c r="E184" s="231">
        <v>1283.9499999999998</v>
      </c>
      <c r="F184" s="231">
        <v>1268.0999999999999</v>
      </c>
      <c r="G184" s="231">
        <v>1257.6499999999999</v>
      </c>
      <c r="H184" s="231">
        <v>1310.2499999999998</v>
      </c>
      <c r="I184" s="231">
        <v>1320.7</v>
      </c>
      <c r="J184" s="231">
        <v>1336.5499999999997</v>
      </c>
      <c r="K184" s="230">
        <v>1304.8499999999999</v>
      </c>
      <c r="L184" s="230">
        <v>1278.55</v>
      </c>
      <c r="M184" s="230">
        <v>8.7519799999999996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971.85</v>
      </c>
      <c r="D185" s="231">
        <v>971.7833333333333</v>
      </c>
      <c r="E185" s="231">
        <v>967.71666666666658</v>
      </c>
      <c r="F185" s="231">
        <v>963.58333333333326</v>
      </c>
      <c r="G185" s="231">
        <v>959.51666666666654</v>
      </c>
      <c r="H185" s="231">
        <v>975.91666666666663</v>
      </c>
      <c r="I185" s="231">
        <v>979.98333333333323</v>
      </c>
      <c r="J185" s="231">
        <v>984.11666666666667</v>
      </c>
      <c r="K185" s="230">
        <v>975.85</v>
      </c>
      <c r="L185" s="230">
        <v>967.65</v>
      </c>
      <c r="M185" s="230">
        <v>4.56813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1278.25</v>
      </c>
      <c r="D186" s="231">
        <v>1277.1499999999999</v>
      </c>
      <c r="E186" s="231">
        <v>1269.2999999999997</v>
      </c>
      <c r="F186" s="231">
        <v>1260.3499999999999</v>
      </c>
      <c r="G186" s="231">
        <v>1252.4999999999998</v>
      </c>
      <c r="H186" s="231">
        <v>1286.0999999999997</v>
      </c>
      <c r="I186" s="231">
        <v>1293.9499999999996</v>
      </c>
      <c r="J186" s="231">
        <v>1302.8999999999996</v>
      </c>
      <c r="K186" s="230">
        <v>1285</v>
      </c>
      <c r="L186" s="230">
        <v>1268.2</v>
      </c>
      <c r="M186" s="230">
        <v>1.9505300000000001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3320.35</v>
      </c>
      <c r="D187" s="231">
        <v>3334.7833333333333</v>
      </c>
      <c r="E187" s="231">
        <v>3297.5666666666666</v>
      </c>
      <c r="F187" s="231">
        <v>3274.7833333333333</v>
      </c>
      <c r="G187" s="231">
        <v>3237.5666666666666</v>
      </c>
      <c r="H187" s="231">
        <v>3357.5666666666666</v>
      </c>
      <c r="I187" s="231">
        <v>3394.7833333333328</v>
      </c>
      <c r="J187" s="231">
        <v>3417.5666666666666</v>
      </c>
      <c r="K187" s="230">
        <v>3372</v>
      </c>
      <c r="L187" s="230">
        <v>3312</v>
      </c>
      <c r="M187" s="230">
        <v>12.103719999999999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794.25</v>
      </c>
      <c r="D188" s="231">
        <v>793.83333333333337</v>
      </c>
      <c r="E188" s="231">
        <v>790.66666666666674</v>
      </c>
      <c r="F188" s="231">
        <v>787.08333333333337</v>
      </c>
      <c r="G188" s="231">
        <v>783.91666666666674</v>
      </c>
      <c r="H188" s="231">
        <v>797.41666666666674</v>
      </c>
      <c r="I188" s="231">
        <v>800.58333333333348</v>
      </c>
      <c r="J188" s="231">
        <v>804.16666666666674</v>
      </c>
      <c r="K188" s="230">
        <v>797</v>
      </c>
      <c r="L188" s="230">
        <v>790.25</v>
      </c>
      <c r="M188" s="230">
        <v>11.711589999999999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7494.95</v>
      </c>
      <c r="D189" s="231">
        <v>7521.9666666666672</v>
      </c>
      <c r="E189" s="231">
        <v>7423.9833333333345</v>
      </c>
      <c r="F189" s="231">
        <v>7353.0166666666673</v>
      </c>
      <c r="G189" s="231">
        <v>7255.0333333333347</v>
      </c>
      <c r="H189" s="231">
        <v>7592.9333333333343</v>
      </c>
      <c r="I189" s="231">
        <v>7690.9166666666679</v>
      </c>
      <c r="J189" s="231">
        <v>7761.8833333333341</v>
      </c>
      <c r="K189" s="230">
        <v>7619.95</v>
      </c>
      <c r="L189" s="230">
        <v>7451</v>
      </c>
      <c r="M189" s="230">
        <v>2.0041199999999999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521.45000000000005</v>
      </c>
      <c r="D190" s="231">
        <v>522.08333333333337</v>
      </c>
      <c r="E190" s="231">
        <v>519.06666666666672</v>
      </c>
      <c r="F190" s="231">
        <v>516.68333333333339</v>
      </c>
      <c r="G190" s="231">
        <v>513.66666666666674</v>
      </c>
      <c r="H190" s="231">
        <v>524.4666666666667</v>
      </c>
      <c r="I190" s="231">
        <v>527.48333333333335</v>
      </c>
      <c r="J190" s="231">
        <v>529.86666666666667</v>
      </c>
      <c r="K190" s="230">
        <v>525.1</v>
      </c>
      <c r="L190" s="230">
        <v>519.70000000000005</v>
      </c>
      <c r="M190" s="230">
        <v>65.965040000000002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217</v>
      </c>
      <c r="D191" s="231">
        <v>215.46666666666667</v>
      </c>
      <c r="E191" s="231">
        <v>213.23333333333335</v>
      </c>
      <c r="F191" s="231">
        <v>209.46666666666667</v>
      </c>
      <c r="G191" s="231">
        <v>207.23333333333335</v>
      </c>
      <c r="H191" s="231">
        <v>219.23333333333335</v>
      </c>
      <c r="I191" s="231">
        <v>221.46666666666664</v>
      </c>
      <c r="J191" s="231">
        <v>225.23333333333335</v>
      </c>
      <c r="K191" s="230">
        <v>217.7</v>
      </c>
      <c r="L191" s="230">
        <v>211.7</v>
      </c>
      <c r="M191" s="230">
        <v>129.56419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108.45</v>
      </c>
      <c r="D192" s="231">
        <v>107.86666666666667</v>
      </c>
      <c r="E192" s="231">
        <v>106.88333333333335</v>
      </c>
      <c r="F192" s="231">
        <v>105.31666666666668</v>
      </c>
      <c r="G192" s="231">
        <v>104.33333333333336</v>
      </c>
      <c r="H192" s="231">
        <v>109.43333333333335</v>
      </c>
      <c r="I192" s="231">
        <v>110.41666666666667</v>
      </c>
      <c r="J192" s="231">
        <v>111.98333333333335</v>
      </c>
      <c r="K192" s="230">
        <v>108.85</v>
      </c>
      <c r="L192" s="230">
        <v>106.3</v>
      </c>
      <c r="M192" s="230">
        <v>410.62311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61.2</v>
      </c>
      <c r="D193" s="231">
        <v>61.4</v>
      </c>
      <c r="E193" s="231">
        <v>60.9</v>
      </c>
      <c r="F193" s="231">
        <v>60.6</v>
      </c>
      <c r="G193" s="231">
        <v>60.1</v>
      </c>
      <c r="H193" s="231">
        <v>61.699999999999996</v>
      </c>
      <c r="I193" s="231">
        <v>62.199999999999996</v>
      </c>
      <c r="J193" s="231">
        <v>62.499999999999993</v>
      </c>
      <c r="K193" s="230">
        <v>61.9</v>
      </c>
      <c r="L193" s="230">
        <v>61.1</v>
      </c>
      <c r="M193" s="230">
        <v>11.53321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1114.05</v>
      </c>
      <c r="D194" s="231">
        <v>1117.3999999999999</v>
      </c>
      <c r="E194" s="231">
        <v>1106.7499999999998</v>
      </c>
      <c r="F194" s="231">
        <v>1099.4499999999998</v>
      </c>
      <c r="G194" s="231">
        <v>1088.7999999999997</v>
      </c>
      <c r="H194" s="231">
        <v>1124.6999999999998</v>
      </c>
      <c r="I194" s="231">
        <v>1135.3499999999999</v>
      </c>
      <c r="J194" s="231">
        <v>1142.6499999999999</v>
      </c>
      <c r="K194" s="230">
        <v>1128.05</v>
      </c>
      <c r="L194" s="230">
        <v>1110.0999999999999</v>
      </c>
      <c r="M194" s="230">
        <v>14.32241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886.9</v>
      </c>
      <c r="D195" s="231">
        <v>882.70000000000016</v>
      </c>
      <c r="E195" s="231">
        <v>876.40000000000032</v>
      </c>
      <c r="F195" s="231">
        <v>865.9000000000002</v>
      </c>
      <c r="G195" s="231">
        <v>859.60000000000036</v>
      </c>
      <c r="H195" s="231">
        <v>893.20000000000027</v>
      </c>
      <c r="I195" s="231">
        <v>899.50000000000023</v>
      </c>
      <c r="J195" s="231">
        <v>910.00000000000023</v>
      </c>
      <c r="K195" s="230">
        <v>889</v>
      </c>
      <c r="L195" s="230">
        <v>872.2</v>
      </c>
      <c r="M195" s="230">
        <v>2.2871999999999999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2812.25</v>
      </c>
      <c r="D196" s="231">
        <v>2793.0166666666664</v>
      </c>
      <c r="E196" s="231">
        <v>2764.2333333333327</v>
      </c>
      <c r="F196" s="231">
        <v>2716.2166666666662</v>
      </c>
      <c r="G196" s="231">
        <v>2687.4333333333325</v>
      </c>
      <c r="H196" s="231">
        <v>2841.0333333333328</v>
      </c>
      <c r="I196" s="231">
        <v>2869.8166666666666</v>
      </c>
      <c r="J196" s="231">
        <v>2917.833333333333</v>
      </c>
      <c r="K196" s="230">
        <v>2821.8</v>
      </c>
      <c r="L196" s="230">
        <v>2745</v>
      </c>
      <c r="M196" s="230">
        <v>11.076779999999999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1705.95</v>
      </c>
      <c r="D197" s="231">
        <v>1705.9833333333333</v>
      </c>
      <c r="E197" s="231">
        <v>1696.9666666666667</v>
      </c>
      <c r="F197" s="231">
        <v>1687.9833333333333</v>
      </c>
      <c r="G197" s="231">
        <v>1678.9666666666667</v>
      </c>
      <c r="H197" s="231">
        <v>1714.9666666666667</v>
      </c>
      <c r="I197" s="231">
        <v>1723.9833333333336</v>
      </c>
      <c r="J197" s="231">
        <v>1732.9666666666667</v>
      </c>
      <c r="K197" s="230">
        <v>1715</v>
      </c>
      <c r="L197" s="230">
        <v>1697</v>
      </c>
      <c r="M197" s="230">
        <v>1.6032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555.35</v>
      </c>
      <c r="D198" s="231">
        <v>552.93333333333339</v>
      </c>
      <c r="E198" s="231">
        <v>548.41666666666674</v>
      </c>
      <c r="F198" s="231">
        <v>541.48333333333335</v>
      </c>
      <c r="G198" s="231">
        <v>536.9666666666667</v>
      </c>
      <c r="H198" s="231">
        <v>559.86666666666679</v>
      </c>
      <c r="I198" s="231">
        <v>564.38333333333344</v>
      </c>
      <c r="J198" s="231">
        <v>571.31666666666683</v>
      </c>
      <c r="K198" s="230">
        <v>557.45000000000005</v>
      </c>
      <c r="L198" s="230">
        <v>546</v>
      </c>
      <c r="M198" s="230">
        <v>1.41289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1537.9</v>
      </c>
      <c r="D199" s="231">
        <v>1535.1666666666667</v>
      </c>
      <c r="E199" s="231">
        <v>1525.8333333333335</v>
      </c>
      <c r="F199" s="231">
        <v>1513.7666666666667</v>
      </c>
      <c r="G199" s="231">
        <v>1504.4333333333334</v>
      </c>
      <c r="H199" s="231">
        <v>1547.2333333333336</v>
      </c>
      <c r="I199" s="231">
        <v>1556.5666666666671</v>
      </c>
      <c r="J199" s="231">
        <v>1568.6333333333337</v>
      </c>
      <c r="K199" s="230">
        <v>1544.5</v>
      </c>
      <c r="L199" s="230">
        <v>1523.1</v>
      </c>
      <c r="M199" s="230">
        <v>3.4725999999999999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32.4</v>
      </c>
      <c r="D200" s="231">
        <v>32.466666666666661</v>
      </c>
      <c r="E200" s="231">
        <v>32.23333333333332</v>
      </c>
      <c r="F200" s="231">
        <v>32.066666666666656</v>
      </c>
      <c r="G200" s="231">
        <v>31.833333333333314</v>
      </c>
      <c r="H200" s="231">
        <v>32.633333333333326</v>
      </c>
      <c r="I200" s="231">
        <v>32.86666666666666</v>
      </c>
      <c r="J200" s="231">
        <v>33.033333333333331</v>
      </c>
      <c r="K200" s="230">
        <v>32.700000000000003</v>
      </c>
      <c r="L200" s="230">
        <v>32.299999999999997</v>
      </c>
      <c r="M200" s="230">
        <v>61.912350000000004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2865.15</v>
      </c>
      <c r="D201" s="231">
        <v>2844.7166666666667</v>
      </c>
      <c r="E201" s="231">
        <v>2808.4333333333334</v>
      </c>
      <c r="F201" s="231">
        <v>2751.7166666666667</v>
      </c>
      <c r="G201" s="231">
        <v>2715.4333333333334</v>
      </c>
      <c r="H201" s="231">
        <v>2901.4333333333334</v>
      </c>
      <c r="I201" s="231">
        <v>2937.7166666666672</v>
      </c>
      <c r="J201" s="231">
        <v>2994.4333333333334</v>
      </c>
      <c r="K201" s="230">
        <v>2881</v>
      </c>
      <c r="L201" s="230">
        <v>2788</v>
      </c>
      <c r="M201" s="230">
        <v>2.1778400000000002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690</v>
      </c>
      <c r="D202" s="231">
        <v>689.25</v>
      </c>
      <c r="E202" s="231">
        <v>687</v>
      </c>
      <c r="F202" s="231">
        <v>684</v>
      </c>
      <c r="G202" s="231">
        <v>681.75</v>
      </c>
      <c r="H202" s="231">
        <v>692.25</v>
      </c>
      <c r="I202" s="231">
        <v>694.5</v>
      </c>
      <c r="J202" s="231">
        <v>697.5</v>
      </c>
      <c r="K202" s="230">
        <v>691.5</v>
      </c>
      <c r="L202" s="230">
        <v>686.25</v>
      </c>
      <c r="M202" s="230">
        <v>11.167590000000001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7840.55</v>
      </c>
      <c r="D203" s="231">
        <v>7811.083333333333</v>
      </c>
      <c r="E203" s="231">
        <v>7764.4666666666662</v>
      </c>
      <c r="F203" s="231">
        <v>7688.3833333333332</v>
      </c>
      <c r="G203" s="231">
        <v>7641.7666666666664</v>
      </c>
      <c r="H203" s="231">
        <v>7887.1666666666661</v>
      </c>
      <c r="I203" s="231">
        <v>7933.7833333333328</v>
      </c>
      <c r="J203" s="231">
        <v>8009.8666666666659</v>
      </c>
      <c r="K203" s="230">
        <v>7857.7</v>
      </c>
      <c r="L203" s="230">
        <v>7735</v>
      </c>
      <c r="M203" s="230">
        <v>2.1076899999999998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70.3</v>
      </c>
      <c r="D204" s="231">
        <v>70.383333333333326</v>
      </c>
      <c r="E204" s="231">
        <v>69.966666666666654</v>
      </c>
      <c r="F204" s="231">
        <v>69.633333333333326</v>
      </c>
      <c r="G204" s="231">
        <v>69.216666666666654</v>
      </c>
      <c r="H204" s="231">
        <v>70.716666666666654</v>
      </c>
      <c r="I204" s="231">
        <v>71.13333333333334</v>
      </c>
      <c r="J204" s="231">
        <v>71.466666666666654</v>
      </c>
      <c r="K204" s="230">
        <v>70.8</v>
      </c>
      <c r="L204" s="230">
        <v>70.05</v>
      </c>
      <c r="M204" s="230">
        <v>53.867229999999999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1457.85</v>
      </c>
      <c r="D205" s="231">
        <v>1459.1499999999999</v>
      </c>
      <c r="E205" s="231">
        <v>1450.5499999999997</v>
      </c>
      <c r="F205" s="231">
        <v>1443.2499999999998</v>
      </c>
      <c r="G205" s="231">
        <v>1434.6499999999996</v>
      </c>
      <c r="H205" s="231">
        <v>1466.4499999999998</v>
      </c>
      <c r="I205" s="231">
        <v>1475.0499999999997</v>
      </c>
      <c r="J205" s="231">
        <v>1482.35</v>
      </c>
      <c r="K205" s="230">
        <v>1467.75</v>
      </c>
      <c r="L205" s="230">
        <v>1451.85</v>
      </c>
      <c r="M205" s="230">
        <v>2.5318700000000001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866.55</v>
      </c>
      <c r="D206" s="231">
        <v>862.06666666666661</v>
      </c>
      <c r="E206" s="231">
        <v>856.03333333333319</v>
      </c>
      <c r="F206" s="231">
        <v>845.51666666666654</v>
      </c>
      <c r="G206" s="231">
        <v>839.48333333333312</v>
      </c>
      <c r="H206" s="231">
        <v>872.58333333333326</v>
      </c>
      <c r="I206" s="231">
        <v>878.61666666666656</v>
      </c>
      <c r="J206" s="231">
        <v>889.13333333333333</v>
      </c>
      <c r="K206" s="230">
        <v>868.1</v>
      </c>
      <c r="L206" s="230">
        <v>851.55</v>
      </c>
      <c r="M206" s="230">
        <v>15.12222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1691.75</v>
      </c>
      <c r="D207" s="231">
        <v>1698.6166666666668</v>
      </c>
      <c r="E207" s="231">
        <v>1673.2333333333336</v>
      </c>
      <c r="F207" s="231">
        <v>1654.7166666666667</v>
      </c>
      <c r="G207" s="231">
        <v>1629.3333333333335</v>
      </c>
      <c r="H207" s="231">
        <v>1717.1333333333337</v>
      </c>
      <c r="I207" s="231">
        <v>1742.5166666666669</v>
      </c>
      <c r="J207" s="231">
        <v>1761.0333333333338</v>
      </c>
      <c r="K207" s="230">
        <v>1724</v>
      </c>
      <c r="L207" s="230">
        <v>1680.1</v>
      </c>
      <c r="M207" s="230">
        <v>10.176299999999999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300.35000000000002</v>
      </c>
      <c r="D208" s="231">
        <v>299.5</v>
      </c>
      <c r="E208" s="231">
        <v>298.05</v>
      </c>
      <c r="F208" s="231">
        <v>295.75</v>
      </c>
      <c r="G208" s="231">
        <v>294.3</v>
      </c>
      <c r="H208" s="231">
        <v>301.8</v>
      </c>
      <c r="I208" s="231">
        <v>303.25000000000006</v>
      </c>
      <c r="J208" s="231">
        <v>305.55</v>
      </c>
      <c r="K208" s="230">
        <v>300.95</v>
      </c>
      <c r="L208" s="230">
        <v>297.2</v>
      </c>
      <c r="M208" s="230">
        <v>132.77968000000001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7.1</v>
      </c>
      <c r="D209" s="231">
        <v>7.1499999999999995</v>
      </c>
      <c r="E209" s="231">
        <v>6.9999999999999991</v>
      </c>
      <c r="F209" s="231">
        <v>6.8999999999999995</v>
      </c>
      <c r="G209" s="231">
        <v>6.7499999999999991</v>
      </c>
      <c r="H209" s="231">
        <v>7.2499999999999991</v>
      </c>
      <c r="I209" s="231">
        <v>7.3999999999999995</v>
      </c>
      <c r="J209" s="231">
        <v>7.4999999999999991</v>
      </c>
      <c r="K209" s="230">
        <v>7.3</v>
      </c>
      <c r="L209" s="230">
        <v>7.05</v>
      </c>
      <c r="M209" s="230">
        <v>866.63625999999999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825.75</v>
      </c>
      <c r="D210" s="231">
        <v>822.75</v>
      </c>
      <c r="E210" s="231">
        <v>818</v>
      </c>
      <c r="F210" s="231">
        <v>810.25</v>
      </c>
      <c r="G210" s="231">
        <v>805.5</v>
      </c>
      <c r="H210" s="231">
        <v>830.5</v>
      </c>
      <c r="I210" s="231">
        <v>835.25</v>
      </c>
      <c r="J210" s="231">
        <v>843</v>
      </c>
      <c r="K210" s="230">
        <v>827.5</v>
      </c>
      <c r="L210" s="230">
        <v>815</v>
      </c>
      <c r="M210" s="230">
        <v>9.8258799999999997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1424.3</v>
      </c>
      <c r="D211" s="231">
        <v>1433.0999999999997</v>
      </c>
      <c r="E211" s="231">
        <v>1411.7999999999993</v>
      </c>
      <c r="F211" s="231">
        <v>1399.2999999999995</v>
      </c>
      <c r="G211" s="231">
        <v>1377.9999999999991</v>
      </c>
      <c r="H211" s="231">
        <v>1445.5999999999995</v>
      </c>
      <c r="I211" s="231">
        <v>1466.9</v>
      </c>
      <c r="J211" s="231">
        <v>1479.3999999999996</v>
      </c>
      <c r="K211" s="230">
        <v>1454.4</v>
      </c>
      <c r="L211" s="230">
        <v>1420.6</v>
      </c>
      <c r="M211" s="230">
        <v>0.51366000000000001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399.8</v>
      </c>
      <c r="D212" s="231">
        <v>401.7166666666667</v>
      </c>
      <c r="E212" s="231">
        <v>397.43333333333339</v>
      </c>
      <c r="F212" s="231">
        <v>395.06666666666672</v>
      </c>
      <c r="G212" s="231">
        <v>390.78333333333342</v>
      </c>
      <c r="H212" s="231">
        <v>404.08333333333337</v>
      </c>
      <c r="I212" s="231">
        <v>408.36666666666667</v>
      </c>
      <c r="J212" s="231">
        <v>410.73333333333335</v>
      </c>
      <c r="K212" s="230">
        <v>406</v>
      </c>
      <c r="L212" s="230">
        <v>399.35</v>
      </c>
      <c r="M212" s="230">
        <v>39.79654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15.9</v>
      </c>
      <c r="D213" s="231">
        <v>15.9</v>
      </c>
      <c r="E213" s="231">
        <v>15.600000000000001</v>
      </c>
      <c r="F213" s="231">
        <v>15.3</v>
      </c>
      <c r="G213" s="231">
        <v>15.000000000000002</v>
      </c>
      <c r="H213" s="231">
        <v>16.200000000000003</v>
      </c>
      <c r="I213" s="231">
        <v>16.5</v>
      </c>
      <c r="J213" s="231">
        <v>16.8</v>
      </c>
      <c r="K213" s="230">
        <v>16.2</v>
      </c>
      <c r="L213" s="230">
        <v>15.6</v>
      </c>
      <c r="M213" s="230">
        <v>1274.1773000000001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192.45</v>
      </c>
      <c r="D214" s="231">
        <v>192.5</v>
      </c>
      <c r="E214" s="231">
        <v>190.3</v>
      </c>
      <c r="F214" s="231">
        <v>188.15</v>
      </c>
      <c r="G214" s="231">
        <v>185.95000000000002</v>
      </c>
      <c r="H214" s="231">
        <v>194.65</v>
      </c>
      <c r="I214" s="231">
        <v>196.85</v>
      </c>
      <c r="J214" s="231">
        <v>199</v>
      </c>
      <c r="K214" s="230">
        <v>194.7</v>
      </c>
      <c r="L214" s="230">
        <v>190.35</v>
      </c>
      <c r="M214" s="230">
        <v>95.691389999999998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67.099999999999994</v>
      </c>
      <c r="D215" s="231">
        <v>67.36666666666666</v>
      </c>
      <c r="E215" s="231">
        <v>66.333333333333314</v>
      </c>
      <c r="F215" s="231">
        <v>65.566666666666649</v>
      </c>
      <c r="G215" s="231">
        <v>64.533333333333303</v>
      </c>
      <c r="H215" s="231">
        <v>68.133333333333326</v>
      </c>
      <c r="I215" s="231">
        <v>69.166666666666657</v>
      </c>
      <c r="J215" s="231">
        <v>69.933333333333337</v>
      </c>
      <c r="K215" s="230">
        <v>68.400000000000006</v>
      </c>
      <c r="L215" s="230">
        <v>66.599999999999994</v>
      </c>
      <c r="M215" s="230">
        <v>569.68141000000003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512.04999999999995</v>
      </c>
      <c r="D216" s="231">
        <v>511.0333333333333</v>
      </c>
      <c r="E216" s="231">
        <v>508.06666666666661</v>
      </c>
      <c r="F216" s="231">
        <v>504.08333333333331</v>
      </c>
      <c r="G216" s="231">
        <v>501.11666666666662</v>
      </c>
      <c r="H216" s="231">
        <v>515.01666666666665</v>
      </c>
      <c r="I216" s="231">
        <v>517.98333333333335</v>
      </c>
      <c r="J216" s="231">
        <v>521.96666666666658</v>
      </c>
      <c r="K216" s="230">
        <v>514</v>
      </c>
      <c r="L216" s="230">
        <v>507.05</v>
      </c>
      <c r="M216" s="230">
        <v>4.8994600000000004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45076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0" t="s">
        <v>16</v>
      </c>
      <c r="B9" s="402" t="s">
        <v>18</v>
      </c>
      <c r="C9" s="406" t="s">
        <v>20</v>
      </c>
      <c r="D9" s="406" t="s">
        <v>21</v>
      </c>
      <c r="E9" s="397" t="s">
        <v>22</v>
      </c>
      <c r="F9" s="398"/>
      <c r="G9" s="399"/>
      <c r="H9" s="397" t="s">
        <v>23</v>
      </c>
      <c r="I9" s="398"/>
      <c r="J9" s="399"/>
      <c r="K9" s="23"/>
      <c r="L9" s="24"/>
      <c r="M9" s="50"/>
      <c r="N9" s="1"/>
      <c r="O9" s="1"/>
    </row>
    <row r="10" spans="1:15" ht="42.75" customHeight="1">
      <c r="A10" s="404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419.75</v>
      </c>
      <c r="D11" s="231">
        <v>418.86666666666662</v>
      </c>
      <c r="E11" s="231">
        <v>417.23333333333323</v>
      </c>
      <c r="F11" s="231">
        <v>414.71666666666664</v>
      </c>
      <c r="G11" s="231">
        <v>413.08333333333326</v>
      </c>
      <c r="H11" s="231">
        <v>421.38333333333321</v>
      </c>
      <c r="I11" s="231">
        <v>423.01666666666654</v>
      </c>
      <c r="J11" s="231">
        <v>425.53333333333319</v>
      </c>
      <c r="K11" s="230">
        <v>420.5</v>
      </c>
      <c r="L11" s="230">
        <v>416.35</v>
      </c>
      <c r="M11" s="230">
        <v>0.77997000000000005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24147.25</v>
      </c>
      <c r="D12" s="231">
        <v>24142.883333333331</v>
      </c>
      <c r="E12" s="231">
        <v>23944.316666666662</v>
      </c>
      <c r="F12" s="231">
        <v>23741.383333333331</v>
      </c>
      <c r="G12" s="231">
        <v>23542.816666666662</v>
      </c>
      <c r="H12" s="231">
        <v>24345.816666666662</v>
      </c>
      <c r="I12" s="231">
        <v>24544.383333333328</v>
      </c>
      <c r="J12" s="231">
        <v>24747.316666666662</v>
      </c>
      <c r="K12" s="230">
        <v>24341.45</v>
      </c>
      <c r="L12" s="230">
        <v>23939.95</v>
      </c>
      <c r="M12" s="230">
        <v>1.3650000000000001E-2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4031.15</v>
      </c>
      <c r="D13" s="231">
        <v>4033.85</v>
      </c>
      <c r="E13" s="231">
        <v>4009.6</v>
      </c>
      <c r="F13" s="231">
        <v>3988.05</v>
      </c>
      <c r="G13" s="231">
        <v>3963.8</v>
      </c>
      <c r="H13" s="231">
        <v>4055.3999999999996</v>
      </c>
      <c r="I13" s="231">
        <v>4079.6499999999996</v>
      </c>
      <c r="J13" s="231">
        <v>4101.1999999999989</v>
      </c>
      <c r="K13" s="230">
        <v>4058.1</v>
      </c>
      <c r="L13" s="230">
        <v>4012.3</v>
      </c>
      <c r="M13" s="230">
        <v>2.7767300000000001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1794.4</v>
      </c>
      <c r="D14" s="231">
        <v>1793.8833333333332</v>
      </c>
      <c r="E14" s="231">
        <v>1779.7666666666664</v>
      </c>
      <c r="F14" s="231">
        <v>1765.1333333333332</v>
      </c>
      <c r="G14" s="231">
        <v>1751.0166666666664</v>
      </c>
      <c r="H14" s="231">
        <v>1808.5166666666664</v>
      </c>
      <c r="I14" s="231">
        <v>1822.6333333333332</v>
      </c>
      <c r="J14" s="231">
        <v>1837.2666666666664</v>
      </c>
      <c r="K14" s="230">
        <v>1808</v>
      </c>
      <c r="L14" s="230">
        <v>1779.25</v>
      </c>
      <c r="M14" s="230">
        <v>3.8990200000000002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2789.75</v>
      </c>
      <c r="D15" s="231">
        <v>2798.7000000000003</v>
      </c>
      <c r="E15" s="231">
        <v>2752.0500000000006</v>
      </c>
      <c r="F15" s="231">
        <v>2714.3500000000004</v>
      </c>
      <c r="G15" s="231">
        <v>2667.7000000000007</v>
      </c>
      <c r="H15" s="231">
        <v>2836.4000000000005</v>
      </c>
      <c r="I15" s="231">
        <v>2883.05</v>
      </c>
      <c r="J15" s="231">
        <v>2920.7500000000005</v>
      </c>
      <c r="K15" s="230">
        <v>2845.35</v>
      </c>
      <c r="L15" s="230">
        <v>2761</v>
      </c>
      <c r="M15" s="230">
        <v>2.5542400000000001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1135.75</v>
      </c>
      <c r="D16" s="231">
        <v>1132.6499999999999</v>
      </c>
      <c r="E16" s="231">
        <v>1125.2999999999997</v>
      </c>
      <c r="F16" s="231">
        <v>1114.8499999999999</v>
      </c>
      <c r="G16" s="231">
        <v>1107.4999999999998</v>
      </c>
      <c r="H16" s="231">
        <v>1143.0999999999997</v>
      </c>
      <c r="I16" s="231">
        <v>1150.4499999999996</v>
      </c>
      <c r="J16" s="231">
        <v>1160.8999999999996</v>
      </c>
      <c r="K16" s="230">
        <v>1140</v>
      </c>
      <c r="L16" s="230">
        <v>1122.2</v>
      </c>
      <c r="M16" s="230">
        <v>3.2733400000000001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790.4</v>
      </c>
      <c r="D17" s="231">
        <v>787.31666666666661</v>
      </c>
      <c r="E17" s="231">
        <v>779.63333333333321</v>
      </c>
      <c r="F17" s="231">
        <v>768.86666666666656</v>
      </c>
      <c r="G17" s="231">
        <v>761.18333333333317</v>
      </c>
      <c r="H17" s="231">
        <v>798.08333333333326</v>
      </c>
      <c r="I17" s="231">
        <v>805.76666666666665</v>
      </c>
      <c r="J17" s="231">
        <v>816.5333333333333</v>
      </c>
      <c r="K17" s="230">
        <v>795</v>
      </c>
      <c r="L17" s="230">
        <v>776.55</v>
      </c>
      <c r="M17" s="230">
        <v>26.25329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443.85</v>
      </c>
      <c r="D18" s="231">
        <v>445.76666666666665</v>
      </c>
      <c r="E18" s="231">
        <v>439.63333333333333</v>
      </c>
      <c r="F18" s="231">
        <v>435.41666666666669</v>
      </c>
      <c r="G18" s="231">
        <v>429.28333333333336</v>
      </c>
      <c r="H18" s="231">
        <v>449.98333333333329</v>
      </c>
      <c r="I18" s="231">
        <v>456.11666666666662</v>
      </c>
      <c r="J18" s="231">
        <v>460.33333333333326</v>
      </c>
      <c r="K18" s="230">
        <v>451.9</v>
      </c>
      <c r="L18" s="230">
        <v>441.55</v>
      </c>
      <c r="M18" s="230">
        <v>0.83133000000000001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1389.7</v>
      </c>
      <c r="D19" s="231">
        <v>1389.2333333333333</v>
      </c>
      <c r="E19" s="231">
        <v>1380.4666666666667</v>
      </c>
      <c r="F19" s="231">
        <v>1371.2333333333333</v>
      </c>
      <c r="G19" s="231">
        <v>1362.4666666666667</v>
      </c>
      <c r="H19" s="231">
        <v>1398.4666666666667</v>
      </c>
      <c r="I19" s="231">
        <v>1407.2333333333336</v>
      </c>
      <c r="J19" s="231">
        <v>1416.4666666666667</v>
      </c>
      <c r="K19" s="230">
        <v>1398</v>
      </c>
      <c r="L19" s="230">
        <v>1380</v>
      </c>
      <c r="M19" s="230">
        <v>2.19015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21893.8</v>
      </c>
      <c r="D20" s="231">
        <v>21876.266666666666</v>
      </c>
      <c r="E20" s="231">
        <v>21764.533333333333</v>
      </c>
      <c r="F20" s="231">
        <v>21635.266666666666</v>
      </c>
      <c r="G20" s="231">
        <v>21523.533333333333</v>
      </c>
      <c r="H20" s="231">
        <v>22005.533333333333</v>
      </c>
      <c r="I20" s="231">
        <v>22117.266666666663</v>
      </c>
      <c r="J20" s="231">
        <v>22246.533333333333</v>
      </c>
      <c r="K20" s="230">
        <v>21988</v>
      </c>
      <c r="L20" s="230">
        <v>21747</v>
      </c>
      <c r="M20" s="230">
        <v>6.0449999999999997E-2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2534.0500000000002</v>
      </c>
      <c r="D21" s="231">
        <v>2546.85</v>
      </c>
      <c r="E21" s="231">
        <v>2510.1999999999998</v>
      </c>
      <c r="F21" s="231">
        <v>2486.35</v>
      </c>
      <c r="G21" s="231">
        <v>2449.6999999999998</v>
      </c>
      <c r="H21" s="231">
        <v>2570.6999999999998</v>
      </c>
      <c r="I21" s="231">
        <v>2607.3500000000004</v>
      </c>
      <c r="J21" s="231">
        <v>2631.2</v>
      </c>
      <c r="K21" s="230">
        <v>2583.5</v>
      </c>
      <c r="L21" s="230">
        <v>2523</v>
      </c>
      <c r="M21" s="230">
        <v>27.794319999999999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977.85</v>
      </c>
      <c r="D22" s="231">
        <v>977.61666666666667</v>
      </c>
      <c r="E22" s="231">
        <v>965.33333333333337</v>
      </c>
      <c r="F22" s="231">
        <v>952.81666666666672</v>
      </c>
      <c r="G22" s="231">
        <v>940.53333333333342</v>
      </c>
      <c r="H22" s="231">
        <v>990.13333333333333</v>
      </c>
      <c r="I22" s="231">
        <v>1002.4166666666666</v>
      </c>
      <c r="J22" s="231">
        <v>1014.9333333333333</v>
      </c>
      <c r="K22" s="230">
        <v>989.9</v>
      </c>
      <c r="L22" s="230">
        <v>965.1</v>
      </c>
      <c r="M22" s="230">
        <v>31.779440000000001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737.5</v>
      </c>
      <c r="D23" s="231">
        <v>735.18333333333339</v>
      </c>
      <c r="E23" s="231">
        <v>730.36666666666679</v>
      </c>
      <c r="F23" s="231">
        <v>723.23333333333335</v>
      </c>
      <c r="G23" s="231">
        <v>718.41666666666674</v>
      </c>
      <c r="H23" s="231">
        <v>742.31666666666683</v>
      </c>
      <c r="I23" s="231">
        <v>747.13333333333344</v>
      </c>
      <c r="J23" s="231">
        <v>754.26666666666688</v>
      </c>
      <c r="K23" s="230">
        <v>740</v>
      </c>
      <c r="L23" s="230">
        <v>728.05</v>
      </c>
      <c r="M23" s="230">
        <v>43.023229999999998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729.2</v>
      </c>
      <c r="D24" s="231">
        <v>740.2166666666667</v>
      </c>
      <c r="E24" s="231">
        <v>713.98333333333335</v>
      </c>
      <c r="F24" s="231">
        <v>698.76666666666665</v>
      </c>
      <c r="G24" s="231">
        <v>672.5333333333333</v>
      </c>
      <c r="H24" s="231">
        <v>755.43333333333339</v>
      </c>
      <c r="I24" s="231">
        <v>781.66666666666674</v>
      </c>
      <c r="J24" s="231">
        <v>796.88333333333344</v>
      </c>
      <c r="K24" s="230">
        <v>766.45</v>
      </c>
      <c r="L24" s="230">
        <v>725</v>
      </c>
      <c r="M24" s="230">
        <v>26.307410000000001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832.2</v>
      </c>
      <c r="D25" s="231">
        <v>840.7833333333333</v>
      </c>
      <c r="E25" s="231">
        <v>813.56666666666661</v>
      </c>
      <c r="F25" s="231">
        <v>794.93333333333328</v>
      </c>
      <c r="G25" s="231">
        <v>767.71666666666658</v>
      </c>
      <c r="H25" s="231">
        <v>859.41666666666663</v>
      </c>
      <c r="I25" s="231">
        <v>886.63333333333333</v>
      </c>
      <c r="J25" s="231">
        <v>905.26666666666665</v>
      </c>
      <c r="K25" s="230">
        <v>868</v>
      </c>
      <c r="L25" s="230">
        <v>822.15</v>
      </c>
      <c r="M25" s="230">
        <v>24.508559999999999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447.65</v>
      </c>
      <c r="D26" s="231">
        <v>449.89999999999992</v>
      </c>
      <c r="E26" s="231">
        <v>442.14999999999986</v>
      </c>
      <c r="F26" s="231">
        <v>436.64999999999992</v>
      </c>
      <c r="G26" s="231">
        <v>428.89999999999986</v>
      </c>
      <c r="H26" s="231">
        <v>455.39999999999986</v>
      </c>
      <c r="I26" s="231">
        <v>463.15</v>
      </c>
      <c r="J26" s="231">
        <v>468.64999999999986</v>
      </c>
      <c r="K26" s="230">
        <v>457.65</v>
      </c>
      <c r="L26" s="230">
        <v>444.4</v>
      </c>
      <c r="M26" s="230">
        <v>14.819610000000001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165.65</v>
      </c>
      <c r="D27" s="231">
        <v>166.01666666666665</v>
      </c>
      <c r="E27" s="231">
        <v>164.0333333333333</v>
      </c>
      <c r="F27" s="231">
        <v>162.41666666666666</v>
      </c>
      <c r="G27" s="231">
        <v>160.43333333333331</v>
      </c>
      <c r="H27" s="231">
        <v>167.6333333333333</v>
      </c>
      <c r="I27" s="231">
        <v>169.61666666666665</v>
      </c>
      <c r="J27" s="231">
        <v>171.23333333333329</v>
      </c>
      <c r="K27" s="230">
        <v>168</v>
      </c>
      <c r="L27" s="230">
        <v>164.4</v>
      </c>
      <c r="M27" s="230">
        <v>18.91433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197.1</v>
      </c>
      <c r="D28" s="231">
        <v>197.18333333333331</v>
      </c>
      <c r="E28" s="231">
        <v>195.96666666666661</v>
      </c>
      <c r="F28" s="231">
        <v>194.83333333333331</v>
      </c>
      <c r="G28" s="231">
        <v>193.61666666666662</v>
      </c>
      <c r="H28" s="231">
        <v>198.31666666666661</v>
      </c>
      <c r="I28" s="231">
        <v>199.5333333333333</v>
      </c>
      <c r="J28" s="231">
        <v>200.6666666666666</v>
      </c>
      <c r="K28" s="230">
        <v>198.4</v>
      </c>
      <c r="L28" s="230">
        <v>196.05</v>
      </c>
      <c r="M28" s="230">
        <v>15.39443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349.95</v>
      </c>
      <c r="D29" s="231">
        <v>350.48333333333335</v>
      </c>
      <c r="E29" s="231">
        <v>347.4666666666667</v>
      </c>
      <c r="F29" s="231">
        <v>344.98333333333335</v>
      </c>
      <c r="G29" s="231">
        <v>341.9666666666667</v>
      </c>
      <c r="H29" s="231">
        <v>352.9666666666667</v>
      </c>
      <c r="I29" s="231">
        <v>355.98333333333335</v>
      </c>
      <c r="J29" s="231">
        <v>358.4666666666667</v>
      </c>
      <c r="K29" s="230">
        <v>353.5</v>
      </c>
      <c r="L29" s="230">
        <v>348</v>
      </c>
      <c r="M29" s="230">
        <v>0.28384999999999999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361.35</v>
      </c>
      <c r="D30" s="231">
        <v>357.5</v>
      </c>
      <c r="E30" s="231">
        <v>346.2</v>
      </c>
      <c r="F30" s="231">
        <v>331.05</v>
      </c>
      <c r="G30" s="231">
        <v>319.75</v>
      </c>
      <c r="H30" s="231">
        <v>372.65</v>
      </c>
      <c r="I30" s="231">
        <v>383.94999999999993</v>
      </c>
      <c r="J30" s="231">
        <v>399.09999999999997</v>
      </c>
      <c r="K30" s="230">
        <v>368.8</v>
      </c>
      <c r="L30" s="230">
        <v>342.35</v>
      </c>
      <c r="M30" s="230">
        <v>6.81271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899.45</v>
      </c>
      <c r="D31" s="231">
        <v>901.6</v>
      </c>
      <c r="E31" s="231">
        <v>892.85</v>
      </c>
      <c r="F31" s="231">
        <v>886.25</v>
      </c>
      <c r="G31" s="231">
        <v>877.5</v>
      </c>
      <c r="H31" s="231">
        <v>908.2</v>
      </c>
      <c r="I31" s="231">
        <v>916.95</v>
      </c>
      <c r="J31" s="231">
        <v>923.55000000000007</v>
      </c>
      <c r="K31" s="230">
        <v>910.35</v>
      </c>
      <c r="L31" s="230">
        <v>895</v>
      </c>
      <c r="M31" s="230">
        <v>0.20526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942.3</v>
      </c>
      <c r="D32" s="231">
        <v>937.36666666666667</v>
      </c>
      <c r="E32" s="231">
        <v>929.93333333333339</v>
      </c>
      <c r="F32" s="231">
        <v>917.56666666666672</v>
      </c>
      <c r="G32" s="231">
        <v>910.13333333333344</v>
      </c>
      <c r="H32" s="231">
        <v>949.73333333333335</v>
      </c>
      <c r="I32" s="231">
        <v>957.16666666666652</v>
      </c>
      <c r="J32" s="231">
        <v>969.5333333333333</v>
      </c>
      <c r="K32" s="230">
        <v>944.8</v>
      </c>
      <c r="L32" s="230">
        <v>925</v>
      </c>
      <c r="M32" s="230">
        <v>2.68973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1303.7</v>
      </c>
      <c r="D33" s="231">
        <v>1298.75</v>
      </c>
      <c r="E33" s="231">
        <v>1289.95</v>
      </c>
      <c r="F33" s="231">
        <v>1276.2</v>
      </c>
      <c r="G33" s="231">
        <v>1267.4000000000001</v>
      </c>
      <c r="H33" s="231">
        <v>1312.5</v>
      </c>
      <c r="I33" s="231">
        <v>1321.3000000000002</v>
      </c>
      <c r="J33" s="231">
        <v>1335.05</v>
      </c>
      <c r="K33" s="230">
        <v>1307.55</v>
      </c>
      <c r="L33" s="230">
        <v>1285</v>
      </c>
      <c r="M33" s="230">
        <v>0.43970999999999999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554.9</v>
      </c>
      <c r="D34" s="231">
        <v>553.20000000000005</v>
      </c>
      <c r="E34" s="231">
        <v>548.40000000000009</v>
      </c>
      <c r="F34" s="231">
        <v>541.90000000000009</v>
      </c>
      <c r="G34" s="231">
        <v>537.10000000000014</v>
      </c>
      <c r="H34" s="231">
        <v>559.70000000000005</v>
      </c>
      <c r="I34" s="231">
        <v>564.5</v>
      </c>
      <c r="J34" s="231">
        <v>571</v>
      </c>
      <c r="K34" s="230">
        <v>558</v>
      </c>
      <c r="L34" s="230">
        <v>546.70000000000005</v>
      </c>
      <c r="M34" s="230">
        <v>0.64942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3348.45</v>
      </c>
      <c r="D35" s="231">
        <v>3352.0333333333333</v>
      </c>
      <c r="E35" s="231">
        <v>3324.0666666666666</v>
      </c>
      <c r="F35" s="231">
        <v>3299.6833333333334</v>
      </c>
      <c r="G35" s="231">
        <v>3271.7166666666667</v>
      </c>
      <c r="H35" s="231">
        <v>3376.4166666666665</v>
      </c>
      <c r="I35" s="231">
        <v>3404.3833333333328</v>
      </c>
      <c r="J35" s="231">
        <v>3428.7666666666664</v>
      </c>
      <c r="K35" s="230">
        <v>3380</v>
      </c>
      <c r="L35" s="230">
        <v>3327.65</v>
      </c>
      <c r="M35" s="230">
        <v>0.77549000000000001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2468.85</v>
      </c>
      <c r="D36" s="231">
        <v>2476.0499999999997</v>
      </c>
      <c r="E36" s="231">
        <v>2456.9499999999994</v>
      </c>
      <c r="F36" s="231">
        <v>2445.0499999999997</v>
      </c>
      <c r="G36" s="231">
        <v>2425.9499999999994</v>
      </c>
      <c r="H36" s="231">
        <v>2487.9499999999994</v>
      </c>
      <c r="I36" s="231">
        <v>2507.0499999999997</v>
      </c>
      <c r="J36" s="231">
        <v>2518.9499999999994</v>
      </c>
      <c r="K36" s="230">
        <v>2495.15</v>
      </c>
      <c r="L36" s="230">
        <v>2464.15</v>
      </c>
      <c r="M36" s="230">
        <v>0.18143000000000001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12.8</v>
      </c>
      <c r="D37" s="231">
        <v>12.816666666666668</v>
      </c>
      <c r="E37" s="231">
        <v>12.633333333333336</v>
      </c>
      <c r="F37" s="231">
        <v>12.466666666666669</v>
      </c>
      <c r="G37" s="231">
        <v>12.283333333333337</v>
      </c>
      <c r="H37" s="231">
        <v>12.983333333333336</v>
      </c>
      <c r="I37" s="231">
        <v>13.16666666666667</v>
      </c>
      <c r="J37" s="231">
        <v>13.333333333333336</v>
      </c>
      <c r="K37" s="230">
        <v>13</v>
      </c>
      <c r="L37" s="230">
        <v>12.65</v>
      </c>
      <c r="M37" s="230">
        <v>42.841239999999999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604.35</v>
      </c>
      <c r="D38" s="231">
        <v>606.58333333333337</v>
      </c>
      <c r="E38" s="231">
        <v>600.16666666666674</v>
      </c>
      <c r="F38" s="231">
        <v>595.98333333333335</v>
      </c>
      <c r="G38" s="231">
        <v>589.56666666666672</v>
      </c>
      <c r="H38" s="231">
        <v>610.76666666666677</v>
      </c>
      <c r="I38" s="231">
        <v>617.18333333333351</v>
      </c>
      <c r="J38" s="231">
        <v>621.36666666666679</v>
      </c>
      <c r="K38" s="230">
        <v>613</v>
      </c>
      <c r="L38" s="230">
        <v>602.4</v>
      </c>
      <c r="M38" s="230">
        <v>3.0577200000000002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2118.6999999999998</v>
      </c>
      <c r="D39" s="231">
        <v>2129.4166666666665</v>
      </c>
      <c r="E39" s="231">
        <v>2099.2833333333328</v>
      </c>
      <c r="F39" s="231">
        <v>2079.8666666666663</v>
      </c>
      <c r="G39" s="231">
        <v>2049.7333333333327</v>
      </c>
      <c r="H39" s="231">
        <v>2148.833333333333</v>
      </c>
      <c r="I39" s="231">
        <v>2178.9666666666672</v>
      </c>
      <c r="J39" s="231">
        <v>2198.3833333333332</v>
      </c>
      <c r="K39" s="230">
        <v>2159.5500000000002</v>
      </c>
      <c r="L39" s="230">
        <v>2110</v>
      </c>
      <c r="M39" s="230">
        <v>0.66137999999999997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427</v>
      </c>
      <c r="D40" s="231">
        <v>426.88333333333338</v>
      </c>
      <c r="E40" s="231">
        <v>422.86666666666679</v>
      </c>
      <c r="F40" s="231">
        <v>418.73333333333341</v>
      </c>
      <c r="G40" s="231">
        <v>414.71666666666681</v>
      </c>
      <c r="H40" s="231">
        <v>431.01666666666677</v>
      </c>
      <c r="I40" s="231">
        <v>435.0333333333333</v>
      </c>
      <c r="J40" s="231">
        <v>439.16666666666674</v>
      </c>
      <c r="K40" s="230">
        <v>430.9</v>
      </c>
      <c r="L40" s="230">
        <v>422.75</v>
      </c>
      <c r="M40" s="230">
        <v>77.998279999999994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1313.85</v>
      </c>
      <c r="D41" s="231">
        <v>1306.8</v>
      </c>
      <c r="E41" s="231">
        <v>1293.5999999999999</v>
      </c>
      <c r="F41" s="231">
        <v>1273.3499999999999</v>
      </c>
      <c r="G41" s="231">
        <v>1260.1499999999999</v>
      </c>
      <c r="H41" s="231">
        <v>1327.05</v>
      </c>
      <c r="I41" s="231">
        <v>1340.2500000000002</v>
      </c>
      <c r="J41" s="231">
        <v>1360.5</v>
      </c>
      <c r="K41" s="230">
        <v>1320</v>
      </c>
      <c r="L41" s="230">
        <v>1286.55</v>
      </c>
      <c r="M41" s="230">
        <v>5.7100099999999996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1154.8</v>
      </c>
      <c r="D42" s="231">
        <v>1170.05</v>
      </c>
      <c r="E42" s="231">
        <v>1117.0999999999999</v>
      </c>
      <c r="F42" s="231">
        <v>1079.3999999999999</v>
      </c>
      <c r="G42" s="231">
        <v>1026.4499999999998</v>
      </c>
      <c r="H42" s="231">
        <v>1207.75</v>
      </c>
      <c r="I42" s="231">
        <v>1260.7000000000003</v>
      </c>
      <c r="J42" s="231">
        <v>1298.4000000000001</v>
      </c>
      <c r="K42" s="230">
        <v>1223</v>
      </c>
      <c r="L42" s="230">
        <v>1132.3499999999999</v>
      </c>
      <c r="M42" s="230">
        <v>1.5087900000000001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4640.45</v>
      </c>
      <c r="D43" s="231">
        <v>4628.7</v>
      </c>
      <c r="E43" s="231">
        <v>4592.3999999999996</v>
      </c>
      <c r="F43" s="231">
        <v>4544.3499999999995</v>
      </c>
      <c r="G43" s="231">
        <v>4508.0499999999993</v>
      </c>
      <c r="H43" s="231">
        <v>4676.75</v>
      </c>
      <c r="I43" s="231">
        <v>4713.0500000000011</v>
      </c>
      <c r="J43" s="231">
        <v>4761.1000000000004</v>
      </c>
      <c r="K43" s="230">
        <v>4665</v>
      </c>
      <c r="L43" s="230">
        <v>4580.6499999999996</v>
      </c>
      <c r="M43" s="230">
        <v>3.3236400000000001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392.3</v>
      </c>
      <c r="D44" s="231">
        <v>392.7833333333333</v>
      </c>
      <c r="E44" s="231">
        <v>389.61666666666662</v>
      </c>
      <c r="F44" s="231">
        <v>386.93333333333334</v>
      </c>
      <c r="G44" s="231">
        <v>383.76666666666665</v>
      </c>
      <c r="H44" s="231">
        <v>395.46666666666658</v>
      </c>
      <c r="I44" s="231">
        <v>398.63333333333333</v>
      </c>
      <c r="J44" s="231">
        <v>401.31666666666655</v>
      </c>
      <c r="K44" s="230">
        <v>395.95</v>
      </c>
      <c r="L44" s="230">
        <v>390.1</v>
      </c>
      <c r="M44" s="230">
        <v>16.544149999999998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262.64999999999998</v>
      </c>
      <c r="D45" s="231">
        <v>261.5</v>
      </c>
      <c r="E45" s="231">
        <v>257.7</v>
      </c>
      <c r="F45" s="231">
        <v>252.75</v>
      </c>
      <c r="G45" s="231">
        <v>248.95</v>
      </c>
      <c r="H45" s="231">
        <v>266.45</v>
      </c>
      <c r="I45" s="231">
        <v>270.24999999999994</v>
      </c>
      <c r="J45" s="231">
        <v>275.2</v>
      </c>
      <c r="K45" s="230">
        <v>265.3</v>
      </c>
      <c r="L45" s="230">
        <v>256.55</v>
      </c>
      <c r="M45" s="230">
        <v>2.8655200000000001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457.05</v>
      </c>
      <c r="D46" s="231">
        <v>458.8</v>
      </c>
      <c r="E46" s="231">
        <v>453.95000000000005</v>
      </c>
      <c r="F46" s="231">
        <v>450.85</v>
      </c>
      <c r="G46" s="231">
        <v>446.00000000000006</v>
      </c>
      <c r="H46" s="231">
        <v>461.90000000000003</v>
      </c>
      <c r="I46" s="231">
        <v>466.75000000000006</v>
      </c>
      <c r="J46" s="231">
        <v>469.85</v>
      </c>
      <c r="K46" s="230">
        <v>463.65</v>
      </c>
      <c r="L46" s="230">
        <v>455.7</v>
      </c>
      <c r="M46" s="230">
        <v>0.34760999999999997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146.1</v>
      </c>
      <c r="D47" s="231">
        <v>146.15</v>
      </c>
      <c r="E47" s="231">
        <v>145.15</v>
      </c>
      <c r="F47" s="231">
        <v>144.19999999999999</v>
      </c>
      <c r="G47" s="231">
        <v>143.19999999999999</v>
      </c>
      <c r="H47" s="231">
        <v>147.10000000000002</v>
      </c>
      <c r="I47" s="231">
        <v>148.10000000000002</v>
      </c>
      <c r="J47" s="231">
        <v>149.05000000000004</v>
      </c>
      <c r="K47" s="230">
        <v>147.15</v>
      </c>
      <c r="L47" s="230">
        <v>145.19999999999999</v>
      </c>
      <c r="M47" s="230">
        <v>70.221429999999998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3137.4</v>
      </c>
      <c r="D48" s="231">
        <v>3136.15</v>
      </c>
      <c r="E48" s="231">
        <v>3117.3</v>
      </c>
      <c r="F48" s="231">
        <v>3097.2000000000003</v>
      </c>
      <c r="G48" s="231">
        <v>3078.3500000000004</v>
      </c>
      <c r="H48" s="231">
        <v>3156.25</v>
      </c>
      <c r="I48" s="231">
        <v>3175.0999999999995</v>
      </c>
      <c r="J48" s="231">
        <v>3195.2</v>
      </c>
      <c r="K48" s="230">
        <v>3155</v>
      </c>
      <c r="L48" s="230">
        <v>3116.05</v>
      </c>
      <c r="M48" s="230">
        <v>5.3571200000000001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261.14999999999998</v>
      </c>
      <c r="D49" s="231">
        <v>263.7833333333333</v>
      </c>
      <c r="E49" s="231">
        <v>255.16666666666663</v>
      </c>
      <c r="F49" s="231">
        <v>249.18333333333334</v>
      </c>
      <c r="G49" s="231">
        <v>240.56666666666666</v>
      </c>
      <c r="H49" s="231">
        <v>269.76666666666659</v>
      </c>
      <c r="I49" s="231">
        <v>278.38333333333327</v>
      </c>
      <c r="J49" s="231">
        <v>284.36666666666656</v>
      </c>
      <c r="K49" s="230">
        <v>272.39999999999998</v>
      </c>
      <c r="L49" s="230">
        <v>257.8</v>
      </c>
      <c r="M49" s="230">
        <v>5.8601000000000001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3251.8</v>
      </c>
      <c r="D50" s="231">
        <v>3249.7333333333336</v>
      </c>
      <c r="E50" s="231">
        <v>3211.4666666666672</v>
      </c>
      <c r="F50" s="231">
        <v>3171.1333333333337</v>
      </c>
      <c r="G50" s="231">
        <v>3132.8666666666672</v>
      </c>
      <c r="H50" s="231">
        <v>3290.0666666666671</v>
      </c>
      <c r="I50" s="231">
        <v>3328.3333333333335</v>
      </c>
      <c r="J50" s="231">
        <v>3368.666666666667</v>
      </c>
      <c r="K50" s="230">
        <v>3288</v>
      </c>
      <c r="L50" s="230">
        <v>3209.4</v>
      </c>
      <c r="M50" s="230">
        <v>4.2700000000000002E-2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1792.4</v>
      </c>
      <c r="D51" s="231">
        <v>1793.45</v>
      </c>
      <c r="E51" s="231">
        <v>1769.9</v>
      </c>
      <c r="F51" s="231">
        <v>1747.4</v>
      </c>
      <c r="G51" s="231">
        <v>1723.8500000000001</v>
      </c>
      <c r="H51" s="231">
        <v>1815.95</v>
      </c>
      <c r="I51" s="231">
        <v>1839.4999999999998</v>
      </c>
      <c r="J51" s="231">
        <v>1862</v>
      </c>
      <c r="K51" s="230">
        <v>1817</v>
      </c>
      <c r="L51" s="230">
        <v>1770.95</v>
      </c>
      <c r="M51" s="230">
        <v>4.9958600000000004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6864.85</v>
      </c>
      <c r="D52" s="231">
        <v>6835.9833333333327</v>
      </c>
      <c r="E52" s="231">
        <v>6787.0166666666655</v>
      </c>
      <c r="F52" s="231">
        <v>6709.1833333333325</v>
      </c>
      <c r="G52" s="231">
        <v>6660.2166666666653</v>
      </c>
      <c r="H52" s="231">
        <v>6913.8166666666657</v>
      </c>
      <c r="I52" s="231">
        <v>6962.7833333333328</v>
      </c>
      <c r="J52" s="231">
        <v>7040.6166666666659</v>
      </c>
      <c r="K52" s="230">
        <v>6884.95</v>
      </c>
      <c r="L52" s="230">
        <v>6758.15</v>
      </c>
      <c r="M52" s="230">
        <v>0.18626999999999999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611.29999999999995</v>
      </c>
      <c r="D53" s="231">
        <v>605.66666666666663</v>
      </c>
      <c r="E53" s="231">
        <v>590.2833333333333</v>
      </c>
      <c r="F53" s="231">
        <v>569.26666666666665</v>
      </c>
      <c r="G53" s="231">
        <v>553.88333333333333</v>
      </c>
      <c r="H53" s="231">
        <v>626.68333333333328</v>
      </c>
      <c r="I53" s="231">
        <v>642.06666666666672</v>
      </c>
      <c r="J53" s="231">
        <v>663.08333333333326</v>
      </c>
      <c r="K53" s="230">
        <v>621.04999999999995</v>
      </c>
      <c r="L53" s="230">
        <v>584.65</v>
      </c>
      <c r="M53" s="230">
        <v>42.097250000000003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384.65</v>
      </c>
      <c r="D54" s="231">
        <v>382.95</v>
      </c>
      <c r="E54" s="231">
        <v>379.04999999999995</v>
      </c>
      <c r="F54" s="231">
        <v>373.45</v>
      </c>
      <c r="G54" s="231">
        <v>369.54999999999995</v>
      </c>
      <c r="H54" s="231">
        <v>388.54999999999995</v>
      </c>
      <c r="I54" s="231">
        <v>392.44999999999993</v>
      </c>
      <c r="J54" s="231">
        <v>398.04999999999995</v>
      </c>
      <c r="K54" s="230">
        <v>386.85</v>
      </c>
      <c r="L54" s="230">
        <v>377.35</v>
      </c>
      <c r="M54" s="230">
        <v>1.9709700000000001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3503.3</v>
      </c>
      <c r="D55" s="231">
        <v>3510.1833333333329</v>
      </c>
      <c r="E55" s="231">
        <v>3475.3666666666659</v>
      </c>
      <c r="F55" s="231">
        <v>3447.4333333333329</v>
      </c>
      <c r="G55" s="231">
        <v>3412.6166666666659</v>
      </c>
      <c r="H55" s="231">
        <v>3538.1166666666659</v>
      </c>
      <c r="I55" s="231">
        <v>3572.9333333333325</v>
      </c>
      <c r="J55" s="231">
        <v>3600.8666666666659</v>
      </c>
      <c r="K55" s="230">
        <v>3545</v>
      </c>
      <c r="L55" s="230">
        <v>3482.25</v>
      </c>
      <c r="M55" s="230">
        <v>2.2884000000000002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929.8</v>
      </c>
      <c r="D56" s="231">
        <v>931.85</v>
      </c>
      <c r="E56" s="231">
        <v>926</v>
      </c>
      <c r="F56" s="231">
        <v>922.19999999999993</v>
      </c>
      <c r="G56" s="231">
        <v>916.34999999999991</v>
      </c>
      <c r="H56" s="231">
        <v>935.65000000000009</v>
      </c>
      <c r="I56" s="231">
        <v>941.50000000000023</v>
      </c>
      <c r="J56" s="231">
        <v>945.30000000000018</v>
      </c>
      <c r="K56" s="230">
        <v>937.7</v>
      </c>
      <c r="L56" s="230">
        <v>928.05</v>
      </c>
      <c r="M56" s="230">
        <v>71.338710000000006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2502.6</v>
      </c>
      <c r="D57" s="231">
        <v>2504.2000000000003</v>
      </c>
      <c r="E57" s="231">
        <v>2484.4000000000005</v>
      </c>
      <c r="F57" s="231">
        <v>2466.2000000000003</v>
      </c>
      <c r="G57" s="231">
        <v>2446.4000000000005</v>
      </c>
      <c r="H57" s="231">
        <v>2522.4000000000005</v>
      </c>
      <c r="I57" s="231">
        <v>2542.2000000000007</v>
      </c>
      <c r="J57" s="231">
        <v>2560.4000000000005</v>
      </c>
      <c r="K57" s="230">
        <v>2524</v>
      </c>
      <c r="L57" s="230">
        <v>2486</v>
      </c>
      <c r="M57" s="230">
        <v>0.12719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1423.95</v>
      </c>
      <c r="D58" s="231">
        <v>1426.45</v>
      </c>
      <c r="E58" s="231">
        <v>1413.9</v>
      </c>
      <c r="F58" s="231">
        <v>1403.8500000000001</v>
      </c>
      <c r="G58" s="231">
        <v>1391.3000000000002</v>
      </c>
      <c r="H58" s="231">
        <v>1436.5</v>
      </c>
      <c r="I58" s="231">
        <v>1449.0499999999997</v>
      </c>
      <c r="J58" s="231">
        <v>1459.1</v>
      </c>
      <c r="K58" s="230">
        <v>1439</v>
      </c>
      <c r="L58" s="230">
        <v>1416.4</v>
      </c>
      <c r="M58" s="230">
        <v>0.73458999999999997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542.1</v>
      </c>
      <c r="D59" s="231">
        <v>542.28333333333342</v>
      </c>
      <c r="E59" s="231">
        <v>537.61666666666679</v>
      </c>
      <c r="F59" s="231">
        <v>533.13333333333333</v>
      </c>
      <c r="G59" s="231">
        <v>528.4666666666667</v>
      </c>
      <c r="H59" s="231">
        <v>546.76666666666688</v>
      </c>
      <c r="I59" s="231">
        <v>551.43333333333362</v>
      </c>
      <c r="J59" s="231">
        <v>555.91666666666697</v>
      </c>
      <c r="K59" s="230">
        <v>546.95000000000005</v>
      </c>
      <c r="L59" s="230">
        <v>537.79999999999995</v>
      </c>
      <c r="M59" s="230">
        <v>5.2313900000000002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4618.5</v>
      </c>
      <c r="D60" s="231">
        <v>4629.916666666667</v>
      </c>
      <c r="E60" s="231">
        <v>4596.6833333333343</v>
      </c>
      <c r="F60" s="231">
        <v>4574.8666666666677</v>
      </c>
      <c r="G60" s="231">
        <v>4541.633333333335</v>
      </c>
      <c r="H60" s="231">
        <v>4651.7333333333336</v>
      </c>
      <c r="I60" s="231">
        <v>4684.9666666666653</v>
      </c>
      <c r="J60" s="231">
        <v>4706.7833333333328</v>
      </c>
      <c r="K60" s="230">
        <v>4663.1499999999996</v>
      </c>
      <c r="L60" s="230">
        <v>4608.1000000000004</v>
      </c>
      <c r="M60" s="230">
        <v>3.0134300000000001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1154.3</v>
      </c>
      <c r="D61" s="231">
        <v>1162.3166666666666</v>
      </c>
      <c r="E61" s="231">
        <v>1142.0333333333333</v>
      </c>
      <c r="F61" s="231">
        <v>1129.7666666666667</v>
      </c>
      <c r="G61" s="231">
        <v>1109.4833333333333</v>
      </c>
      <c r="H61" s="231">
        <v>1174.5833333333333</v>
      </c>
      <c r="I61" s="231">
        <v>1194.8666666666666</v>
      </c>
      <c r="J61" s="231">
        <v>1207.1333333333332</v>
      </c>
      <c r="K61" s="230">
        <v>1182.5999999999999</v>
      </c>
      <c r="L61" s="230">
        <v>1150.05</v>
      </c>
      <c r="M61" s="230">
        <v>0.61168999999999996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6932.05</v>
      </c>
      <c r="D62" s="231">
        <v>6935.25</v>
      </c>
      <c r="E62" s="231">
        <v>6898.6</v>
      </c>
      <c r="F62" s="231">
        <v>6865.1500000000005</v>
      </c>
      <c r="G62" s="231">
        <v>6828.5000000000009</v>
      </c>
      <c r="H62" s="231">
        <v>6968.7</v>
      </c>
      <c r="I62" s="231">
        <v>7005.3499999999995</v>
      </c>
      <c r="J62" s="231">
        <v>7038.7999999999993</v>
      </c>
      <c r="K62" s="230">
        <v>6971.9</v>
      </c>
      <c r="L62" s="230">
        <v>6901.8</v>
      </c>
      <c r="M62" s="230">
        <v>6.4072800000000001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1449.55</v>
      </c>
      <c r="D63" s="231">
        <v>1454.1833333333334</v>
      </c>
      <c r="E63" s="231">
        <v>1439.8666666666668</v>
      </c>
      <c r="F63" s="231">
        <v>1430.1833333333334</v>
      </c>
      <c r="G63" s="231">
        <v>1415.8666666666668</v>
      </c>
      <c r="H63" s="231">
        <v>1463.8666666666668</v>
      </c>
      <c r="I63" s="231">
        <v>1478.1833333333334</v>
      </c>
      <c r="J63" s="231">
        <v>1487.8666666666668</v>
      </c>
      <c r="K63" s="230">
        <v>1468.5</v>
      </c>
      <c r="L63" s="230">
        <v>1444.5</v>
      </c>
      <c r="M63" s="230">
        <v>16.596800000000002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7214.05</v>
      </c>
      <c r="D64" s="231">
        <v>7146.0166666666664</v>
      </c>
      <c r="E64" s="231">
        <v>7067.0333333333328</v>
      </c>
      <c r="F64" s="231">
        <v>6920.0166666666664</v>
      </c>
      <c r="G64" s="231">
        <v>6841.0333333333328</v>
      </c>
      <c r="H64" s="231">
        <v>7293.0333333333328</v>
      </c>
      <c r="I64" s="231">
        <v>7372.0166666666664</v>
      </c>
      <c r="J64" s="231">
        <v>7519.0333333333328</v>
      </c>
      <c r="K64" s="230">
        <v>7225</v>
      </c>
      <c r="L64" s="230">
        <v>6999</v>
      </c>
      <c r="M64" s="230">
        <v>0.62748000000000004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2142.6999999999998</v>
      </c>
      <c r="D65" s="231">
        <v>2152.9</v>
      </c>
      <c r="E65" s="231">
        <v>2122.8000000000002</v>
      </c>
      <c r="F65" s="231">
        <v>2102.9</v>
      </c>
      <c r="G65" s="231">
        <v>2072.8000000000002</v>
      </c>
      <c r="H65" s="231">
        <v>2172.8000000000002</v>
      </c>
      <c r="I65" s="231">
        <v>2202.8999999999996</v>
      </c>
      <c r="J65" s="231">
        <v>2222.8000000000002</v>
      </c>
      <c r="K65" s="230">
        <v>2183</v>
      </c>
      <c r="L65" s="230">
        <v>2133</v>
      </c>
      <c r="M65" s="230">
        <v>0.50360000000000005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2280.5</v>
      </c>
      <c r="D66" s="231">
        <v>2298.75</v>
      </c>
      <c r="E66" s="231">
        <v>2230.0500000000002</v>
      </c>
      <c r="F66" s="231">
        <v>2179.6000000000004</v>
      </c>
      <c r="G66" s="231">
        <v>2110.9000000000005</v>
      </c>
      <c r="H66" s="231">
        <v>2349.1999999999998</v>
      </c>
      <c r="I66" s="231">
        <v>2417.8999999999996</v>
      </c>
      <c r="J66" s="231">
        <v>2468.3499999999995</v>
      </c>
      <c r="K66" s="230">
        <v>2367.4499999999998</v>
      </c>
      <c r="L66" s="230">
        <v>2248.3000000000002</v>
      </c>
      <c r="M66" s="230">
        <v>15.99906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393.55</v>
      </c>
      <c r="D67" s="231">
        <v>393.25</v>
      </c>
      <c r="E67" s="231">
        <v>389.3</v>
      </c>
      <c r="F67" s="231">
        <v>385.05</v>
      </c>
      <c r="G67" s="231">
        <v>381.1</v>
      </c>
      <c r="H67" s="231">
        <v>397.5</v>
      </c>
      <c r="I67" s="231">
        <v>401.45000000000005</v>
      </c>
      <c r="J67" s="231">
        <v>405.7</v>
      </c>
      <c r="K67" s="230">
        <v>397.2</v>
      </c>
      <c r="L67" s="230">
        <v>389</v>
      </c>
      <c r="M67" s="230">
        <v>9.1679899999999996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264.14999999999998</v>
      </c>
      <c r="D68" s="231">
        <v>263.58333333333331</v>
      </c>
      <c r="E68" s="231">
        <v>261.26666666666665</v>
      </c>
      <c r="F68" s="231">
        <v>258.38333333333333</v>
      </c>
      <c r="G68" s="231">
        <v>256.06666666666666</v>
      </c>
      <c r="H68" s="231">
        <v>266.46666666666664</v>
      </c>
      <c r="I68" s="231">
        <v>268.78333333333336</v>
      </c>
      <c r="J68" s="231">
        <v>271.66666666666663</v>
      </c>
      <c r="K68" s="230">
        <v>265.89999999999998</v>
      </c>
      <c r="L68" s="230">
        <v>260.7</v>
      </c>
      <c r="M68" s="230">
        <v>65.336489999999998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183.75</v>
      </c>
      <c r="D69" s="231">
        <v>184.05000000000004</v>
      </c>
      <c r="E69" s="231">
        <v>182.75000000000009</v>
      </c>
      <c r="F69" s="231">
        <v>181.75000000000006</v>
      </c>
      <c r="G69" s="231">
        <v>180.4500000000001</v>
      </c>
      <c r="H69" s="231">
        <v>185.05000000000007</v>
      </c>
      <c r="I69" s="231">
        <v>186.35000000000002</v>
      </c>
      <c r="J69" s="231">
        <v>187.35000000000005</v>
      </c>
      <c r="K69" s="230">
        <v>185.35</v>
      </c>
      <c r="L69" s="230">
        <v>183.05</v>
      </c>
      <c r="M69" s="230">
        <v>112.39265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75.150000000000006</v>
      </c>
      <c r="D70" s="231">
        <v>75.216666666666654</v>
      </c>
      <c r="E70" s="231">
        <v>74.633333333333312</v>
      </c>
      <c r="F70" s="231">
        <v>74.11666666666666</v>
      </c>
      <c r="G70" s="231">
        <v>73.533333333333317</v>
      </c>
      <c r="H70" s="231">
        <v>75.733333333333306</v>
      </c>
      <c r="I70" s="231">
        <v>76.316666666666649</v>
      </c>
      <c r="J70" s="231">
        <v>76.8333333333333</v>
      </c>
      <c r="K70" s="230">
        <v>75.8</v>
      </c>
      <c r="L70" s="230">
        <v>74.7</v>
      </c>
      <c r="M70" s="230">
        <v>51.706029999999998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29.15</v>
      </c>
      <c r="D71" s="231">
        <v>29.283333333333331</v>
      </c>
      <c r="E71" s="231">
        <v>28.966666666666661</v>
      </c>
      <c r="F71" s="231">
        <v>28.783333333333331</v>
      </c>
      <c r="G71" s="231">
        <v>28.466666666666661</v>
      </c>
      <c r="H71" s="231">
        <v>29.466666666666661</v>
      </c>
      <c r="I71" s="231">
        <v>29.783333333333331</v>
      </c>
      <c r="J71" s="231">
        <v>29.966666666666661</v>
      </c>
      <c r="K71" s="230">
        <v>29.6</v>
      </c>
      <c r="L71" s="230">
        <v>29.1</v>
      </c>
      <c r="M71" s="230">
        <v>85.434550000000002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1576.6</v>
      </c>
      <c r="D72" s="231">
        <v>1578.4333333333334</v>
      </c>
      <c r="E72" s="231">
        <v>1567.4666666666667</v>
      </c>
      <c r="F72" s="231">
        <v>1558.3333333333333</v>
      </c>
      <c r="G72" s="231">
        <v>1547.3666666666666</v>
      </c>
      <c r="H72" s="231">
        <v>1587.5666666666668</v>
      </c>
      <c r="I72" s="231">
        <v>1598.5333333333335</v>
      </c>
      <c r="J72" s="231">
        <v>1607.666666666667</v>
      </c>
      <c r="K72" s="230">
        <v>1589.4</v>
      </c>
      <c r="L72" s="230">
        <v>1569.3</v>
      </c>
      <c r="M72" s="230">
        <v>0.91618999999999995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4118.6499999999996</v>
      </c>
      <c r="D73" s="231">
        <v>4128.1833333333334</v>
      </c>
      <c r="E73" s="231">
        <v>4090.4666666666672</v>
      </c>
      <c r="F73" s="231">
        <v>4062.2833333333338</v>
      </c>
      <c r="G73" s="231">
        <v>4024.5666666666675</v>
      </c>
      <c r="H73" s="231">
        <v>4156.3666666666668</v>
      </c>
      <c r="I73" s="231">
        <v>4194.0833333333321</v>
      </c>
      <c r="J73" s="231">
        <v>4222.2666666666664</v>
      </c>
      <c r="K73" s="230">
        <v>4165.8999999999996</v>
      </c>
      <c r="L73" s="230">
        <v>4100</v>
      </c>
      <c r="M73" s="230">
        <v>9.4460000000000002E-2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640.95000000000005</v>
      </c>
      <c r="D74" s="231">
        <v>643.93333333333339</v>
      </c>
      <c r="E74" s="231">
        <v>635.26666666666677</v>
      </c>
      <c r="F74" s="231">
        <v>629.58333333333337</v>
      </c>
      <c r="G74" s="231">
        <v>620.91666666666674</v>
      </c>
      <c r="H74" s="231">
        <v>649.61666666666679</v>
      </c>
      <c r="I74" s="231">
        <v>658.2833333333333</v>
      </c>
      <c r="J74" s="231">
        <v>663.96666666666681</v>
      </c>
      <c r="K74" s="230">
        <v>652.6</v>
      </c>
      <c r="L74" s="230">
        <v>638.25</v>
      </c>
      <c r="M74" s="230">
        <v>3.6274999999999999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1050.6500000000001</v>
      </c>
      <c r="D75" s="231">
        <v>1044.8999999999999</v>
      </c>
      <c r="E75" s="231">
        <v>1035.2999999999997</v>
      </c>
      <c r="F75" s="231">
        <v>1019.9499999999998</v>
      </c>
      <c r="G75" s="231">
        <v>1010.3499999999997</v>
      </c>
      <c r="H75" s="231">
        <v>1060.2499999999998</v>
      </c>
      <c r="I75" s="231">
        <v>1069.8499999999997</v>
      </c>
      <c r="J75" s="231">
        <v>1085.1999999999998</v>
      </c>
      <c r="K75" s="230">
        <v>1054.5</v>
      </c>
      <c r="L75" s="230">
        <v>1029.55</v>
      </c>
      <c r="M75" s="230">
        <v>4.1297899999999998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111.45</v>
      </c>
      <c r="D76" s="231">
        <v>111.14999999999999</v>
      </c>
      <c r="E76" s="231">
        <v>110.49999999999999</v>
      </c>
      <c r="F76" s="231">
        <v>109.55</v>
      </c>
      <c r="G76" s="231">
        <v>108.89999999999999</v>
      </c>
      <c r="H76" s="231">
        <v>112.09999999999998</v>
      </c>
      <c r="I76" s="231">
        <v>112.74999999999999</v>
      </c>
      <c r="J76" s="231">
        <v>113.69999999999997</v>
      </c>
      <c r="K76" s="230">
        <v>111.8</v>
      </c>
      <c r="L76" s="230">
        <v>110.2</v>
      </c>
      <c r="M76" s="230">
        <v>103.30215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787.2</v>
      </c>
      <c r="D77" s="231">
        <v>780.83333333333337</v>
      </c>
      <c r="E77" s="231">
        <v>772.66666666666674</v>
      </c>
      <c r="F77" s="231">
        <v>758.13333333333333</v>
      </c>
      <c r="G77" s="231">
        <v>749.9666666666667</v>
      </c>
      <c r="H77" s="231">
        <v>795.36666666666679</v>
      </c>
      <c r="I77" s="231">
        <v>803.53333333333353</v>
      </c>
      <c r="J77" s="231">
        <v>818.06666666666683</v>
      </c>
      <c r="K77" s="230">
        <v>789</v>
      </c>
      <c r="L77" s="230">
        <v>766.3</v>
      </c>
      <c r="M77" s="230">
        <v>13.597810000000001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83</v>
      </c>
      <c r="D78" s="231">
        <v>81.283333333333331</v>
      </c>
      <c r="E78" s="231">
        <v>78.966666666666669</v>
      </c>
      <c r="F78" s="231">
        <v>74.933333333333337</v>
      </c>
      <c r="G78" s="231">
        <v>72.616666666666674</v>
      </c>
      <c r="H78" s="231">
        <v>85.316666666666663</v>
      </c>
      <c r="I78" s="231">
        <v>87.633333333333326</v>
      </c>
      <c r="J78" s="231">
        <v>91.666666666666657</v>
      </c>
      <c r="K78" s="230">
        <v>83.6</v>
      </c>
      <c r="L78" s="230">
        <v>77.25</v>
      </c>
      <c r="M78" s="230">
        <v>699.36887000000002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361.7</v>
      </c>
      <c r="D79" s="231">
        <v>363.33333333333331</v>
      </c>
      <c r="E79" s="231">
        <v>359.36666666666662</v>
      </c>
      <c r="F79" s="231">
        <v>357.0333333333333</v>
      </c>
      <c r="G79" s="231">
        <v>353.06666666666661</v>
      </c>
      <c r="H79" s="231">
        <v>365.66666666666663</v>
      </c>
      <c r="I79" s="231">
        <v>369.63333333333333</v>
      </c>
      <c r="J79" s="231">
        <v>371.96666666666664</v>
      </c>
      <c r="K79" s="230">
        <v>367.3</v>
      </c>
      <c r="L79" s="230">
        <v>361</v>
      </c>
      <c r="M79" s="230">
        <v>11.70519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10269.85</v>
      </c>
      <c r="D80" s="231">
        <v>10339.633333333333</v>
      </c>
      <c r="E80" s="231">
        <v>10080.266666666666</v>
      </c>
      <c r="F80" s="231">
        <v>9890.6833333333325</v>
      </c>
      <c r="G80" s="231">
        <v>9631.3166666666657</v>
      </c>
      <c r="H80" s="231">
        <v>10529.216666666667</v>
      </c>
      <c r="I80" s="231">
        <v>10788.583333333332</v>
      </c>
      <c r="J80" s="231">
        <v>10978.166666666668</v>
      </c>
      <c r="K80" s="230">
        <v>10599</v>
      </c>
      <c r="L80" s="230">
        <v>10150.049999999999</v>
      </c>
      <c r="M80" s="230">
        <v>2.5309999999999999E-2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821.25</v>
      </c>
      <c r="D81" s="231">
        <v>822.88333333333333</v>
      </c>
      <c r="E81" s="231">
        <v>816.36666666666667</v>
      </c>
      <c r="F81" s="231">
        <v>811.48333333333335</v>
      </c>
      <c r="G81" s="231">
        <v>804.9666666666667</v>
      </c>
      <c r="H81" s="231">
        <v>827.76666666666665</v>
      </c>
      <c r="I81" s="231">
        <v>834.2833333333333</v>
      </c>
      <c r="J81" s="231">
        <v>839.16666666666663</v>
      </c>
      <c r="K81" s="230">
        <v>829.4</v>
      </c>
      <c r="L81" s="230">
        <v>818</v>
      </c>
      <c r="M81" s="230">
        <v>36.848289999999999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242.05</v>
      </c>
      <c r="D82" s="231">
        <v>241.65</v>
      </c>
      <c r="E82" s="231">
        <v>238.9</v>
      </c>
      <c r="F82" s="231">
        <v>235.75</v>
      </c>
      <c r="G82" s="231">
        <v>233</v>
      </c>
      <c r="H82" s="231">
        <v>244.8</v>
      </c>
      <c r="I82" s="231">
        <v>247.55</v>
      </c>
      <c r="J82" s="231">
        <v>250.70000000000002</v>
      </c>
      <c r="K82" s="230">
        <v>244.4</v>
      </c>
      <c r="L82" s="230">
        <v>238.5</v>
      </c>
      <c r="M82" s="230">
        <v>24.921520000000001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1020.25</v>
      </c>
      <c r="D83" s="231">
        <v>1022.75</v>
      </c>
      <c r="E83" s="231">
        <v>1012.5</v>
      </c>
      <c r="F83" s="231">
        <v>1004.75</v>
      </c>
      <c r="G83" s="231">
        <v>994.5</v>
      </c>
      <c r="H83" s="231">
        <v>1030.5</v>
      </c>
      <c r="I83" s="231">
        <v>1040.75</v>
      </c>
      <c r="J83" s="231">
        <v>1048.5</v>
      </c>
      <c r="K83" s="230">
        <v>1033</v>
      </c>
      <c r="L83" s="230">
        <v>1015</v>
      </c>
      <c r="M83" s="230">
        <v>1.7957399999999999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339.55</v>
      </c>
      <c r="D84" s="231">
        <v>339.81666666666666</v>
      </c>
      <c r="E84" s="231">
        <v>336.23333333333335</v>
      </c>
      <c r="F84" s="231">
        <v>332.91666666666669</v>
      </c>
      <c r="G84" s="231">
        <v>329.33333333333337</v>
      </c>
      <c r="H84" s="231">
        <v>343.13333333333333</v>
      </c>
      <c r="I84" s="231">
        <v>346.7166666666667</v>
      </c>
      <c r="J84" s="231">
        <v>350.0333333333333</v>
      </c>
      <c r="K84" s="230">
        <v>343.4</v>
      </c>
      <c r="L84" s="230">
        <v>336.5</v>
      </c>
      <c r="M84" s="230">
        <v>33.89349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6091.15</v>
      </c>
      <c r="D85" s="231">
        <v>6090.8166666666666</v>
      </c>
      <c r="E85" s="231">
        <v>6051.583333333333</v>
      </c>
      <c r="F85" s="231">
        <v>6012.0166666666664</v>
      </c>
      <c r="G85" s="231">
        <v>5972.7833333333328</v>
      </c>
      <c r="H85" s="231">
        <v>6130.3833333333332</v>
      </c>
      <c r="I85" s="231">
        <v>6169.6166666666668</v>
      </c>
      <c r="J85" s="231">
        <v>6209.1833333333334</v>
      </c>
      <c r="K85" s="230">
        <v>6130.05</v>
      </c>
      <c r="L85" s="230">
        <v>6051.25</v>
      </c>
      <c r="M85" s="230">
        <v>0.10081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1471.25</v>
      </c>
      <c r="D86" s="231">
        <v>1466.0166666666667</v>
      </c>
      <c r="E86" s="231">
        <v>1454.2333333333333</v>
      </c>
      <c r="F86" s="231">
        <v>1437.2166666666667</v>
      </c>
      <c r="G86" s="231">
        <v>1425.4333333333334</v>
      </c>
      <c r="H86" s="231">
        <v>1483.0333333333333</v>
      </c>
      <c r="I86" s="231">
        <v>1494.8166666666666</v>
      </c>
      <c r="J86" s="231">
        <v>1511.8333333333333</v>
      </c>
      <c r="K86" s="230">
        <v>1477.8</v>
      </c>
      <c r="L86" s="230">
        <v>1449</v>
      </c>
      <c r="M86" s="230">
        <v>1.23733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938.65</v>
      </c>
      <c r="D87" s="231">
        <v>940.19999999999993</v>
      </c>
      <c r="E87" s="231">
        <v>933.49999999999989</v>
      </c>
      <c r="F87" s="231">
        <v>928.34999999999991</v>
      </c>
      <c r="G87" s="231">
        <v>921.64999999999986</v>
      </c>
      <c r="H87" s="231">
        <v>945.34999999999991</v>
      </c>
      <c r="I87" s="231">
        <v>952.05</v>
      </c>
      <c r="J87" s="231">
        <v>957.19999999999993</v>
      </c>
      <c r="K87" s="230">
        <v>946.9</v>
      </c>
      <c r="L87" s="230">
        <v>935.05</v>
      </c>
      <c r="M87" s="230">
        <v>0.23391000000000001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518.35</v>
      </c>
      <c r="D88" s="231">
        <v>520.21666666666658</v>
      </c>
      <c r="E88" s="231">
        <v>510.43333333333317</v>
      </c>
      <c r="F88" s="231">
        <v>502.51666666666654</v>
      </c>
      <c r="G88" s="231">
        <v>492.73333333333312</v>
      </c>
      <c r="H88" s="231">
        <v>528.13333333333321</v>
      </c>
      <c r="I88" s="231">
        <v>537.91666666666674</v>
      </c>
      <c r="J88" s="231">
        <v>545.83333333333326</v>
      </c>
      <c r="K88" s="230">
        <v>530</v>
      </c>
      <c r="L88" s="230">
        <v>512.29999999999995</v>
      </c>
      <c r="M88" s="230">
        <v>5.4420999999999999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18296</v>
      </c>
      <c r="D89" s="231">
        <v>18513.899999999998</v>
      </c>
      <c r="E89" s="231">
        <v>18027.799999999996</v>
      </c>
      <c r="F89" s="231">
        <v>17759.599999999999</v>
      </c>
      <c r="G89" s="231">
        <v>17273.499999999996</v>
      </c>
      <c r="H89" s="231">
        <v>18782.099999999995</v>
      </c>
      <c r="I89" s="231">
        <v>19268.199999999993</v>
      </c>
      <c r="J89" s="231">
        <v>19536.399999999994</v>
      </c>
      <c r="K89" s="230">
        <v>19000</v>
      </c>
      <c r="L89" s="230">
        <v>18245.7</v>
      </c>
      <c r="M89" s="230">
        <v>0.62648000000000004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546.65</v>
      </c>
      <c r="D90" s="231">
        <v>546.4</v>
      </c>
      <c r="E90" s="231">
        <v>541.79999999999995</v>
      </c>
      <c r="F90" s="231">
        <v>536.94999999999993</v>
      </c>
      <c r="G90" s="231">
        <v>532.34999999999991</v>
      </c>
      <c r="H90" s="231">
        <v>551.25</v>
      </c>
      <c r="I90" s="231">
        <v>555.85000000000014</v>
      </c>
      <c r="J90" s="231">
        <v>560.70000000000005</v>
      </c>
      <c r="K90" s="230">
        <v>551</v>
      </c>
      <c r="L90" s="230">
        <v>541.54999999999995</v>
      </c>
      <c r="M90" s="230">
        <v>3.1797499999999999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17</v>
      </c>
      <c r="D91" s="231">
        <v>16.833333333333332</v>
      </c>
      <c r="E91" s="231">
        <v>16.666666666666664</v>
      </c>
      <c r="F91" s="231">
        <v>16.333333333333332</v>
      </c>
      <c r="G91" s="231">
        <v>16.166666666666664</v>
      </c>
      <c r="H91" s="231">
        <v>17.166666666666664</v>
      </c>
      <c r="I91" s="231">
        <v>17.333333333333329</v>
      </c>
      <c r="J91" s="231">
        <v>17.666666666666664</v>
      </c>
      <c r="K91" s="230">
        <v>17</v>
      </c>
      <c r="L91" s="230">
        <v>16.5</v>
      </c>
      <c r="M91" s="230">
        <v>133.38208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4575.25</v>
      </c>
      <c r="D92" s="231">
        <v>4588.7833333333338</v>
      </c>
      <c r="E92" s="231">
        <v>4552.4666666666672</v>
      </c>
      <c r="F92" s="231">
        <v>4529.6833333333334</v>
      </c>
      <c r="G92" s="231">
        <v>4493.3666666666668</v>
      </c>
      <c r="H92" s="231">
        <v>4611.5666666666675</v>
      </c>
      <c r="I92" s="231">
        <v>4647.883333333335</v>
      </c>
      <c r="J92" s="231">
        <v>4670.6666666666679</v>
      </c>
      <c r="K92" s="230">
        <v>4625.1000000000004</v>
      </c>
      <c r="L92" s="230">
        <v>4566</v>
      </c>
      <c r="M92" s="230">
        <v>1.9496800000000001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1090.55</v>
      </c>
      <c r="D93" s="231">
        <v>1089.0833333333333</v>
      </c>
      <c r="E93" s="231">
        <v>1078.4666666666665</v>
      </c>
      <c r="F93" s="231">
        <v>1066.3833333333332</v>
      </c>
      <c r="G93" s="231">
        <v>1055.7666666666664</v>
      </c>
      <c r="H93" s="231">
        <v>1101.1666666666665</v>
      </c>
      <c r="I93" s="231">
        <v>1111.7833333333333</v>
      </c>
      <c r="J93" s="231">
        <v>1123.8666666666666</v>
      </c>
      <c r="K93" s="230">
        <v>1099.7</v>
      </c>
      <c r="L93" s="230">
        <v>1077</v>
      </c>
      <c r="M93" s="230">
        <v>0.82759000000000005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622.20000000000005</v>
      </c>
      <c r="D94" s="231">
        <v>621.01666666666677</v>
      </c>
      <c r="E94" s="231">
        <v>617.53333333333353</v>
      </c>
      <c r="F94" s="231">
        <v>612.86666666666679</v>
      </c>
      <c r="G94" s="231">
        <v>609.38333333333355</v>
      </c>
      <c r="H94" s="231">
        <v>625.68333333333351</v>
      </c>
      <c r="I94" s="231">
        <v>629.16666666666686</v>
      </c>
      <c r="J94" s="231">
        <v>633.83333333333348</v>
      </c>
      <c r="K94" s="230">
        <v>624.5</v>
      </c>
      <c r="L94" s="230">
        <v>616.35</v>
      </c>
      <c r="M94" s="230">
        <v>1.43011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69.900000000000006</v>
      </c>
      <c r="D95" s="231">
        <v>70.066666666666663</v>
      </c>
      <c r="E95" s="231">
        <v>69.333333333333329</v>
      </c>
      <c r="F95" s="231">
        <v>68.766666666666666</v>
      </c>
      <c r="G95" s="231">
        <v>68.033333333333331</v>
      </c>
      <c r="H95" s="231">
        <v>70.633333333333326</v>
      </c>
      <c r="I95" s="231">
        <v>71.366666666666674</v>
      </c>
      <c r="J95" s="231">
        <v>71.933333333333323</v>
      </c>
      <c r="K95" s="230">
        <v>70.8</v>
      </c>
      <c r="L95" s="230">
        <v>69.5</v>
      </c>
      <c r="M95" s="230">
        <v>20.155729999999998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383.75</v>
      </c>
      <c r="D96" s="231">
        <v>385.68333333333334</v>
      </c>
      <c r="E96" s="231">
        <v>376.06666666666666</v>
      </c>
      <c r="F96" s="231">
        <v>368.38333333333333</v>
      </c>
      <c r="G96" s="231">
        <v>358.76666666666665</v>
      </c>
      <c r="H96" s="231">
        <v>393.36666666666667</v>
      </c>
      <c r="I96" s="231">
        <v>402.98333333333335</v>
      </c>
      <c r="J96" s="231">
        <v>410.66666666666669</v>
      </c>
      <c r="K96" s="230">
        <v>395.3</v>
      </c>
      <c r="L96" s="230">
        <v>378</v>
      </c>
      <c r="M96" s="230">
        <v>29.396270000000001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3718.55</v>
      </c>
      <c r="D97" s="231">
        <v>3725.5166666666664</v>
      </c>
      <c r="E97" s="231">
        <v>3683.0333333333328</v>
      </c>
      <c r="F97" s="231">
        <v>3647.5166666666664</v>
      </c>
      <c r="G97" s="231">
        <v>3605.0333333333328</v>
      </c>
      <c r="H97" s="231">
        <v>3761.0333333333328</v>
      </c>
      <c r="I97" s="231">
        <v>3803.5166666666664</v>
      </c>
      <c r="J97" s="231">
        <v>3839.0333333333328</v>
      </c>
      <c r="K97" s="230">
        <v>3768</v>
      </c>
      <c r="L97" s="230">
        <v>3690</v>
      </c>
      <c r="M97" s="230">
        <v>0.23741000000000001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281.95</v>
      </c>
      <c r="D98" s="231">
        <v>284.56666666666666</v>
      </c>
      <c r="E98" s="231">
        <v>278.18333333333334</v>
      </c>
      <c r="F98" s="231">
        <v>274.41666666666669</v>
      </c>
      <c r="G98" s="231">
        <v>268.03333333333336</v>
      </c>
      <c r="H98" s="231">
        <v>288.33333333333331</v>
      </c>
      <c r="I98" s="231">
        <v>294.71666666666664</v>
      </c>
      <c r="J98" s="231">
        <v>298.48333333333329</v>
      </c>
      <c r="K98" s="230">
        <v>290.95</v>
      </c>
      <c r="L98" s="230">
        <v>280.8</v>
      </c>
      <c r="M98" s="230">
        <v>2.4302299999999999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358.8</v>
      </c>
      <c r="D99" s="231">
        <v>360.34999999999997</v>
      </c>
      <c r="E99" s="231">
        <v>355.94999999999993</v>
      </c>
      <c r="F99" s="231">
        <v>353.09999999999997</v>
      </c>
      <c r="G99" s="231">
        <v>348.69999999999993</v>
      </c>
      <c r="H99" s="231">
        <v>363.19999999999993</v>
      </c>
      <c r="I99" s="231">
        <v>367.59999999999991</v>
      </c>
      <c r="J99" s="231">
        <v>370.44999999999993</v>
      </c>
      <c r="K99" s="230">
        <v>364.75</v>
      </c>
      <c r="L99" s="230">
        <v>357.5</v>
      </c>
      <c r="M99" s="230">
        <v>2.4406099999999999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690.15</v>
      </c>
      <c r="D100" s="231">
        <v>687.31666666666661</v>
      </c>
      <c r="E100" s="231">
        <v>680.28333333333319</v>
      </c>
      <c r="F100" s="231">
        <v>670.41666666666663</v>
      </c>
      <c r="G100" s="231">
        <v>663.38333333333321</v>
      </c>
      <c r="H100" s="231">
        <v>697.18333333333317</v>
      </c>
      <c r="I100" s="231">
        <v>704.21666666666647</v>
      </c>
      <c r="J100" s="231">
        <v>714.08333333333314</v>
      </c>
      <c r="K100" s="230">
        <v>694.35</v>
      </c>
      <c r="L100" s="230">
        <v>677.45</v>
      </c>
      <c r="M100" s="230">
        <v>4.8311000000000002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307.10000000000002</v>
      </c>
      <c r="D101" s="231">
        <v>307.81666666666666</v>
      </c>
      <c r="E101" s="231">
        <v>305.13333333333333</v>
      </c>
      <c r="F101" s="231">
        <v>303.16666666666669</v>
      </c>
      <c r="G101" s="231">
        <v>300.48333333333335</v>
      </c>
      <c r="H101" s="231">
        <v>309.7833333333333</v>
      </c>
      <c r="I101" s="231">
        <v>312.46666666666658</v>
      </c>
      <c r="J101" s="231">
        <v>314.43333333333328</v>
      </c>
      <c r="K101" s="230">
        <v>310.5</v>
      </c>
      <c r="L101" s="230">
        <v>305.85000000000002</v>
      </c>
      <c r="M101" s="230">
        <v>55.054400000000001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735.9</v>
      </c>
      <c r="D102" s="231">
        <v>745.81666666666661</v>
      </c>
      <c r="E102" s="231">
        <v>721.63333333333321</v>
      </c>
      <c r="F102" s="231">
        <v>707.36666666666656</v>
      </c>
      <c r="G102" s="231">
        <v>683.18333333333317</v>
      </c>
      <c r="H102" s="231">
        <v>760.08333333333326</v>
      </c>
      <c r="I102" s="231">
        <v>784.26666666666665</v>
      </c>
      <c r="J102" s="231">
        <v>798.5333333333333</v>
      </c>
      <c r="K102" s="230">
        <v>770</v>
      </c>
      <c r="L102" s="230">
        <v>731.55</v>
      </c>
      <c r="M102" s="230">
        <v>1.6269899999999999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710</v>
      </c>
      <c r="D103" s="231">
        <v>710.30000000000007</v>
      </c>
      <c r="E103" s="231">
        <v>704.70000000000016</v>
      </c>
      <c r="F103" s="231">
        <v>699.40000000000009</v>
      </c>
      <c r="G103" s="231">
        <v>693.80000000000018</v>
      </c>
      <c r="H103" s="231">
        <v>715.60000000000014</v>
      </c>
      <c r="I103" s="231">
        <v>721.2</v>
      </c>
      <c r="J103" s="231">
        <v>726.50000000000011</v>
      </c>
      <c r="K103" s="230">
        <v>715.9</v>
      </c>
      <c r="L103" s="230">
        <v>705</v>
      </c>
      <c r="M103" s="230">
        <v>2.4235799999999998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1156.75</v>
      </c>
      <c r="D104" s="231">
        <v>1154.5</v>
      </c>
      <c r="E104" s="231">
        <v>1137</v>
      </c>
      <c r="F104" s="231">
        <v>1117.25</v>
      </c>
      <c r="G104" s="231">
        <v>1099.75</v>
      </c>
      <c r="H104" s="231">
        <v>1174.25</v>
      </c>
      <c r="I104" s="231">
        <v>1191.75</v>
      </c>
      <c r="J104" s="231">
        <v>1211.5</v>
      </c>
      <c r="K104" s="230">
        <v>1172</v>
      </c>
      <c r="L104" s="230">
        <v>1134.75</v>
      </c>
      <c r="M104" s="230">
        <v>0.83004999999999995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114.15</v>
      </c>
      <c r="D105" s="231">
        <v>114.28333333333335</v>
      </c>
      <c r="E105" s="231">
        <v>113.86666666666669</v>
      </c>
      <c r="F105" s="231">
        <v>113.58333333333334</v>
      </c>
      <c r="G105" s="231">
        <v>113.16666666666669</v>
      </c>
      <c r="H105" s="231">
        <v>114.56666666666669</v>
      </c>
      <c r="I105" s="231">
        <v>114.98333333333335</v>
      </c>
      <c r="J105" s="231">
        <v>115.26666666666669</v>
      </c>
      <c r="K105" s="230">
        <v>114.7</v>
      </c>
      <c r="L105" s="230">
        <v>114</v>
      </c>
      <c r="M105" s="230">
        <v>3.8669099999999998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2024.9</v>
      </c>
      <c r="D106" s="231">
        <v>2050.4166666666665</v>
      </c>
      <c r="E106" s="231">
        <v>1979.8833333333332</v>
      </c>
      <c r="F106" s="231">
        <v>1934.8666666666668</v>
      </c>
      <c r="G106" s="231">
        <v>1864.3333333333335</v>
      </c>
      <c r="H106" s="231">
        <v>2095.4333333333329</v>
      </c>
      <c r="I106" s="231">
        <v>2165.9666666666667</v>
      </c>
      <c r="J106" s="231">
        <v>2210.9833333333327</v>
      </c>
      <c r="K106" s="230">
        <v>2120.9499999999998</v>
      </c>
      <c r="L106" s="230">
        <v>2005.4</v>
      </c>
      <c r="M106" s="230">
        <v>3.59382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26.75</v>
      </c>
      <c r="D107" s="231">
        <v>26.766666666666669</v>
      </c>
      <c r="E107" s="231">
        <v>26.583333333333339</v>
      </c>
      <c r="F107" s="231">
        <v>26.416666666666671</v>
      </c>
      <c r="G107" s="231">
        <v>26.233333333333341</v>
      </c>
      <c r="H107" s="231">
        <v>26.933333333333337</v>
      </c>
      <c r="I107" s="231">
        <v>27.116666666666667</v>
      </c>
      <c r="J107" s="231">
        <v>27.283333333333335</v>
      </c>
      <c r="K107" s="230">
        <v>26.95</v>
      </c>
      <c r="L107" s="230">
        <v>26.6</v>
      </c>
      <c r="M107" s="230">
        <v>45.675310000000003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990.05</v>
      </c>
      <c r="D108" s="231">
        <v>990.66666666666663</v>
      </c>
      <c r="E108" s="231">
        <v>987.38333333333321</v>
      </c>
      <c r="F108" s="231">
        <v>984.71666666666658</v>
      </c>
      <c r="G108" s="231">
        <v>981.43333333333317</v>
      </c>
      <c r="H108" s="231">
        <v>993.33333333333326</v>
      </c>
      <c r="I108" s="231">
        <v>996.61666666666679</v>
      </c>
      <c r="J108" s="231">
        <v>999.2833333333333</v>
      </c>
      <c r="K108" s="230">
        <v>993.95</v>
      </c>
      <c r="L108" s="230">
        <v>988</v>
      </c>
      <c r="M108" s="230">
        <v>2.1207799999999999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572.29999999999995</v>
      </c>
      <c r="D109" s="231">
        <v>574.86666666666667</v>
      </c>
      <c r="E109" s="231">
        <v>568.43333333333339</v>
      </c>
      <c r="F109" s="231">
        <v>564.56666666666672</v>
      </c>
      <c r="G109" s="231">
        <v>558.13333333333344</v>
      </c>
      <c r="H109" s="231">
        <v>578.73333333333335</v>
      </c>
      <c r="I109" s="231">
        <v>585.16666666666652</v>
      </c>
      <c r="J109" s="231">
        <v>589.0333333333333</v>
      </c>
      <c r="K109" s="230">
        <v>581.29999999999995</v>
      </c>
      <c r="L109" s="230">
        <v>571</v>
      </c>
      <c r="M109" s="230">
        <v>0.76832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795.6</v>
      </c>
      <c r="D110" s="231">
        <v>793.98333333333323</v>
      </c>
      <c r="E110" s="231">
        <v>785.96666666666647</v>
      </c>
      <c r="F110" s="231">
        <v>776.33333333333326</v>
      </c>
      <c r="G110" s="231">
        <v>768.31666666666649</v>
      </c>
      <c r="H110" s="231">
        <v>803.61666666666645</v>
      </c>
      <c r="I110" s="231">
        <v>811.6333333333331</v>
      </c>
      <c r="J110" s="231">
        <v>821.26666666666642</v>
      </c>
      <c r="K110" s="230">
        <v>802</v>
      </c>
      <c r="L110" s="230">
        <v>784.35</v>
      </c>
      <c r="M110" s="230">
        <v>1.3355300000000001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7577.9</v>
      </c>
      <c r="D111" s="231">
        <v>7585.3166666666657</v>
      </c>
      <c r="E111" s="231">
        <v>7501.1833333333316</v>
      </c>
      <c r="F111" s="231">
        <v>7424.4666666666662</v>
      </c>
      <c r="G111" s="231">
        <v>7340.3333333333321</v>
      </c>
      <c r="H111" s="231">
        <v>7662.033333333331</v>
      </c>
      <c r="I111" s="231">
        <v>7746.1666666666661</v>
      </c>
      <c r="J111" s="231">
        <v>7822.8833333333305</v>
      </c>
      <c r="K111" s="230">
        <v>7669.45</v>
      </c>
      <c r="L111" s="230">
        <v>7508.6</v>
      </c>
      <c r="M111" s="230">
        <v>0.13408999999999999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423.9</v>
      </c>
      <c r="D112" s="231">
        <v>426.4666666666667</v>
      </c>
      <c r="E112" s="231">
        <v>419.28333333333342</v>
      </c>
      <c r="F112" s="231">
        <v>414.66666666666674</v>
      </c>
      <c r="G112" s="231">
        <v>407.48333333333346</v>
      </c>
      <c r="H112" s="231">
        <v>431.08333333333337</v>
      </c>
      <c r="I112" s="231">
        <v>438.26666666666665</v>
      </c>
      <c r="J112" s="231">
        <v>442.88333333333333</v>
      </c>
      <c r="K112" s="230">
        <v>433.65</v>
      </c>
      <c r="L112" s="230">
        <v>421.85</v>
      </c>
      <c r="M112" s="230">
        <v>1.2288300000000001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285.8</v>
      </c>
      <c r="D113" s="231">
        <v>285.8</v>
      </c>
      <c r="E113" s="231">
        <v>278.15000000000003</v>
      </c>
      <c r="F113" s="231">
        <v>270.5</v>
      </c>
      <c r="G113" s="231">
        <v>262.85000000000002</v>
      </c>
      <c r="H113" s="231">
        <v>293.45000000000005</v>
      </c>
      <c r="I113" s="231">
        <v>301.10000000000002</v>
      </c>
      <c r="J113" s="231">
        <v>308.75000000000006</v>
      </c>
      <c r="K113" s="230">
        <v>293.45</v>
      </c>
      <c r="L113" s="230">
        <v>278.14999999999998</v>
      </c>
      <c r="M113" s="230">
        <v>40.747399999999999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439.05</v>
      </c>
      <c r="D114" s="231">
        <v>441.34999999999997</v>
      </c>
      <c r="E114" s="231">
        <v>435.39999999999992</v>
      </c>
      <c r="F114" s="231">
        <v>431.74999999999994</v>
      </c>
      <c r="G114" s="231">
        <v>425.7999999999999</v>
      </c>
      <c r="H114" s="231">
        <v>444.99999999999994</v>
      </c>
      <c r="I114" s="231">
        <v>450.95</v>
      </c>
      <c r="J114" s="231">
        <v>454.59999999999997</v>
      </c>
      <c r="K114" s="230">
        <v>447.3</v>
      </c>
      <c r="L114" s="230">
        <v>437.7</v>
      </c>
      <c r="M114" s="230">
        <v>0.91257999999999995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839.9</v>
      </c>
      <c r="D115" s="231">
        <v>841.33333333333337</v>
      </c>
      <c r="E115" s="231">
        <v>833.66666666666674</v>
      </c>
      <c r="F115" s="231">
        <v>827.43333333333339</v>
      </c>
      <c r="G115" s="231">
        <v>819.76666666666677</v>
      </c>
      <c r="H115" s="231">
        <v>847.56666666666672</v>
      </c>
      <c r="I115" s="231">
        <v>855.23333333333346</v>
      </c>
      <c r="J115" s="231">
        <v>861.4666666666667</v>
      </c>
      <c r="K115" s="230">
        <v>849</v>
      </c>
      <c r="L115" s="230">
        <v>835.1</v>
      </c>
      <c r="M115" s="230">
        <v>0.41891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1055.4000000000001</v>
      </c>
      <c r="D116" s="231">
        <v>1056.0666666666666</v>
      </c>
      <c r="E116" s="231">
        <v>1050.3333333333333</v>
      </c>
      <c r="F116" s="231">
        <v>1045.2666666666667</v>
      </c>
      <c r="G116" s="231">
        <v>1039.5333333333333</v>
      </c>
      <c r="H116" s="231">
        <v>1061.1333333333332</v>
      </c>
      <c r="I116" s="231">
        <v>1066.8666666666668</v>
      </c>
      <c r="J116" s="231">
        <v>1071.9333333333332</v>
      </c>
      <c r="K116" s="230">
        <v>1061.8</v>
      </c>
      <c r="L116" s="230">
        <v>1051</v>
      </c>
      <c r="M116" s="230">
        <v>7.5876799999999998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956.25</v>
      </c>
      <c r="D117" s="231">
        <v>953.51666666666677</v>
      </c>
      <c r="E117" s="231">
        <v>947.83333333333348</v>
      </c>
      <c r="F117" s="231">
        <v>939.41666666666674</v>
      </c>
      <c r="G117" s="231">
        <v>933.73333333333346</v>
      </c>
      <c r="H117" s="231">
        <v>961.93333333333351</v>
      </c>
      <c r="I117" s="231">
        <v>967.61666666666667</v>
      </c>
      <c r="J117" s="231">
        <v>976.03333333333353</v>
      </c>
      <c r="K117" s="230">
        <v>959.2</v>
      </c>
      <c r="L117" s="230">
        <v>945.1</v>
      </c>
      <c r="M117" s="230">
        <v>17.44868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125.65</v>
      </c>
      <c r="D118" s="231">
        <v>128.48333333333332</v>
      </c>
      <c r="E118" s="231">
        <v>122.46666666666664</v>
      </c>
      <c r="F118" s="231">
        <v>119.28333333333332</v>
      </c>
      <c r="G118" s="231">
        <v>113.26666666666664</v>
      </c>
      <c r="H118" s="231">
        <v>131.66666666666663</v>
      </c>
      <c r="I118" s="231">
        <v>137.68333333333334</v>
      </c>
      <c r="J118" s="231">
        <v>140.86666666666665</v>
      </c>
      <c r="K118" s="230">
        <v>134.5</v>
      </c>
      <c r="L118" s="230">
        <v>125.3</v>
      </c>
      <c r="M118" s="230">
        <v>239.48387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1428.7</v>
      </c>
      <c r="D119" s="231">
        <v>1446.2166666666665</v>
      </c>
      <c r="E119" s="231">
        <v>1358.4833333333329</v>
      </c>
      <c r="F119" s="231">
        <v>1288.2666666666664</v>
      </c>
      <c r="G119" s="231">
        <v>1200.5333333333328</v>
      </c>
      <c r="H119" s="231">
        <v>1516.4333333333329</v>
      </c>
      <c r="I119" s="231">
        <v>1604.1666666666665</v>
      </c>
      <c r="J119" s="231">
        <v>1674.383333333333</v>
      </c>
      <c r="K119" s="230">
        <v>1533.95</v>
      </c>
      <c r="L119" s="230">
        <v>1376</v>
      </c>
      <c r="M119" s="230">
        <v>57.224440000000001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246.1</v>
      </c>
      <c r="D120" s="231">
        <v>244.85</v>
      </c>
      <c r="E120" s="231">
        <v>242.04999999999998</v>
      </c>
      <c r="F120" s="231">
        <v>238</v>
      </c>
      <c r="G120" s="231">
        <v>235.2</v>
      </c>
      <c r="H120" s="231">
        <v>248.89999999999998</v>
      </c>
      <c r="I120" s="231">
        <v>251.7</v>
      </c>
      <c r="J120" s="231">
        <v>255.74999999999997</v>
      </c>
      <c r="K120" s="230">
        <v>247.65</v>
      </c>
      <c r="L120" s="230">
        <v>240.8</v>
      </c>
      <c r="M120" s="230">
        <v>80.699849999999998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486.95</v>
      </c>
      <c r="D121" s="231">
        <v>485.05</v>
      </c>
      <c r="E121" s="231">
        <v>481.1</v>
      </c>
      <c r="F121" s="231">
        <v>475.25</v>
      </c>
      <c r="G121" s="231">
        <v>471.3</v>
      </c>
      <c r="H121" s="231">
        <v>490.90000000000003</v>
      </c>
      <c r="I121" s="231">
        <v>494.84999999999997</v>
      </c>
      <c r="J121" s="231">
        <v>500.70000000000005</v>
      </c>
      <c r="K121" s="230">
        <v>489</v>
      </c>
      <c r="L121" s="230">
        <v>479.2</v>
      </c>
      <c r="M121" s="230">
        <v>3.9199799999999998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4420.1499999999996</v>
      </c>
      <c r="D122" s="231">
        <v>4445.05</v>
      </c>
      <c r="E122" s="231">
        <v>4380.1000000000004</v>
      </c>
      <c r="F122" s="231">
        <v>4340.05</v>
      </c>
      <c r="G122" s="231">
        <v>4275.1000000000004</v>
      </c>
      <c r="H122" s="231">
        <v>4485.1000000000004</v>
      </c>
      <c r="I122" s="231">
        <v>4550.0499999999993</v>
      </c>
      <c r="J122" s="231">
        <v>4590.1000000000004</v>
      </c>
      <c r="K122" s="230">
        <v>4510</v>
      </c>
      <c r="L122" s="230">
        <v>4405</v>
      </c>
      <c r="M122" s="230">
        <v>2.1472000000000002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1605.9</v>
      </c>
      <c r="D123" s="231">
        <v>1606.6333333333332</v>
      </c>
      <c r="E123" s="231">
        <v>1599.7666666666664</v>
      </c>
      <c r="F123" s="231">
        <v>1593.6333333333332</v>
      </c>
      <c r="G123" s="231">
        <v>1586.7666666666664</v>
      </c>
      <c r="H123" s="231">
        <v>1612.7666666666664</v>
      </c>
      <c r="I123" s="231">
        <v>1619.6333333333332</v>
      </c>
      <c r="J123" s="231">
        <v>1625.7666666666664</v>
      </c>
      <c r="K123" s="230">
        <v>1613.5</v>
      </c>
      <c r="L123" s="230">
        <v>1600.5</v>
      </c>
      <c r="M123" s="230">
        <v>1.8241799999999999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2138.15</v>
      </c>
      <c r="D124" s="231">
        <v>2140.6166666666668</v>
      </c>
      <c r="E124" s="231">
        <v>2131.8333333333335</v>
      </c>
      <c r="F124" s="231">
        <v>2125.5166666666669</v>
      </c>
      <c r="G124" s="231">
        <v>2116.7333333333336</v>
      </c>
      <c r="H124" s="231">
        <v>2146.9333333333334</v>
      </c>
      <c r="I124" s="231">
        <v>2155.7166666666662</v>
      </c>
      <c r="J124" s="231">
        <v>2162.0333333333333</v>
      </c>
      <c r="K124" s="230">
        <v>2149.4</v>
      </c>
      <c r="L124" s="230">
        <v>2134.3000000000002</v>
      </c>
      <c r="M124" s="230">
        <v>0.29937000000000002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673.7</v>
      </c>
      <c r="D125" s="231">
        <v>673.06666666666672</v>
      </c>
      <c r="E125" s="231">
        <v>667.63333333333344</v>
      </c>
      <c r="F125" s="231">
        <v>661.56666666666672</v>
      </c>
      <c r="G125" s="231">
        <v>656.13333333333344</v>
      </c>
      <c r="H125" s="231">
        <v>679.13333333333344</v>
      </c>
      <c r="I125" s="231">
        <v>684.56666666666661</v>
      </c>
      <c r="J125" s="231">
        <v>690.63333333333344</v>
      </c>
      <c r="K125" s="230">
        <v>678.5</v>
      </c>
      <c r="L125" s="230">
        <v>667</v>
      </c>
      <c r="M125" s="230">
        <v>8.4565900000000003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949.15</v>
      </c>
      <c r="D126" s="231">
        <v>948.1</v>
      </c>
      <c r="E126" s="231">
        <v>933.75</v>
      </c>
      <c r="F126" s="231">
        <v>918.35</v>
      </c>
      <c r="G126" s="231">
        <v>904</v>
      </c>
      <c r="H126" s="231">
        <v>963.5</v>
      </c>
      <c r="I126" s="231">
        <v>977.85000000000014</v>
      </c>
      <c r="J126" s="231">
        <v>993.25</v>
      </c>
      <c r="K126" s="230">
        <v>962.45</v>
      </c>
      <c r="L126" s="230">
        <v>932.7</v>
      </c>
      <c r="M126" s="230">
        <v>3.2924099999999998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1213.5999999999999</v>
      </c>
      <c r="D127" s="231">
        <v>1214.3666666666666</v>
      </c>
      <c r="E127" s="231">
        <v>1201.7333333333331</v>
      </c>
      <c r="F127" s="231">
        <v>1189.8666666666666</v>
      </c>
      <c r="G127" s="231">
        <v>1177.2333333333331</v>
      </c>
      <c r="H127" s="231">
        <v>1226.2333333333331</v>
      </c>
      <c r="I127" s="231">
        <v>1238.8666666666668</v>
      </c>
      <c r="J127" s="231">
        <v>1250.7333333333331</v>
      </c>
      <c r="K127" s="230">
        <v>1227</v>
      </c>
      <c r="L127" s="230">
        <v>1202.5</v>
      </c>
      <c r="M127" s="230">
        <v>0.49837999999999999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275.45</v>
      </c>
      <c r="D128" s="231">
        <v>274.18333333333334</v>
      </c>
      <c r="E128" s="231">
        <v>272.41666666666669</v>
      </c>
      <c r="F128" s="231">
        <v>269.38333333333333</v>
      </c>
      <c r="G128" s="231">
        <v>267.61666666666667</v>
      </c>
      <c r="H128" s="231">
        <v>277.2166666666667</v>
      </c>
      <c r="I128" s="231">
        <v>278.98333333333335</v>
      </c>
      <c r="J128" s="231">
        <v>282.01666666666671</v>
      </c>
      <c r="K128" s="230">
        <v>275.95</v>
      </c>
      <c r="L128" s="230">
        <v>271.14999999999998</v>
      </c>
      <c r="M128" s="230">
        <v>26.67398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1744.05</v>
      </c>
      <c r="D129" s="231">
        <v>1743.2833333333335</v>
      </c>
      <c r="E129" s="231">
        <v>1730.7666666666671</v>
      </c>
      <c r="F129" s="231">
        <v>1717.4833333333336</v>
      </c>
      <c r="G129" s="231">
        <v>1704.9666666666672</v>
      </c>
      <c r="H129" s="231">
        <v>1756.5666666666671</v>
      </c>
      <c r="I129" s="231">
        <v>1769.0833333333335</v>
      </c>
      <c r="J129" s="231">
        <v>1782.366666666667</v>
      </c>
      <c r="K129" s="230">
        <v>1755.8</v>
      </c>
      <c r="L129" s="230">
        <v>1730</v>
      </c>
      <c r="M129" s="230">
        <v>5.8212799999999998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1292.8499999999999</v>
      </c>
      <c r="D130" s="231">
        <v>1302.6499999999999</v>
      </c>
      <c r="E130" s="231">
        <v>1276.2999999999997</v>
      </c>
      <c r="F130" s="231">
        <v>1259.7499999999998</v>
      </c>
      <c r="G130" s="231">
        <v>1233.3999999999996</v>
      </c>
      <c r="H130" s="231">
        <v>1319.1999999999998</v>
      </c>
      <c r="I130" s="231">
        <v>1345.5499999999997</v>
      </c>
      <c r="J130" s="231">
        <v>1362.1</v>
      </c>
      <c r="K130" s="230">
        <v>1329</v>
      </c>
      <c r="L130" s="230">
        <v>1286.0999999999999</v>
      </c>
      <c r="M130" s="230">
        <v>2.4706800000000002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857.25</v>
      </c>
      <c r="D131" s="231">
        <v>857.25</v>
      </c>
      <c r="E131" s="231">
        <v>851</v>
      </c>
      <c r="F131" s="231">
        <v>844.75</v>
      </c>
      <c r="G131" s="231">
        <v>838.5</v>
      </c>
      <c r="H131" s="231">
        <v>863.5</v>
      </c>
      <c r="I131" s="231">
        <v>869.75</v>
      </c>
      <c r="J131" s="231">
        <v>876</v>
      </c>
      <c r="K131" s="230">
        <v>863.5</v>
      </c>
      <c r="L131" s="230">
        <v>851</v>
      </c>
      <c r="M131" s="230">
        <v>0.26179000000000002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482.65</v>
      </c>
      <c r="D132" s="231">
        <v>481.0333333333333</v>
      </c>
      <c r="E132" s="231">
        <v>475.66666666666663</v>
      </c>
      <c r="F132" s="231">
        <v>468.68333333333334</v>
      </c>
      <c r="G132" s="231">
        <v>463.31666666666666</v>
      </c>
      <c r="H132" s="231">
        <v>488.01666666666659</v>
      </c>
      <c r="I132" s="231">
        <v>493.38333333333327</v>
      </c>
      <c r="J132" s="231">
        <v>500.36666666666656</v>
      </c>
      <c r="K132" s="230">
        <v>486.4</v>
      </c>
      <c r="L132" s="230">
        <v>474.05</v>
      </c>
      <c r="M132" s="230">
        <v>46.658090000000001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548.35</v>
      </c>
      <c r="D133" s="231">
        <v>546.91666666666663</v>
      </c>
      <c r="E133" s="231">
        <v>543.83333333333326</v>
      </c>
      <c r="F133" s="231">
        <v>539.31666666666661</v>
      </c>
      <c r="G133" s="231">
        <v>536.23333333333323</v>
      </c>
      <c r="H133" s="231">
        <v>551.43333333333328</v>
      </c>
      <c r="I133" s="231">
        <v>554.51666666666654</v>
      </c>
      <c r="J133" s="231">
        <v>559.0333333333333</v>
      </c>
      <c r="K133" s="230">
        <v>550</v>
      </c>
      <c r="L133" s="230">
        <v>542.4</v>
      </c>
      <c r="M133" s="230">
        <v>22.155799999999999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2093.0500000000002</v>
      </c>
      <c r="D134" s="231">
        <v>2089.1666666666665</v>
      </c>
      <c r="E134" s="231">
        <v>2070.4833333333331</v>
      </c>
      <c r="F134" s="231">
        <v>2047.9166666666665</v>
      </c>
      <c r="G134" s="231">
        <v>2029.2333333333331</v>
      </c>
      <c r="H134" s="231">
        <v>2111.7333333333331</v>
      </c>
      <c r="I134" s="231">
        <v>2130.4166666666665</v>
      </c>
      <c r="J134" s="231">
        <v>2152.9833333333331</v>
      </c>
      <c r="K134" s="230">
        <v>2107.85</v>
      </c>
      <c r="L134" s="230">
        <v>2066.6</v>
      </c>
      <c r="M134" s="230">
        <v>2.0528599999999999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544.4</v>
      </c>
      <c r="D135" s="231">
        <v>547.53333333333342</v>
      </c>
      <c r="E135" s="231">
        <v>540.56666666666683</v>
      </c>
      <c r="F135" s="231">
        <v>536.73333333333346</v>
      </c>
      <c r="G135" s="231">
        <v>529.76666666666688</v>
      </c>
      <c r="H135" s="231">
        <v>551.36666666666679</v>
      </c>
      <c r="I135" s="231">
        <v>558.33333333333326</v>
      </c>
      <c r="J135" s="231">
        <v>562.16666666666674</v>
      </c>
      <c r="K135" s="230">
        <v>554.5</v>
      </c>
      <c r="L135" s="230">
        <v>543.70000000000005</v>
      </c>
      <c r="M135" s="230">
        <v>2.7350099999999999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2082.5</v>
      </c>
      <c r="D136" s="231">
        <v>2081.4166666666665</v>
      </c>
      <c r="E136" s="231">
        <v>2066.083333333333</v>
      </c>
      <c r="F136" s="231">
        <v>2049.6666666666665</v>
      </c>
      <c r="G136" s="231">
        <v>2034.333333333333</v>
      </c>
      <c r="H136" s="231">
        <v>2097.833333333333</v>
      </c>
      <c r="I136" s="231">
        <v>2113.1666666666661</v>
      </c>
      <c r="J136" s="231">
        <v>2129.583333333333</v>
      </c>
      <c r="K136" s="230">
        <v>2096.75</v>
      </c>
      <c r="L136" s="230">
        <v>2065</v>
      </c>
      <c r="M136" s="230">
        <v>4.7405499999999998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369.95</v>
      </c>
      <c r="D137" s="231">
        <v>370.41666666666669</v>
      </c>
      <c r="E137" s="231">
        <v>366.98333333333335</v>
      </c>
      <c r="F137" s="231">
        <v>364.01666666666665</v>
      </c>
      <c r="G137" s="231">
        <v>360.58333333333331</v>
      </c>
      <c r="H137" s="231">
        <v>373.38333333333338</v>
      </c>
      <c r="I137" s="231">
        <v>376.81666666666666</v>
      </c>
      <c r="J137" s="231">
        <v>379.78333333333342</v>
      </c>
      <c r="K137" s="230">
        <v>373.85</v>
      </c>
      <c r="L137" s="230">
        <v>367.45</v>
      </c>
      <c r="M137" s="230">
        <v>2.7953700000000001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240.5</v>
      </c>
      <c r="D138" s="231">
        <v>238.81666666666669</v>
      </c>
      <c r="E138" s="231">
        <v>235.63333333333338</v>
      </c>
      <c r="F138" s="231">
        <v>230.76666666666668</v>
      </c>
      <c r="G138" s="231">
        <v>227.58333333333337</v>
      </c>
      <c r="H138" s="231">
        <v>243.68333333333339</v>
      </c>
      <c r="I138" s="231">
        <v>246.86666666666673</v>
      </c>
      <c r="J138" s="231">
        <v>251.73333333333341</v>
      </c>
      <c r="K138" s="230">
        <v>242</v>
      </c>
      <c r="L138" s="230">
        <v>233.95</v>
      </c>
      <c r="M138" s="230">
        <v>44.348039999999997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185.8</v>
      </c>
      <c r="D139" s="231">
        <v>186.65</v>
      </c>
      <c r="E139" s="231">
        <v>182.4</v>
      </c>
      <c r="F139" s="231">
        <v>179</v>
      </c>
      <c r="G139" s="231">
        <v>174.75</v>
      </c>
      <c r="H139" s="231">
        <v>190.05</v>
      </c>
      <c r="I139" s="231">
        <v>194.3</v>
      </c>
      <c r="J139" s="231">
        <v>197.70000000000002</v>
      </c>
      <c r="K139" s="230">
        <v>190.9</v>
      </c>
      <c r="L139" s="230">
        <v>183.25</v>
      </c>
      <c r="M139" s="230">
        <v>47.47824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34.1</v>
      </c>
      <c r="D140" s="231">
        <v>33.983333333333334</v>
      </c>
      <c r="E140" s="231">
        <v>32.666666666666671</v>
      </c>
      <c r="F140" s="231">
        <v>31.233333333333334</v>
      </c>
      <c r="G140" s="231">
        <v>29.916666666666671</v>
      </c>
      <c r="H140" s="231">
        <v>35.416666666666671</v>
      </c>
      <c r="I140" s="231">
        <v>36.733333333333334</v>
      </c>
      <c r="J140" s="231">
        <v>38.166666666666671</v>
      </c>
      <c r="K140" s="230">
        <v>35.299999999999997</v>
      </c>
      <c r="L140" s="230">
        <v>32.549999999999997</v>
      </c>
      <c r="M140" s="230">
        <v>56.390129999999999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169.15</v>
      </c>
      <c r="D141" s="231">
        <v>168.88333333333335</v>
      </c>
      <c r="E141" s="231">
        <v>166.56666666666672</v>
      </c>
      <c r="F141" s="231">
        <v>163.98333333333338</v>
      </c>
      <c r="G141" s="231">
        <v>161.66666666666674</v>
      </c>
      <c r="H141" s="231">
        <v>171.4666666666667</v>
      </c>
      <c r="I141" s="231">
        <v>173.78333333333336</v>
      </c>
      <c r="J141" s="231">
        <v>176.36666666666667</v>
      </c>
      <c r="K141" s="230">
        <v>171.2</v>
      </c>
      <c r="L141" s="230">
        <v>166.3</v>
      </c>
      <c r="M141" s="230">
        <v>6.4821499999999999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3477.85</v>
      </c>
      <c r="D142" s="231">
        <v>3492.9333333333329</v>
      </c>
      <c r="E142" s="231">
        <v>3450.9666666666658</v>
      </c>
      <c r="F142" s="231">
        <v>3424.083333333333</v>
      </c>
      <c r="G142" s="231">
        <v>3382.1166666666659</v>
      </c>
      <c r="H142" s="231">
        <v>3519.8166666666657</v>
      </c>
      <c r="I142" s="231">
        <v>3561.7833333333328</v>
      </c>
      <c r="J142" s="231">
        <v>3588.6666666666656</v>
      </c>
      <c r="K142" s="230">
        <v>3534.9</v>
      </c>
      <c r="L142" s="230">
        <v>3466.05</v>
      </c>
      <c r="M142" s="230">
        <v>3.60805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3717</v>
      </c>
      <c r="D143" s="231">
        <v>3709.35</v>
      </c>
      <c r="E143" s="231">
        <v>3679.2</v>
      </c>
      <c r="F143" s="231">
        <v>3641.4</v>
      </c>
      <c r="G143" s="231">
        <v>3611.25</v>
      </c>
      <c r="H143" s="231">
        <v>3747.1499999999996</v>
      </c>
      <c r="I143" s="231">
        <v>3777.3</v>
      </c>
      <c r="J143" s="231">
        <v>3815.0999999999995</v>
      </c>
      <c r="K143" s="230">
        <v>3739.5</v>
      </c>
      <c r="L143" s="230">
        <v>3671.55</v>
      </c>
      <c r="M143" s="230">
        <v>5.5677099999999999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2045.7</v>
      </c>
      <c r="D144" s="231">
        <v>2037.2333333333333</v>
      </c>
      <c r="E144" s="231">
        <v>2025.4666666666667</v>
      </c>
      <c r="F144" s="231">
        <v>2005.2333333333333</v>
      </c>
      <c r="G144" s="231">
        <v>1993.4666666666667</v>
      </c>
      <c r="H144" s="231">
        <v>2057.4666666666667</v>
      </c>
      <c r="I144" s="231">
        <v>2069.2333333333336</v>
      </c>
      <c r="J144" s="231">
        <v>2089.4666666666667</v>
      </c>
      <c r="K144" s="230">
        <v>2049</v>
      </c>
      <c r="L144" s="230">
        <v>2017</v>
      </c>
      <c r="M144" s="230">
        <v>0.86961999999999995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4556.25</v>
      </c>
      <c r="D145" s="231">
        <v>4548.416666666667</v>
      </c>
      <c r="E145" s="231">
        <v>4527.8333333333339</v>
      </c>
      <c r="F145" s="231">
        <v>4499.416666666667</v>
      </c>
      <c r="G145" s="231">
        <v>4478.8333333333339</v>
      </c>
      <c r="H145" s="231">
        <v>4576.8333333333339</v>
      </c>
      <c r="I145" s="231">
        <v>4597.4166666666679</v>
      </c>
      <c r="J145" s="231">
        <v>4625.8333333333339</v>
      </c>
      <c r="K145" s="230">
        <v>4569</v>
      </c>
      <c r="L145" s="230">
        <v>4520</v>
      </c>
      <c r="M145" s="230">
        <v>1.8562799999999999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495.25</v>
      </c>
      <c r="D146" s="231">
        <v>496.31666666666666</v>
      </c>
      <c r="E146" s="231">
        <v>490.93333333333334</v>
      </c>
      <c r="F146" s="231">
        <v>486.61666666666667</v>
      </c>
      <c r="G146" s="231">
        <v>481.23333333333335</v>
      </c>
      <c r="H146" s="231">
        <v>500.63333333333333</v>
      </c>
      <c r="I146" s="231">
        <v>506.01666666666665</v>
      </c>
      <c r="J146" s="231">
        <v>510.33333333333331</v>
      </c>
      <c r="K146" s="230">
        <v>501.7</v>
      </c>
      <c r="L146" s="230">
        <v>492</v>
      </c>
      <c r="M146" s="230">
        <v>1.47251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205.3</v>
      </c>
      <c r="D147" s="231">
        <v>205.56666666666669</v>
      </c>
      <c r="E147" s="231">
        <v>203.28333333333339</v>
      </c>
      <c r="F147" s="231">
        <v>201.26666666666671</v>
      </c>
      <c r="G147" s="231">
        <v>198.98333333333341</v>
      </c>
      <c r="H147" s="231">
        <v>207.58333333333337</v>
      </c>
      <c r="I147" s="231">
        <v>209.86666666666667</v>
      </c>
      <c r="J147" s="231">
        <v>211.88333333333335</v>
      </c>
      <c r="K147" s="230">
        <v>207.85</v>
      </c>
      <c r="L147" s="230">
        <v>203.55</v>
      </c>
      <c r="M147" s="230">
        <v>4.95878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187.85</v>
      </c>
      <c r="D148" s="231">
        <v>187.68333333333331</v>
      </c>
      <c r="E148" s="231">
        <v>186.21666666666661</v>
      </c>
      <c r="F148" s="231">
        <v>184.58333333333331</v>
      </c>
      <c r="G148" s="231">
        <v>183.11666666666662</v>
      </c>
      <c r="H148" s="231">
        <v>189.31666666666661</v>
      </c>
      <c r="I148" s="231">
        <v>190.7833333333333</v>
      </c>
      <c r="J148" s="231">
        <v>192.4166666666666</v>
      </c>
      <c r="K148" s="230">
        <v>189.15</v>
      </c>
      <c r="L148" s="230">
        <v>186.05</v>
      </c>
      <c r="M148" s="230">
        <v>4.0074500000000004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45.95</v>
      </c>
      <c r="D149" s="231">
        <v>46.4</v>
      </c>
      <c r="E149" s="231">
        <v>45.099999999999994</v>
      </c>
      <c r="F149" s="231">
        <v>44.249999999999993</v>
      </c>
      <c r="G149" s="231">
        <v>42.949999999999989</v>
      </c>
      <c r="H149" s="231">
        <v>47.25</v>
      </c>
      <c r="I149" s="231">
        <v>48.55</v>
      </c>
      <c r="J149" s="231">
        <v>49.400000000000006</v>
      </c>
      <c r="K149" s="230">
        <v>47.7</v>
      </c>
      <c r="L149" s="230">
        <v>45.55</v>
      </c>
      <c r="M149" s="230">
        <v>143.43586999999999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68.849999999999994</v>
      </c>
      <c r="D150" s="231">
        <v>68.433333333333337</v>
      </c>
      <c r="E150" s="231">
        <v>67.366666666666674</v>
      </c>
      <c r="F150" s="231">
        <v>65.88333333333334</v>
      </c>
      <c r="G150" s="231">
        <v>64.816666666666677</v>
      </c>
      <c r="H150" s="231">
        <v>69.916666666666671</v>
      </c>
      <c r="I150" s="231">
        <v>70.983333333333334</v>
      </c>
      <c r="J150" s="231">
        <v>72.466666666666669</v>
      </c>
      <c r="K150" s="230">
        <v>69.5</v>
      </c>
      <c r="L150" s="230">
        <v>66.95</v>
      </c>
      <c r="M150" s="230">
        <v>117.24943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3711.45</v>
      </c>
      <c r="D151" s="231">
        <v>3699.8833333333332</v>
      </c>
      <c r="E151" s="231">
        <v>3681.5666666666666</v>
      </c>
      <c r="F151" s="231">
        <v>3651.6833333333334</v>
      </c>
      <c r="G151" s="231">
        <v>3633.3666666666668</v>
      </c>
      <c r="H151" s="231">
        <v>3729.7666666666664</v>
      </c>
      <c r="I151" s="231">
        <v>3748.083333333333</v>
      </c>
      <c r="J151" s="231">
        <v>3777.9666666666662</v>
      </c>
      <c r="K151" s="230">
        <v>3718.2</v>
      </c>
      <c r="L151" s="230">
        <v>3670</v>
      </c>
      <c r="M151" s="230">
        <v>5.1672399999999996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547.9</v>
      </c>
      <c r="D152" s="231">
        <v>550.31666666666672</v>
      </c>
      <c r="E152" s="231">
        <v>539.13333333333344</v>
      </c>
      <c r="F152" s="231">
        <v>530.36666666666667</v>
      </c>
      <c r="G152" s="231">
        <v>519.18333333333339</v>
      </c>
      <c r="H152" s="231">
        <v>559.08333333333348</v>
      </c>
      <c r="I152" s="231">
        <v>570.26666666666665</v>
      </c>
      <c r="J152" s="231">
        <v>579.03333333333353</v>
      </c>
      <c r="K152" s="230">
        <v>561.5</v>
      </c>
      <c r="L152" s="230">
        <v>541.54999999999995</v>
      </c>
      <c r="M152" s="230">
        <v>5.84267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398.8</v>
      </c>
      <c r="D153" s="231">
        <v>404.93333333333339</v>
      </c>
      <c r="E153" s="231">
        <v>390.26666666666677</v>
      </c>
      <c r="F153" s="231">
        <v>381.73333333333335</v>
      </c>
      <c r="G153" s="231">
        <v>367.06666666666672</v>
      </c>
      <c r="H153" s="231">
        <v>413.46666666666681</v>
      </c>
      <c r="I153" s="231">
        <v>428.13333333333344</v>
      </c>
      <c r="J153" s="231">
        <v>436.66666666666686</v>
      </c>
      <c r="K153" s="230">
        <v>419.6</v>
      </c>
      <c r="L153" s="230">
        <v>396.4</v>
      </c>
      <c r="M153" s="230">
        <v>9.4302299999999999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1411.6</v>
      </c>
      <c r="D154" s="231">
        <v>1417.4166666666667</v>
      </c>
      <c r="E154" s="231">
        <v>1398.1833333333334</v>
      </c>
      <c r="F154" s="231">
        <v>1384.7666666666667</v>
      </c>
      <c r="G154" s="231">
        <v>1365.5333333333333</v>
      </c>
      <c r="H154" s="231">
        <v>1430.8333333333335</v>
      </c>
      <c r="I154" s="231">
        <v>1450.0666666666666</v>
      </c>
      <c r="J154" s="231">
        <v>1463.4833333333336</v>
      </c>
      <c r="K154" s="230">
        <v>1436.65</v>
      </c>
      <c r="L154" s="230">
        <v>1404</v>
      </c>
      <c r="M154" s="230">
        <v>0.20383999999999999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110.7</v>
      </c>
      <c r="D155" s="231">
        <v>109.71666666666665</v>
      </c>
      <c r="E155" s="231">
        <v>105.98333333333331</v>
      </c>
      <c r="F155" s="231">
        <v>101.26666666666665</v>
      </c>
      <c r="G155" s="231">
        <v>97.533333333333303</v>
      </c>
      <c r="H155" s="231">
        <v>114.43333333333331</v>
      </c>
      <c r="I155" s="231">
        <v>118.16666666666666</v>
      </c>
      <c r="J155" s="231">
        <v>122.88333333333331</v>
      </c>
      <c r="K155" s="230">
        <v>113.45</v>
      </c>
      <c r="L155" s="230">
        <v>105</v>
      </c>
      <c r="M155" s="230">
        <v>310.90947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85.4</v>
      </c>
      <c r="D156" s="231">
        <v>85.166666666666671</v>
      </c>
      <c r="E156" s="231">
        <v>83.88333333333334</v>
      </c>
      <c r="F156" s="231">
        <v>82.366666666666674</v>
      </c>
      <c r="G156" s="231">
        <v>81.083333333333343</v>
      </c>
      <c r="H156" s="231">
        <v>86.683333333333337</v>
      </c>
      <c r="I156" s="231">
        <v>87.966666666666669</v>
      </c>
      <c r="J156" s="231">
        <v>89.483333333333334</v>
      </c>
      <c r="K156" s="230">
        <v>86.45</v>
      </c>
      <c r="L156" s="230">
        <v>83.65</v>
      </c>
      <c r="M156" s="230">
        <v>78.055170000000004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2091.85</v>
      </c>
      <c r="D157" s="231">
        <v>2089.5500000000002</v>
      </c>
      <c r="E157" s="231">
        <v>2079.1000000000004</v>
      </c>
      <c r="F157" s="231">
        <v>2066.3500000000004</v>
      </c>
      <c r="G157" s="231">
        <v>2055.9000000000005</v>
      </c>
      <c r="H157" s="231">
        <v>2102.3000000000002</v>
      </c>
      <c r="I157" s="231">
        <v>2112.75</v>
      </c>
      <c r="J157" s="231">
        <v>2125.5</v>
      </c>
      <c r="K157" s="230">
        <v>2100</v>
      </c>
      <c r="L157" s="230">
        <v>2076.8000000000002</v>
      </c>
      <c r="M157" s="230">
        <v>1.2588299999999999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208.45</v>
      </c>
      <c r="D158" s="231">
        <v>208.73333333333335</v>
      </c>
      <c r="E158" s="231">
        <v>207.26666666666671</v>
      </c>
      <c r="F158" s="231">
        <v>206.08333333333337</v>
      </c>
      <c r="G158" s="231">
        <v>204.61666666666673</v>
      </c>
      <c r="H158" s="231">
        <v>209.91666666666669</v>
      </c>
      <c r="I158" s="231">
        <v>211.38333333333333</v>
      </c>
      <c r="J158" s="231">
        <v>212.56666666666666</v>
      </c>
      <c r="K158" s="230">
        <v>210.2</v>
      </c>
      <c r="L158" s="230">
        <v>207.55</v>
      </c>
      <c r="M158" s="230">
        <v>16.49502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295</v>
      </c>
      <c r="D159" s="231">
        <v>293.36666666666667</v>
      </c>
      <c r="E159" s="231">
        <v>289.88333333333333</v>
      </c>
      <c r="F159" s="231">
        <v>284.76666666666665</v>
      </c>
      <c r="G159" s="231">
        <v>281.2833333333333</v>
      </c>
      <c r="H159" s="231">
        <v>298.48333333333335</v>
      </c>
      <c r="I159" s="231">
        <v>301.9666666666667</v>
      </c>
      <c r="J159" s="231">
        <v>307.08333333333337</v>
      </c>
      <c r="K159" s="230">
        <v>296.85000000000002</v>
      </c>
      <c r="L159" s="230">
        <v>288.25</v>
      </c>
      <c r="M159" s="230">
        <v>2.7654299999999998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126.2</v>
      </c>
      <c r="D160" s="231">
        <v>126.33333333333333</v>
      </c>
      <c r="E160" s="231">
        <v>125.26666666666665</v>
      </c>
      <c r="F160" s="231">
        <v>124.33333333333333</v>
      </c>
      <c r="G160" s="231">
        <v>123.26666666666665</v>
      </c>
      <c r="H160" s="231">
        <v>127.26666666666665</v>
      </c>
      <c r="I160" s="231">
        <v>128.33333333333334</v>
      </c>
      <c r="J160" s="231">
        <v>129.26666666666665</v>
      </c>
      <c r="K160" s="230">
        <v>127.4</v>
      </c>
      <c r="L160" s="230">
        <v>125.4</v>
      </c>
      <c r="M160" s="230">
        <v>52.310229999999997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125.5</v>
      </c>
      <c r="D161" s="231">
        <v>125.7</v>
      </c>
      <c r="E161" s="231">
        <v>125</v>
      </c>
      <c r="F161" s="231">
        <v>124.5</v>
      </c>
      <c r="G161" s="231">
        <v>123.8</v>
      </c>
      <c r="H161" s="231">
        <v>126.2</v>
      </c>
      <c r="I161" s="231">
        <v>126.90000000000002</v>
      </c>
      <c r="J161" s="231">
        <v>127.4</v>
      </c>
      <c r="K161" s="230">
        <v>126.4</v>
      </c>
      <c r="L161" s="230">
        <v>125.2</v>
      </c>
      <c r="M161" s="230">
        <v>82.67792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303.25</v>
      </c>
      <c r="D162" s="231">
        <v>303.08333333333331</v>
      </c>
      <c r="E162" s="231">
        <v>295.16666666666663</v>
      </c>
      <c r="F162" s="231">
        <v>287.08333333333331</v>
      </c>
      <c r="G162" s="231">
        <v>279.16666666666663</v>
      </c>
      <c r="H162" s="231">
        <v>311.16666666666663</v>
      </c>
      <c r="I162" s="231">
        <v>319.08333333333326</v>
      </c>
      <c r="J162" s="231">
        <v>327.16666666666663</v>
      </c>
      <c r="K162" s="230">
        <v>311</v>
      </c>
      <c r="L162" s="230">
        <v>295</v>
      </c>
      <c r="M162" s="230">
        <v>5.2604300000000004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4470.3999999999996</v>
      </c>
      <c r="D163" s="231">
        <v>4478.1500000000005</v>
      </c>
      <c r="E163" s="231">
        <v>4448.3000000000011</v>
      </c>
      <c r="F163" s="231">
        <v>4426.2000000000007</v>
      </c>
      <c r="G163" s="231">
        <v>4396.3500000000013</v>
      </c>
      <c r="H163" s="231">
        <v>4500.2500000000009</v>
      </c>
      <c r="I163" s="231">
        <v>4530.1000000000013</v>
      </c>
      <c r="J163" s="231">
        <v>4552.2000000000007</v>
      </c>
      <c r="K163" s="230">
        <v>4508</v>
      </c>
      <c r="L163" s="230">
        <v>4456.05</v>
      </c>
      <c r="M163" s="230">
        <v>0.29694999999999999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795.7</v>
      </c>
      <c r="D164" s="231">
        <v>809.41666666666663</v>
      </c>
      <c r="E164" s="231">
        <v>778.83333333333326</v>
      </c>
      <c r="F164" s="231">
        <v>761.96666666666658</v>
      </c>
      <c r="G164" s="231">
        <v>731.38333333333321</v>
      </c>
      <c r="H164" s="231">
        <v>826.2833333333333</v>
      </c>
      <c r="I164" s="231">
        <v>856.86666666666656</v>
      </c>
      <c r="J164" s="231">
        <v>873.73333333333335</v>
      </c>
      <c r="K164" s="230">
        <v>840</v>
      </c>
      <c r="L164" s="230">
        <v>792.55</v>
      </c>
      <c r="M164" s="230">
        <v>6.8780000000000001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178.85</v>
      </c>
      <c r="D165" s="231">
        <v>179.18333333333331</v>
      </c>
      <c r="E165" s="231">
        <v>176.66666666666663</v>
      </c>
      <c r="F165" s="231">
        <v>174.48333333333332</v>
      </c>
      <c r="G165" s="231">
        <v>171.96666666666664</v>
      </c>
      <c r="H165" s="231">
        <v>181.36666666666662</v>
      </c>
      <c r="I165" s="231">
        <v>183.88333333333333</v>
      </c>
      <c r="J165" s="231">
        <v>186.06666666666661</v>
      </c>
      <c r="K165" s="230">
        <v>181.7</v>
      </c>
      <c r="L165" s="230">
        <v>177</v>
      </c>
      <c r="M165" s="230">
        <v>5.7675200000000002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128.5</v>
      </c>
      <c r="D166" s="231">
        <v>129.33333333333334</v>
      </c>
      <c r="E166" s="231">
        <v>127.16666666666669</v>
      </c>
      <c r="F166" s="231">
        <v>125.83333333333334</v>
      </c>
      <c r="G166" s="231">
        <v>123.66666666666669</v>
      </c>
      <c r="H166" s="231">
        <v>130.66666666666669</v>
      </c>
      <c r="I166" s="231">
        <v>132.83333333333337</v>
      </c>
      <c r="J166" s="231">
        <v>134.16666666666669</v>
      </c>
      <c r="K166" s="230">
        <v>131.5</v>
      </c>
      <c r="L166" s="230">
        <v>128</v>
      </c>
      <c r="M166" s="230">
        <v>11.752269999999999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280.25</v>
      </c>
      <c r="D167" s="231">
        <v>282.83333333333331</v>
      </c>
      <c r="E167" s="231">
        <v>276.46666666666664</v>
      </c>
      <c r="F167" s="231">
        <v>272.68333333333334</v>
      </c>
      <c r="G167" s="231">
        <v>266.31666666666666</v>
      </c>
      <c r="H167" s="231">
        <v>286.61666666666662</v>
      </c>
      <c r="I167" s="231">
        <v>292.98333333333329</v>
      </c>
      <c r="J167" s="231">
        <v>296.76666666666659</v>
      </c>
      <c r="K167" s="230">
        <v>289.2</v>
      </c>
      <c r="L167" s="230">
        <v>279.05</v>
      </c>
      <c r="M167" s="230">
        <v>12.20481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1122.3</v>
      </c>
      <c r="D168" s="231">
        <v>1127.0666666666666</v>
      </c>
      <c r="E168" s="231">
        <v>1107.5333333333333</v>
      </c>
      <c r="F168" s="231">
        <v>1092.7666666666667</v>
      </c>
      <c r="G168" s="231">
        <v>1073.2333333333333</v>
      </c>
      <c r="H168" s="231">
        <v>1141.8333333333333</v>
      </c>
      <c r="I168" s="231">
        <v>1161.3666666666666</v>
      </c>
      <c r="J168" s="231">
        <v>1176.1333333333332</v>
      </c>
      <c r="K168" s="230">
        <v>1146.5999999999999</v>
      </c>
      <c r="L168" s="230">
        <v>1112.3</v>
      </c>
      <c r="M168" s="230">
        <v>0.15889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106.25</v>
      </c>
      <c r="D169" s="231">
        <v>106.25</v>
      </c>
      <c r="E169" s="231">
        <v>105.6</v>
      </c>
      <c r="F169" s="231">
        <v>104.94999999999999</v>
      </c>
      <c r="G169" s="231">
        <v>104.29999999999998</v>
      </c>
      <c r="H169" s="231">
        <v>106.9</v>
      </c>
      <c r="I169" s="231">
        <v>107.55000000000001</v>
      </c>
      <c r="J169" s="231">
        <v>108.20000000000002</v>
      </c>
      <c r="K169" s="230">
        <v>106.9</v>
      </c>
      <c r="L169" s="230">
        <v>105.6</v>
      </c>
      <c r="M169" s="230">
        <v>80.587959999999995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1435.4</v>
      </c>
      <c r="D170" s="231">
        <v>1443.8166666666666</v>
      </c>
      <c r="E170" s="231">
        <v>1419.6333333333332</v>
      </c>
      <c r="F170" s="231">
        <v>1403.8666666666666</v>
      </c>
      <c r="G170" s="231">
        <v>1379.6833333333332</v>
      </c>
      <c r="H170" s="231">
        <v>1459.5833333333333</v>
      </c>
      <c r="I170" s="231">
        <v>1483.7666666666667</v>
      </c>
      <c r="J170" s="231">
        <v>1499.5333333333333</v>
      </c>
      <c r="K170" s="230">
        <v>1468</v>
      </c>
      <c r="L170" s="230">
        <v>1428.05</v>
      </c>
      <c r="M170" s="230">
        <v>1.2343599999999999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40.549999999999997</v>
      </c>
      <c r="D171" s="231">
        <v>41.616666666666667</v>
      </c>
      <c r="E171" s="231">
        <v>38.933333333333337</v>
      </c>
      <c r="F171" s="231">
        <v>37.31666666666667</v>
      </c>
      <c r="G171" s="231">
        <v>34.63333333333334</v>
      </c>
      <c r="H171" s="231">
        <v>43.233333333333334</v>
      </c>
      <c r="I171" s="231">
        <v>45.916666666666657</v>
      </c>
      <c r="J171" s="231">
        <v>47.533333333333331</v>
      </c>
      <c r="K171" s="230">
        <v>44.3</v>
      </c>
      <c r="L171" s="230">
        <v>40</v>
      </c>
      <c r="M171" s="230">
        <v>451.53505000000001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2544.75</v>
      </c>
      <c r="D172" s="231">
        <v>2553.4333333333334</v>
      </c>
      <c r="E172" s="231">
        <v>2521.8666666666668</v>
      </c>
      <c r="F172" s="231">
        <v>2498.9833333333336</v>
      </c>
      <c r="G172" s="231">
        <v>2467.416666666667</v>
      </c>
      <c r="H172" s="231">
        <v>2576.3166666666666</v>
      </c>
      <c r="I172" s="231">
        <v>2607.8833333333332</v>
      </c>
      <c r="J172" s="231">
        <v>2630.7666666666664</v>
      </c>
      <c r="K172" s="230">
        <v>2585</v>
      </c>
      <c r="L172" s="230">
        <v>2530.5500000000002</v>
      </c>
      <c r="M172" s="230">
        <v>8.8749999999999996E-2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3028.8</v>
      </c>
      <c r="D173" s="231">
        <v>3022.7833333333333</v>
      </c>
      <c r="E173" s="231">
        <v>3000.0666666666666</v>
      </c>
      <c r="F173" s="231">
        <v>2971.3333333333335</v>
      </c>
      <c r="G173" s="231">
        <v>2948.6166666666668</v>
      </c>
      <c r="H173" s="231">
        <v>3051.5166666666664</v>
      </c>
      <c r="I173" s="231">
        <v>3074.2333333333327</v>
      </c>
      <c r="J173" s="231">
        <v>3102.9666666666662</v>
      </c>
      <c r="K173" s="230">
        <v>3045.5</v>
      </c>
      <c r="L173" s="230">
        <v>2994.05</v>
      </c>
      <c r="M173" s="230">
        <v>0.1186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178</v>
      </c>
      <c r="D174" s="231">
        <v>179.45000000000002</v>
      </c>
      <c r="E174" s="231">
        <v>174.95000000000005</v>
      </c>
      <c r="F174" s="231">
        <v>171.90000000000003</v>
      </c>
      <c r="G174" s="231">
        <v>167.40000000000006</v>
      </c>
      <c r="H174" s="231">
        <v>182.50000000000003</v>
      </c>
      <c r="I174" s="231">
        <v>186.99999999999997</v>
      </c>
      <c r="J174" s="231">
        <v>190.05</v>
      </c>
      <c r="K174" s="230">
        <v>183.95</v>
      </c>
      <c r="L174" s="230">
        <v>176.4</v>
      </c>
      <c r="M174" s="230">
        <v>8.73306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911.6</v>
      </c>
      <c r="D175" s="231">
        <v>920.5333333333333</v>
      </c>
      <c r="E175" s="231">
        <v>901.06666666666661</v>
      </c>
      <c r="F175" s="231">
        <v>890.5333333333333</v>
      </c>
      <c r="G175" s="231">
        <v>871.06666666666661</v>
      </c>
      <c r="H175" s="231">
        <v>931.06666666666661</v>
      </c>
      <c r="I175" s="231">
        <v>950.5333333333333</v>
      </c>
      <c r="J175" s="231">
        <v>961.06666666666661</v>
      </c>
      <c r="K175" s="230">
        <v>940</v>
      </c>
      <c r="L175" s="230">
        <v>910</v>
      </c>
      <c r="M175" s="230">
        <v>5.0307000000000004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1304.1500000000001</v>
      </c>
      <c r="D176" s="231">
        <v>1303.6499999999999</v>
      </c>
      <c r="E176" s="231">
        <v>1297.6999999999998</v>
      </c>
      <c r="F176" s="231">
        <v>1291.25</v>
      </c>
      <c r="G176" s="231">
        <v>1285.3</v>
      </c>
      <c r="H176" s="231">
        <v>1310.0999999999997</v>
      </c>
      <c r="I176" s="231">
        <v>1316.05</v>
      </c>
      <c r="J176" s="231">
        <v>1322.4999999999995</v>
      </c>
      <c r="K176" s="230">
        <v>1309.5999999999999</v>
      </c>
      <c r="L176" s="230">
        <v>1297.2</v>
      </c>
      <c r="M176" s="230">
        <v>1.21766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594.5</v>
      </c>
      <c r="D177" s="231">
        <v>593.94999999999993</v>
      </c>
      <c r="E177" s="231">
        <v>589.89999999999986</v>
      </c>
      <c r="F177" s="231">
        <v>585.29999999999995</v>
      </c>
      <c r="G177" s="231">
        <v>581.24999999999989</v>
      </c>
      <c r="H177" s="231">
        <v>598.54999999999984</v>
      </c>
      <c r="I177" s="231">
        <v>602.5999999999998</v>
      </c>
      <c r="J177" s="231">
        <v>607.19999999999982</v>
      </c>
      <c r="K177" s="230">
        <v>598</v>
      </c>
      <c r="L177" s="230">
        <v>589.35</v>
      </c>
      <c r="M177" s="230">
        <v>8.48123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1100.8499999999999</v>
      </c>
      <c r="D178" s="231">
        <v>1112.95</v>
      </c>
      <c r="E178" s="231">
        <v>1077.9000000000001</v>
      </c>
      <c r="F178" s="231">
        <v>1054.95</v>
      </c>
      <c r="G178" s="231">
        <v>1019.9000000000001</v>
      </c>
      <c r="H178" s="231">
        <v>1135.9000000000001</v>
      </c>
      <c r="I178" s="231">
        <v>1170.9499999999998</v>
      </c>
      <c r="J178" s="231">
        <v>1193.9000000000001</v>
      </c>
      <c r="K178" s="230">
        <v>1148</v>
      </c>
      <c r="L178" s="230">
        <v>1090</v>
      </c>
      <c r="M178" s="230">
        <v>0.59048999999999996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1768.1</v>
      </c>
      <c r="D179" s="231">
        <v>1769.4833333333333</v>
      </c>
      <c r="E179" s="231">
        <v>1748.9666666666667</v>
      </c>
      <c r="F179" s="231">
        <v>1729.8333333333333</v>
      </c>
      <c r="G179" s="231">
        <v>1709.3166666666666</v>
      </c>
      <c r="H179" s="231">
        <v>1788.6166666666668</v>
      </c>
      <c r="I179" s="231">
        <v>1809.1333333333337</v>
      </c>
      <c r="J179" s="231">
        <v>1828.2666666666669</v>
      </c>
      <c r="K179" s="230">
        <v>1790</v>
      </c>
      <c r="L179" s="230">
        <v>1750.35</v>
      </c>
      <c r="M179" s="230">
        <v>1.02756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427.75</v>
      </c>
      <c r="D180" s="231">
        <v>428.73333333333335</v>
      </c>
      <c r="E180" s="231">
        <v>425.26666666666671</v>
      </c>
      <c r="F180" s="231">
        <v>422.78333333333336</v>
      </c>
      <c r="G180" s="231">
        <v>419.31666666666672</v>
      </c>
      <c r="H180" s="231">
        <v>431.2166666666667</v>
      </c>
      <c r="I180" s="231">
        <v>434.68333333333339</v>
      </c>
      <c r="J180" s="231">
        <v>437.16666666666669</v>
      </c>
      <c r="K180" s="230">
        <v>432.2</v>
      </c>
      <c r="L180" s="230">
        <v>426.25</v>
      </c>
      <c r="M180" s="230">
        <v>0.53464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1047.3499999999999</v>
      </c>
      <c r="D181" s="231">
        <v>1050.0166666666667</v>
      </c>
      <c r="E181" s="231">
        <v>1041.0833333333333</v>
      </c>
      <c r="F181" s="231">
        <v>1034.8166666666666</v>
      </c>
      <c r="G181" s="231">
        <v>1025.8833333333332</v>
      </c>
      <c r="H181" s="231">
        <v>1056.2833333333333</v>
      </c>
      <c r="I181" s="231">
        <v>1065.2166666666667</v>
      </c>
      <c r="J181" s="231">
        <v>1071.4833333333333</v>
      </c>
      <c r="K181" s="230">
        <v>1058.95</v>
      </c>
      <c r="L181" s="230">
        <v>1043.75</v>
      </c>
      <c r="M181" s="230">
        <v>5.0404499999999999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475.6</v>
      </c>
      <c r="D182" s="231">
        <v>481.68333333333334</v>
      </c>
      <c r="E182" s="231">
        <v>468.41666666666669</v>
      </c>
      <c r="F182" s="231">
        <v>461.23333333333335</v>
      </c>
      <c r="G182" s="231">
        <v>447.9666666666667</v>
      </c>
      <c r="H182" s="231">
        <v>488.86666666666667</v>
      </c>
      <c r="I182" s="231">
        <v>502.13333333333333</v>
      </c>
      <c r="J182" s="231">
        <v>509.31666666666666</v>
      </c>
      <c r="K182" s="230">
        <v>494.95</v>
      </c>
      <c r="L182" s="230">
        <v>474.5</v>
      </c>
      <c r="M182" s="230">
        <v>2.9872399999999999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1374.9</v>
      </c>
      <c r="D183" s="231">
        <v>1374.6666666666667</v>
      </c>
      <c r="E183" s="231">
        <v>1360.7333333333336</v>
      </c>
      <c r="F183" s="231">
        <v>1346.5666666666668</v>
      </c>
      <c r="G183" s="231">
        <v>1332.6333333333337</v>
      </c>
      <c r="H183" s="231">
        <v>1388.8333333333335</v>
      </c>
      <c r="I183" s="231">
        <v>1402.7666666666664</v>
      </c>
      <c r="J183" s="231">
        <v>1416.9333333333334</v>
      </c>
      <c r="K183" s="230">
        <v>1388.6</v>
      </c>
      <c r="L183" s="230">
        <v>1360.5</v>
      </c>
      <c r="M183" s="230">
        <v>4.3439500000000004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281.35000000000002</v>
      </c>
      <c r="D184" s="231">
        <v>280.18333333333334</v>
      </c>
      <c r="E184" s="231">
        <v>278.01666666666665</v>
      </c>
      <c r="F184" s="231">
        <v>274.68333333333334</v>
      </c>
      <c r="G184" s="231">
        <v>272.51666666666665</v>
      </c>
      <c r="H184" s="231">
        <v>283.51666666666665</v>
      </c>
      <c r="I184" s="231">
        <v>285.68333333333328</v>
      </c>
      <c r="J184" s="231">
        <v>289.01666666666665</v>
      </c>
      <c r="K184" s="230">
        <v>282.35000000000002</v>
      </c>
      <c r="L184" s="230">
        <v>276.85000000000002</v>
      </c>
      <c r="M184" s="230">
        <v>7.3849900000000002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325.75</v>
      </c>
      <c r="D185" s="231">
        <v>327</v>
      </c>
      <c r="E185" s="231">
        <v>323.89999999999998</v>
      </c>
      <c r="F185" s="231">
        <v>322.04999999999995</v>
      </c>
      <c r="G185" s="231">
        <v>318.94999999999993</v>
      </c>
      <c r="H185" s="231">
        <v>328.85</v>
      </c>
      <c r="I185" s="231">
        <v>331.95000000000005</v>
      </c>
      <c r="J185" s="231">
        <v>333.80000000000007</v>
      </c>
      <c r="K185" s="230">
        <v>330.1</v>
      </c>
      <c r="L185" s="230">
        <v>325.14999999999998</v>
      </c>
      <c r="M185" s="230">
        <v>2.1800299999999999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1713.3</v>
      </c>
      <c r="D186" s="231">
        <v>1701.5833333333333</v>
      </c>
      <c r="E186" s="231">
        <v>1687.8166666666666</v>
      </c>
      <c r="F186" s="231">
        <v>1662.3333333333333</v>
      </c>
      <c r="G186" s="231">
        <v>1648.5666666666666</v>
      </c>
      <c r="H186" s="231">
        <v>1727.0666666666666</v>
      </c>
      <c r="I186" s="231">
        <v>1740.8333333333335</v>
      </c>
      <c r="J186" s="231">
        <v>1766.3166666666666</v>
      </c>
      <c r="K186" s="230">
        <v>1715.35</v>
      </c>
      <c r="L186" s="230">
        <v>1676.1</v>
      </c>
      <c r="M186" s="230">
        <v>6.6788999999999996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685</v>
      </c>
      <c r="D187" s="231">
        <v>679.58333333333337</v>
      </c>
      <c r="E187" s="231">
        <v>672.36666666666679</v>
      </c>
      <c r="F187" s="231">
        <v>659.73333333333346</v>
      </c>
      <c r="G187" s="231">
        <v>652.51666666666688</v>
      </c>
      <c r="H187" s="231">
        <v>692.2166666666667</v>
      </c>
      <c r="I187" s="231">
        <v>699.43333333333317</v>
      </c>
      <c r="J187" s="231">
        <v>712.06666666666661</v>
      </c>
      <c r="K187" s="230">
        <v>686.8</v>
      </c>
      <c r="L187" s="230">
        <v>666.95</v>
      </c>
      <c r="M187" s="230">
        <v>1.8999299999999999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317.95</v>
      </c>
      <c r="D188" s="231">
        <v>320.51666666666671</v>
      </c>
      <c r="E188" s="231">
        <v>314.03333333333342</v>
      </c>
      <c r="F188" s="231">
        <v>310.11666666666673</v>
      </c>
      <c r="G188" s="231">
        <v>303.63333333333344</v>
      </c>
      <c r="H188" s="231">
        <v>324.43333333333339</v>
      </c>
      <c r="I188" s="231">
        <v>330.91666666666663</v>
      </c>
      <c r="J188" s="231">
        <v>334.83333333333337</v>
      </c>
      <c r="K188" s="230">
        <v>327</v>
      </c>
      <c r="L188" s="230">
        <v>316.60000000000002</v>
      </c>
      <c r="M188" s="230">
        <v>2.7232400000000001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2113.1999999999998</v>
      </c>
      <c r="D189" s="231">
        <v>2109.0833333333335</v>
      </c>
      <c r="E189" s="231">
        <v>2078.3666666666668</v>
      </c>
      <c r="F189" s="231">
        <v>2043.5333333333333</v>
      </c>
      <c r="G189" s="231">
        <v>2012.8166666666666</v>
      </c>
      <c r="H189" s="231">
        <v>2143.916666666667</v>
      </c>
      <c r="I189" s="231">
        <v>2174.6333333333332</v>
      </c>
      <c r="J189" s="231">
        <v>2209.4666666666672</v>
      </c>
      <c r="K189" s="230">
        <v>2139.8000000000002</v>
      </c>
      <c r="L189" s="230">
        <v>2074.25</v>
      </c>
      <c r="M189" s="230">
        <v>0.56510000000000005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648.75</v>
      </c>
      <c r="D190" s="231">
        <v>651.6</v>
      </c>
      <c r="E190" s="231">
        <v>644.35</v>
      </c>
      <c r="F190" s="231">
        <v>639.95000000000005</v>
      </c>
      <c r="G190" s="231">
        <v>632.70000000000005</v>
      </c>
      <c r="H190" s="231">
        <v>656</v>
      </c>
      <c r="I190" s="231">
        <v>663.25</v>
      </c>
      <c r="J190" s="231">
        <v>667.65</v>
      </c>
      <c r="K190" s="230">
        <v>658.85</v>
      </c>
      <c r="L190" s="230">
        <v>647.20000000000005</v>
      </c>
      <c r="M190" s="230">
        <v>0.72206999999999999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242</v>
      </c>
      <c r="D191" s="231">
        <v>243.4</v>
      </c>
      <c r="E191" s="231">
        <v>239.25</v>
      </c>
      <c r="F191" s="231">
        <v>236.5</v>
      </c>
      <c r="G191" s="231">
        <v>232.35</v>
      </c>
      <c r="H191" s="231">
        <v>246.15</v>
      </c>
      <c r="I191" s="231">
        <v>250.30000000000004</v>
      </c>
      <c r="J191" s="231">
        <v>253.05</v>
      </c>
      <c r="K191" s="230">
        <v>247.55</v>
      </c>
      <c r="L191" s="230">
        <v>240.65</v>
      </c>
      <c r="M191" s="230">
        <v>1.8267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3345.75</v>
      </c>
      <c r="D192" s="231">
        <v>3334.6</v>
      </c>
      <c r="E192" s="231">
        <v>3314.2</v>
      </c>
      <c r="F192" s="231">
        <v>3282.65</v>
      </c>
      <c r="G192" s="231">
        <v>3262.25</v>
      </c>
      <c r="H192" s="231">
        <v>3366.1499999999996</v>
      </c>
      <c r="I192" s="231">
        <v>3386.55</v>
      </c>
      <c r="J192" s="231">
        <v>3418.0999999999995</v>
      </c>
      <c r="K192" s="230">
        <v>3355</v>
      </c>
      <c r="L192" s="230">
        <v>3303.05</v>
      </c>
      <c r="M192" s="230">
        <v>1.3011200000000001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496.9</v>
      </c>
      <c r="D193" s="231">
        <v>498.4666666666667</v>
      </c>
      <c r="E193" s="231">
        <v>494.03333333333342</v>
      </c>
      <c r="F193" s="231">
        <v>491.16666666666674</v>
      </c>
      <c r="G193" s="231">
        <v>486.73333333333346</v>
      </c>
      <c r="H193" s="231">
        <v>501.33333333333337</v>
      </c>
      <c r="I193" s="231">
        <v>505.76666666666665</v>
      </c>
      <c r="J193" s="231">
        <v>508.63333333333333</v>
      </c>
      <c r="K193" s="230">
        <v>502.9</v>
      </c>
      <c r="L193" s="230">
        <v>495.6</v>
      </c>
      <c r="M193" s="230">
        <v>9.6792499999999997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598</v>
      </c>
      <c r="D194" s="231">
        <v>598.91666666666663</v>
      </c>
      <c r="E194" s="231">
        <v>593.0333333333333</v>
      </c>
      <c r="F194" s="231">
        <v>588.06666666666672</v>
      </c>
      <c r="G194" s="231">
        <v>582.18333333333339</v>
      </c>
      <c r="H194" s="231">
        <v>603.88333333333321</v>
      </c>
      <c r="I194" s="231">
        <v>609.76666666666665</v>
      </c>
      <c r="J194" s="231">
        <v>614.73333333333312</v>
      </c>
      <c r="K194" s="230">
        <v>604.79999999999995</v>
      </c>
      <c r="L194" s="230">
        <v>593.95000000000005</v>
      </c>
      <c r="M194" s="230">
        <v>9.6429600000000004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109</v>
      </c>
      <c r="D195" s="231">
        <v>108.71666666666665</v>
      </c>
      <c r="E195" s="231">
        <v>106.93333333333331</v>
      </c>
      <c r="F195" s="231">
        <v>104.86666666666666</v>
      </c>
      <c r="G195" s="231">
        <v>103.08333333333331</v>
      </c>
      <c r="H195" s="231">
        <v>110.7833333333333</v>
      </c>
      <c r="I195" s="231">
        <v>112.56666666666663</v>
      </c>
      <c r="J195" s="231">
        <v>114.6333333333333</v>
      </c>
      <c r="K195" s="230">
        <v>110.5</v>
      </c>
      <c r="L195" s="230">
        <v>106.65</v>
      </c>
      <c r="M195" s="230">
        <v>15.475009999999999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159.69999999999999</v>
      </c>
      <c r="D196" s="231">
        <v>158.75</v>
      </c>
      <c r="E196" s="231">
        <v>156.75</v>
      </c>
      <c r="F196" s="231">
        <v>153.80000000000001</v>
      </c>
      <c r="G196" s="231">
        <v>151.80000000000001</v>
      </c>
      <c r="H196" s="231">
        <v>161.69999999999999</v>
      </c>
      <c r="I196" s="231">
        <v>163.69999999999999</v>
      </c>
      <c r="J196" s="231">
        <v>166.64999999999998</v>
      </c>
      <c r="K196" s="230">
        <v>160.75</v>
      </c>
      <c r="L196" s="230">
        <v>155.80000000000001</v>
      </c>
      <c r="M196" s="230">
        <v>38.745339999999999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297.39999999999998</v>
      </c>
      <c r="D197" s="231">
        <v>296.04999999999995</v>
      </c>
      <c r="E197" s="231">
        <v>290.14999999999992</v>
      </c>
      <c r="F197" s="231">
        <v>282.89999999999998</v>
      </c>
      <c r="G197" s="231">
        <v>276.99999999999994</v>
      </c>
      <c r="H197" s="231">
        <v>303.2999999999999</v>
      </c>
      <c r="I197" s="231">
        <v>309.2</v>
      </c>
      <c r="J197" s="231">
        <v>316.44999999999987</v>
      </c>
      <c r="K197" s="230">
        <v>301.95</v>
      </c>
      <c r="L197" s="230">
        <v>288.8</v>
      </c>
      <c r="M197" s="230">
        <v>6.7657299999999996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1138.3</v>
      </c>
      <c r="D198" s="231">
        <v>1142.8</v>
      </c>
      <c r="E198" s="231">
        <v>1129</v>
      </c>
      <c r="F198" s="231">
        <v>1119.7</v>
      </c>
      <c r="G198" s="231">
        <v>1105.9000000000001</v>
      </c>
      <c r="H198" s="231">
        <v>1152.0999999999999</v>
      </c>
      <c r="I198" s="231">
        <v>1165.8999999999996</v>
      </c>
      <c r="J198" s="231">
        <v>1175.1999999999998</v>
      </c>
      <c r="K198" s="230">
        <v>1156.5999999999999</v>
      </c>
      <c r="L198" s="230">
        <v>1133.5</v>
      </c>
      <c r="M198" s="230">
        <v>0.91317999999999999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1126.2</v>
      </c>
      <c r="D199" s="231">
        <v>1132.8500000000001</v>
      </c>
      <c r="E199" s="231">
        <v>1117.7500000000002</v>
      </c>
      <c r="F199" s="231">
        <v>1109.3000000000002</v>
      </c>
      <c r="G199" s="231">
        <v>1094.2000000000003</v>
      </c>
      <c r="H199" s="231">
        <v>1141.3000000000002</v>
      </c>
      <c r="I199" s="231">
        <v>1156.4000000000001</v>
      </c>
      <c r="J199" s="231">
        <v>1164.8500000000001</v>
      </c>
      <c r="K199" s="230">
        <v>1147.95</v>
      </c>
      <c r="L199" s="230">
        <v>1124.4000000000001</v>
      </c>
      <c r="M199" s="230">
        <v>12.889139999999999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1873.75</v>
      </c>
      <c r="D200" s="231">
        <v>1871.9333333333334</v>
      </c>
      <c r="E200" s="231">
        <v>1851.8666666666668</v>
      </c>
      <c r="F200" s="231">
        <v>1829.9833333333333</v>
      </c>
      <c r="G200" s="231">
        <v>1809.9166666666667</v>
      </c>
      <c r="H200" s="231">
        <v>1893.8166666666668</v>
      </c>
      <c r="I200" s="231">
        <v>1913.8833333333334</v>
      </c>
      <c r="J200" s="231">
        <v>1935.7666666666669</v>
      </c>
      <c r="K200" s="230">
        <v>1892</v>
      </c>
      <c r="L200" s="230">
        <v>1850.05</v>
      </c>
      <c r="M200" s="230">
        <v>6.9786400000000004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1635.5</v>
      </c>
      <c r="D201" s="231">
        <v>1633.7833333333335</v>
      </c>
      <c r="E201" s="231">
        <v>1626.5666666666671</v>
      </c>
      <c r="F201" s="231">
        <v>1617.6333333333334</v>
      </c>
      <c r="G201" s="231">
        <v>1610.416666666667</v>
      </c>
      <c r="H201" s="231">
        <v>1642.7166666666672</v>
      </c>
      <c r="I201" s="231">
        <v>1649.9333333333338</v>
      </c>
      <c r="J201" s="231">
        <v>1658.8666666666672</v>
      </c>
      <c r="K201" s="230">
        <v>1641</v>
      </c>
      <c r="L201" s="230">
        <v>1624.85</v>
      </c>
      <c r="M201" s="230">
        <v>109.08146000000001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579.04999999999995</v>
      </c>
      <c r="D202" s="231">
        <v>580.83333333333337</v>
      </c>
      <c r="E202" s="231">
        <v>573.2166666666667</v>
      </c>
      <c r="F202" s="231">
        <v>567.38333333333333</v>
      </c>
      <c r="G202" s="231">
        <v>559.76666666666665</v>
      </c>
      <c r="H202" s="231">
        <v>586.66666666666674</v>
      </c>
      <c r="I202" s="231">
        <v>594.2833333333333</v>
      </c>
      <c r="J202" s="231">
        <v>600.11666666666679</v>
      </c>
      <c r="K202" s="230">
        <v>588.45000000000005</v>
      </c>
      <c r="L202" s="230">
        <v>575</v>
      </c>
      <c r="M202" s="230">
        <v>27.94717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63.35</v>
      </c>
      <c r="D203" s="231">
        <v>63.54999999999999</v>
      </c>
      <c r="E203" s="231">
        <v>62.999999999999986</v>
      </c>
      <c r="F203" s="231">
        <v>62.65</v>
      </c>
      <c r="G203" s="231">
        <v>62.099999999999994</v>
      </c>
      <c r="H203" s="231">
        <v>63.899999999999977</v>
      </c>
      <c r="I203" s="231">
        <v>64.449999999999974</v>
      </c>
      <c r="J203" s="231">
        <v>64.799999999999969</v>
      </c>
      <c r="K203" s="230">
        <v>64.099999999999994</v>
      </c>
      <c r="L203" s="230">
        <v>63.2</v>
      </c>
      <c r="M203" s="230">
        <v>21.110060000000001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596.95000000000005</v>
      </c>
      <c r="D204" s="231">
        <v>604.5333333333333</v>
      </c>
      <c r="E204" s="231">
        <v>587.41666666666663</v>
      </c>
      <c r="F204" s="231">
        <v>577.88333333333333</v>
      </c>
      <c r="G204" s="231">
        <v>560.76666666666665</v>
      </c>
      <c r="H204" s="231">
        <v>614.06666666666661</v>
      </c>
      <c r="I204" s="231">
        <v>631.18333333333339</v>
      </c>
      <c r="J204" s="231">
        <v>640.71666666666658</v>
      </c>
      <c r="K204" s="230">
        <v>621.65</v>
      </c>
      <c r="L204" s="230">
        <v>595</v>
      </c>
      <c r="M204" s="230">
        <v>0.64875000000000005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889.75</v>
      </c>
      <c r="D205" s="231">
        <v>895.23333333333323</v>
      </c>
      <c r="E205" s="231">
        <v>881.51666666666642</v>
      </c>
      <c r="F205" s="231">
        <v>873.28333333333319</v>
      </c>
      <c r="G205" s="231">
        <v>859.56666666666638</v>
      </c>
      <c r="H205" s="231">
        <v>903.46666666666647</v>
      </c>
      <c r="I205" s="231">
        <v>917.18333333333339</v>
      </c>
      <c r="J205" s="231">
        <v>925.41666666666652</v>
      </c>
      <c r="K205" s="230">
        <v>908.95</v>
      </c>
      <c r="L205" s="230">
        <v>887</v>
      </c>
      <c r="M205" s="230">
        <v>2.7294299999999998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881.8</v>
      </c>
      <c r="D206" s="231">
        <v>884.04999999999984</v>
      </c>
      <c r="E206" s="231">
        <v>875.1999999999997</v>
      </c>
      <c r="F206" s="231">
        <v>868.59999999999991</v>
      </c>
      <c r="G206" s="231">
        <v>859.74999999999977</v>
      </c>
      <c r="H206" s="231">
        <v>890.64999999999964</v>
      </c>
      <c r="I206" s="231">
        <v>899.49999999999977</v>
      </c>
      <c r="J206" s="231">
        <v>906.09999999999957</v>
      </c>
      <c r="K206" s="230">
        <v>892.9</v>
      </c>
      <c r="L206" s="230">
        <v>877.45</v>
      </c>
      <c r="M206" s="230">
        <v>0.10488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1297.5999999999999</v>
      </c>
      <c r="D207" s="231">
        <v>1293.8666666666666</v>
      </c>
      <c r="E207" s="231">
        <v>1287.7333333333331</v>
      </c>
      <c r="F207" s="231">
        <v>1277.8666666666666</v>
      </c>
      <c r="G207" s="231">
        <v>1271.7333333333331</v>
      </c>
      <c r="H207" s="231">
        <v>1303.7333333333331</v>
      </c>
      <c r="I207" s="231">
        <v>1309.8666666666668</v>
      </c>
      <c r="J207" s="231">
        <v>1319.7333333333331</v>
      </c>
      <c r="K207" s="230">
        <v>1300</v>
      </c>
      <c r="L207" s="230">
        <v>1284</v>
      </c>
      <c r="M207" s="230">
        <v>3.1948099999999999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2776.9</v>
      </c>
      <c r="D208" s="231">
        <v>2769.25</v>
      </c>
      <c r="E208" s="231">
        <v>2743.7</v>
      </c>
      <c r="F208" s="231">
        <v>2710.5</v>
      </c>
      <c r="G208" s="231">
        <v>2684.95</v>
      </c>
      <c r="H208" s="231">
        <v>2802.45</v>
      </c>
      <c r="I208" s="231">
        <v>2828</v>
      </c>
      <c r="J208" s="231">
        <v>2861.2</v>
      </c>
      <c r="K208" s="230">
        <v>2794.8</v>
      </c>
      <c r="L208" s="230">
        <v>2736.05</v>
      </c>
      <c r="M208" s="230">
        <v>4.6262800000000004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283.25</v>
      </c>
      <c r="D209" s="231">
        <v>286.68333333333334</v>
      </c>
      <c r="E209" s="231">
        <v>278.56666666666666</v>
      </c>
      <c r="F209" s="231">
        <v>273.88333333333333</v>
      </c>
      <c r="G209" s="231">
        <v>265.76666666666665</v>
      </c>
      <c r="H209" s="231">
        <v>291.36666666666667</v>
      </c>
      <c r="I209" s="231">
        <v>299.48333333333335</v>
      </c>
      <c r="J209" s="231">
        <v>304.16666666666669</v>
      </c>
      <c r="K209" s="230">
        <v>294.8</v>
      </c>
      <c r="L209" s="230">
        <v>282</v>
      </c>
      <c r="M209" s="230">
        <v>3.3797700000000002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419.9</v>
      </c>
      <c r="D210" s="231">
        <v>420.13333333333338</v>
      </c>
      <c r="E210" s="231">
        <v>415.26666666666677</v>
      </c>
      <c r="F210" s="231">
        <v>410.63333333333338</v>
      </c>
      <c r="G210" s="231">
        <v>405.76666666666677</v>
      </c>
      <c r="H210" s="231">
        <v>424.76666666666677</v>
      </c>
      <c r="I210" s="231">
        <v>429.63333333333344</v>
      </c>
      <c r="J210" s="231">
        <v>434.26666666666677</v>
      </c>
      <c r="K210" s="230">
        <v>425</v>
      </c>
      <c r="L210" s="230">
        <v>415.5</v>
      </c>
      <c r="M210" s="230">
        <v>83.507210000000001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1128.5999999999999</v>
      </c>
      <c r="D211" s="231">
        <v>1134.8999999999999</v>
      </c>
      <c r="E211" s="231">
        <v>1119.9999999999998</v>
      </c>
      <c r="F211" s="231">
        <v>1111.3999999999999</v>
      </c>
      <c r="G211" s="231">
        <v>1096.4999999999998</v>
      </c>
      <c r="H211" s="231">
        <v>1143.4999999999998</v>
      </c>
      <c r="I211" s="231">
        <v>1158.3999999999999</v>
      </c>
      <c r="J211" s="231">
        <v>1166.9999999999998</v>
      </c>
      <c r="K211" s="230">
        <v>1149.8</v>
      </c>
      <c r="L211" s="230">
        <v>1126.3</v>
      </c>
      <c r="M211" s="230">
        <v>0.35905999999999999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3013.7</v>
      </c>
      <c r="D212" s="231">
        <v>3021.85</v>
      </c>
      <c r="E212" s="231">
        <v>2989.8999999999996</v>
      </c>
      <c r="F212" s="231">
        <v>2966.1</v>
      </c>
      <c r="G212" s="231">
        <v>2934.1499999999996</v>
      </c>
      <c r="H212" s="231">
        <v>3045.6499999999996</v>
      </c>
      <c r="I212" s="231">
        <v>3077.5999999999995</v>
      </c>
      <c r="J212" s="231">
        <v>3101.3999999999996</v>
      </c>
      <c r="K212" s="230">
        <v>3053.8</v>
      </c>
      <c r="L212" s="230">
        <v>2998.05</v>
      </c>
      <c r="M212" s="230">
        <v>10.08328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108.9</v>
      </c>
      <c r="D213" s="231">
        <v>108.13333333333333</v>
      </c>
      <c r="E213" s="231">
        <v>106.86666666666665</v>
      </c>
      <c r="F213" s="231">
        <v>104.83333333333331</v>
      </c>
      <c r="G213" s="231">
        <v>103.56666666666663</v>
      </c>
      <c r="H213" s="231">
        <v>110.16666666666666</v>
      </c>
      <c r="I213" s="231">
        <v>111.43333333333334</v>
      </c>
      <c r="J213" s="231">
        <v>113.46666666666667</v>
      </c>
      <c r="K213" s="230">
        <v>109.4</v>
      </c>
      <c r="L213" s="230">
        <v>106.1</v>
      </c>
      <c r="M213" s="230">
        <v>54.899630000000002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257.7</v>
      </c>
      <c r="D214" s="231">
        <v>257.98333333333335</v>
      </c>
      <c r="E214" s="231">
        <v>255.91666666666669</v>
      </c>
      <c r="F214" s="231">
        <v>254.13333333333333</v>
      </c>
      <c r="G214" s="231">
        <v>252.06666666666666</v>
      </c>
      <c r="H214" s="231">
        <v>259.76666666666671</v>
      </c>
      <c r="I214" s="231">
        <v>261.83333333333331</v>
      </c>
      <c r="J214" s="231">
        <v>263.61666666666673</v>
      </c>
      <c r="K214" s="230">
        <v>260.05</v>
      </c>
      <c r="L214" s="230">
        <v>256.2</v>
      </c>
      <c r="M214" s="230">
        <v>7.7447699999999999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2650.3</v>
      </c>
      <c r="D215" s="231">
        <v>2658.3</v>
      </c>
      <c r="E215" s="231">
        <v>2637.05</v>
      </c>
      <c r="F215" s="231">
        <v>2623.8</v>
      </c>
      <c r="G215" s="231">
        <v>2602.5500000000002</v>
      </c>
      <c r="H215" s="231">
        <v>2671.55</v>
      </c>
      <c r="I215" s="231">
        <v>2692.8</v>
      </c>
      <c r="J215" s="231">
        <v>2706.05</v>
      </c>
      <c r="K215" s="230">
        <v>2679.55</v>
      </c>
      <c r="L215" s="230">
        <v>2645.05</v>
      </c>
      <c r="M215" s="230">
        <v>6.9826699999999997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306.7</v>
      </c>
      <c r="D216" s="231">
        <v>306.65000000000003</v>
      </c>
      <c r="E216" s="231">
        <v>305.30000000000007</v>
      </c>
      <c r="F216" s="231">
        <v>303.90000000000003</v>
      </c>
      <c r="G216" s="231">
        <v>302.55000000000007</v>
      </c>
      <c r="H216" s="231">
        <v>308.05000000000007</v>
      </c>
      <c r="I216" s="231">
        <v>309.40000000000009</v>
      </c>
      <c r="J216" s="231">
        <v>310.80000000000007</v>
      </c>
      <c r="K216" s="230">
        <v>308</v>
      </c>
      <c r="L216" s="230">
        <v>305.25</v>
      </c>
      <c r="M216" s="230">
        <v>4.5339799999999997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3867.45</v>
      </c>
      <c r="D217" s="231">
        <v>3863.4333333333329</v>
      </c>
      <c r="E217" s="231">
        <v>3790.016666666666</v>
      </c>
      <c r="F217" s="231">
        <v>3712.583333333333</v>
      </c>
      <c r="G217" s="231">
        <v>3639.1666666666661</v>
      </c>
      <c r="H217" s="231">
        <v>3940.8666666666659</v>
      </c>
      <c r="I217" s="231">
        <v>4014.2833333333328</v>
      </c>
      <c r="J217" s="231">
        <v>4091.7166666666658</v>
      </c>
      <c r="K217" s="230">
        <v>3936.85</v>
      </c>
      <c r="L217" s="230">
        <v>3786</v>
      </c>
      <c r="M217" s="230">
        <v>0.32495000000000002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697.1</v>
      </c>
      <c r="D218" s="231">
        <v>699.36666666666679</v>
      </c>
      <c r="E218" s="231">
        <v>689.28333333333353</v>
      </c>
      <c r="F218" s="231">
        <v>681.4666666666667</v>
      </c>
      <c r="G218" s="231">
        <v>671.38333333333344</v>
      </c>
      <c r="H218" s="231">
        <v>707.18333333333362</v>
      </c>
      <c r="I218" s="231">
        <v>717.26666666666688</v>
      </c>
      <c r="J218" s="231">
        <v>725.08333333333371</v>
      </c>
      <c r="K218" s="230">
        <v>709.45</v>
      </c>
      <c r="L218" s="230">
        <v>691.55</v>
      </c>
      <c r="M218" s="230">
        <v>3.9670800000000002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39757.75</v>
      </c>
      <c r="D219" s="231">
        <v>39969.299999999996</v>
      </c>
      <c r="E219" s="231">
        <v>39438.44999999999</v>
      </c>
      <c r="F219" s="231">
        <v>39119.149999999994</v>
      </c>
      <c r="G219" s="231">
        <v>38588.299999999988</v>
      </c>
      <c r="H219" s="231">
        <v>40288.599999999991</v>
      </c>
      <c r="I219" s="231">
        <v>40819.449999999997</v>
      </c>
      <c r="J219" s="231">
        <v>41138.749999999993</v>
      </c>
      <c r="K219" s="230">
        <v>40500.15</v>
      </c>
      <c r="L219" s="230">
        <v>39650</v>
      </c>
      <c r="M219" s="230">
        <v>1.8409999999999999E-2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55.95</v>
      </c>
      <c r="D220" s="231">
        <v>55.583333333333336</v>
      </c>
      <c r="E220" s="231">
        <v>54.766666666666673</v>
      </c>
      <c r="F220" s="231">
        <v>53.583333333333336</v>
      </c>
      <c r="G220" s="231">
        <v>52.766666666666673</v>
      </c>
      <c r="H220" s="231">
        <v>56.766666666666673</v>
      </c>
      <c r="I220" s="231">
        <v>57.583333333333336</v>
      </c>
      <c r="J220" s="231">
        <v>58.766666666666673</v>
      </c>
      <c r="K220" s="230">
        <v>56.4</v>
      </c>
      <c r="L220" s="230">
        <v>54.4</v>
      </c>
      <c r="M220" s="230">
        <v>78.691199999999995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2690.55</v>
      </c>
      <c r="D221" s="231">
        <v>2688.3833333333332</v>
      </c>
      <c r="E221" s="231">
        <v>2676.7666666666664</v>
      </c>
      <c r="F221" s="231">
        <v>2662.9833333333331</v>
      </c>
      <c r="G221" s="231">
        <v>2651.3666666666663</v>
      </c>
      <c r="H221" s="231">
        <v>2702.1666666666665</v>
      </c>
      <c r="I221" s="231">
        <v>2713.7833333333333</v>
      </c>
      <c r="J221" s="231">
        <v>2727.5666666666666</v>
      </c>
      <c r="K221" s="230">
        <v>2700</v>
      </c>
      <c r="L221" s="230">
        <v>2674.6</v>
      </c>
      <c r="M221" s="230">
        <v>30.306159999999998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948.15</v>
      </c>
      <c r="D222" s="231">
        <v>950.85</v>
      </c>
      <c r="E222" s="231">
        <v>944.1</v>
      </c>
      <c r="F222" s="231">
        <v>940.05</v>
      </c>
      <c r="G222" s="231">
        <v>933.3</v>
      </c>
      <c r="H222" s="231">
        <v>954.90000000000009</v>
      </c>
      <c r="I222" s="231">
        <v>961.65000000000009</v>
      </c>
      <c r="J222" s="231">
        <v>965.70000000000016</v>
      </c>
      <c r="K222" s="230">
        <v>957.6</v>
      </c>
      <c r="L222" s="230">
        <v>946.8</v>
      </c>
      <c r="M222" s="230">
        <v>121.08078999999999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1190.95</v>
      </c>
      <c r="D223" s="231">
        <v>1207.5833333333333</v>
      </c>
      <c r="E223" s="231">
        <v>1159.4666666666665</v>
      </c>
      <c r="F223" s="231">
        <v>1127.9833333333331</v>
      </c>
      <c r="G223" s="231">
        <v>1079.8666666666663</v>
      </c>
      <c r="H223" s="231">
        <v>1239.0666666666666</v>
      </c>
      <c r="I223" s="231">
        <v>1287.1833333333334</v>
      </c>
      <c r="J223" s="231">
        <v>1318.6666666666667</v>
      </c>
      <c r="K223" s="230">
        <v>1255.7</v>
      </c>
      <c r="L223" s="230">
        <v>1176.0999999999999</v>
      </c>
      <c r="M223" s="230">
        <v>82.4559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461.8</v>
      </c>
      <c r="D224" s="231">
        <v>459.7833333333333</v>
      </c>
      <c r="E224" s="231">
        <v>449.61666666666662</v>
      </c>
      <c r="F224" s="231">
        <v>437.43333333333334</v>
      </c>
      <c r="G224" s="231">
        <v>427.26666666666665</v>
      </c>
      <c r="H224" s="231">
        <v>471.96666666666658</v>
      </c>
      <c r="I224" s="231">
        <v>482.13333333333333</v>
      </c>
      <c r="J224" s="231">
        <v>494.31666666666655</v>
      </c>
      <c r="K224" s="230">
        <v>469.95</v>
      </c>
      <c r="L224" s="230">
        <v>447.6</v>
      </c>
      <c r="M224" s="230">
        <v>36.466279999999998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509</v>
      </c>
      <c r="D225" s="231">
        <v>507.13333333333338</v>
      </c>
      <c r="E225" s="231">
        <v>500.26666666666677</v>
      </c>
      <c r="F225" s="231">
        <v>491.53333333333336</v>
      </c>
      <c r="G225" s="231">
        <v>484.66666666666674</v>
      </c>
      <c r="H225" s="231">
        <v>515.86666666666679</v>
      </c>
      <c r="I225" s="231">
        <v>522.73333333333346</v>
      </c>
      <c r="J225" s="231">
        <v>531.46666666666681</v>
      </c>
      <c r="K225" s="230">
        <v>514</v>
      </c>
      <c r="L225" s="230">
        <v>498.4</v>
      </c>
      <c r="M225" s="230">
        <v>3.53762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55.1</v>
      </c>
      <c r="D226" s="231">
        <v>55.333333333333336</v>
      </c>
      <c r="E226" s="231">
        <v>54.466666666666669</v>
      </c>
      <c r="F226" s="231">
        <v>53.833333333333336</v>
      </c>
      <c r="G226" s="231">
        <v>52.966666666666669</v>
      </c>
      <c r="H226" s="231">
        <v>55.966666666666669</v>
      </c>
      <c r="I226" s="231">
        <v>56.833333333333329</v>
      </c>
      <c r="J226" s="231">
        <v>57.466666666666669</v>
      </c>
      <c r="K226" s="230">
        <v>56.2</v>
      </c>
      <c r="L226" s="230">
        <v>54.7</v>
      </c>
      <c r="M226" s="230">
        <v>70.69032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70.150000000000006</v>
      </c>
      <c r="D227" s="231">
        <v>70.183333333333323</v>
      </c>
      <c r="E227" s="231">
        <v>69.566666666666649</v>
      </c>
      <c r="F227" s="231">
        <v>68.98333333333332</v>
      </c>
      <c r="G227" s="231">
        <v>68.366666666666646</v>
      </c>
      <c r="H227" s="231">
        <v>70.766666666666652</v>
      </c>
      <c r="I227" s="231">
        <v>71.383333333333326</v>
      </c>
      <c r="J227" s="231">
        <v>71.966666666666654</v>
      </c>
      <c r="K227" s="230">
        <v>70.8</v>
      </c>
      <c r="L227" s="230">
        <v>69.599999999999994</v>
      </c>
      <c r="M227" s="230">
        <v>309.03068000000002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96.5</v>
      </c>
      <c r="D228" s="231">
        <v>96.216666666666654</v>
      </c>
      <c r="E228" s="231">
        <v>95.433333333333309</v>
      </c>
      <c r="F228" s="231">
        <v>94.36666666666666</v>
      </c>
      <c r="G228" s="231">
        <v>93.583333333333314</v>
      </c>
      <c r="H228" s="231">
        <v>97.283333333333303</v>
      </c>
      <c r="I228" s="231">
        <v>98.066666666666634</v>
      </c>
      <c r="J228" s="231">
        <v>99.133333333333297</v>
      </c>
      <c r="K228" s="230">
        <v>97</v>
      </c>
      <c r="L228" s="230">
        <v>95.15</v>
      </c>
      <c r="M228" s="230">
        <v>56.415529999999997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814.4</v>
      </c>
      <c r="D229" s="231">
        <v>824.86666666666679</v>
      </c>
      <c r="E229" s="231">
        <v>801.73333333333358</v>
      </c>
      <c r="F229" s="231">
        <v>789.06666666666683</v>
      </c>
      <c r="G229" s="231">
        <v>765.93333333333362</v>
      </c>
      <c r="H229" s="231">
        <v>837.53333333333353</v>
      </c>
      <c r="I229" s="231">
        <v>860.66666666666674</v>
      </c>
      <c r="J229" s="231">
        <v>873.33333333333348</v>
      </c>
      <c r="K229" s="230">
        <v>848</v>
      </c>
      <c r="L229" s="230">
        <v>812.2</v>
      </c>
      <c r="M229" s="230">
        <v>0.42731000000000002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435.8</v>
      </c>
      <c r="D230" s="231">
        <v>437.7166666666667</v>
      </c>
      <c r="E230" s="231">
        <v>432.43333333333339</v>
      </c>
      <c r="F230" s="231">
        <v>429.06666666666672</v>
      </c>
      <c r="G230" s="231">
        <v>423.78333333333342</v>
      </c>
      <c r="H230" s="231">
        <v>441.08333333333337</v>
      </c>
      <c r="I230" s="231">
        <v>446.36666666666667</v>
      </c>
      <c r="J230" s="231">
        <v>449.73333333333335</v>
      </c>
      <c r="K230" s="230">
        <v>443</v>
      </c>
      <c r="L230" s="230">
        <v>434.35</v>
      </c>
      <c r="M230" s="230">
        <v>7.5841700000000003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27.7</v>
      </c>
      <c r="D231" s="231">
        <v>27.716666666666669</v>
      </c>
      <c r="E231" s="231">
        <v>27.433333333333337</v>
      </c>
      <c r="F231" s="231">
        <v>27.166666666666668</v>
      </c>
      <c r="G231" s="231">
        <v>26.883333333333336</v>
      </c>
      <c r="H231" s="231">
        <v>27.983333333333338</v>
      </c>
      <c r="I231" s="231">
        <v>28.266666666666669</v>
      </c>
      <c r="J231" s="231">
        <v>28.533333333333339</v>
      </c>
      <c r="K231" s="230">
        <v>28</v>
      </c>
      <c r="L231" s="230">
        <v>27.45</v>
      </c>
      <c r="M231" s="230">
        <v>51.943849999999998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449.1</v>
      </c>
      <c r="D232" s="231">
        <v>448.33333333333331</v>
      </c>
      <c r="E232" s="231">
        <v>444.86666666666662</v>
      </c>
      <c r="F232" s="231">
        <v>440.63333333333333</v>
      </c>
      <c r="G232" s="231">
        <v>437.16666666666663</v>
      </c>
      <c r="H232" s="231">
        <v>452.56666666666661</v>
      </c>
      <c r="I232" s="231">
        <v>456.0333333333333</v>
      </c>
      <c r="J232" s="231">
        <v>460.26666666666659</v>
      </c>
      <c r="K232" s="230">
        <v>451.8</v>
      </c>
      <c r="L232" s="230">
        <v>444.1</v>
      </c>
      <c r="M232" s="230">
        <v>198.26254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106.65</v>
      </c>
      <c r="D233" s="231">
        <v>106.68333333333334</v>
      </c>
      <c r="E233" s="231">
        <v>106.11666666666667</v>
      </c>
      <c r="F233" s="231">
        <v>105.58333333333334</v>
      </c>
      <c r="G233" s="231">
        <v>105.01666666666668</v>
      </c>
      <c r="H233" s="231">
        <v>107.21666666666667</v>
      </c>
      <c r="I233" s="231">
        <v>107.78333333333333</v>
      </c>
      <c r="J233" s="231">
        <v>108.31666666666666</v>
      </c>
      <c r="K233" s="230">
        <v>107.25</v>
      </c>
      <c r="L233" s="230">
        <v>106.15</v>
      </c>
      <c r="M233" s="230">
        <v>2.87229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193.2</v>
      </c>
      <c r="D234" s="231">
        <v>191.56666666666669</v>
      </c>
      <c r="E234" s="231">
        <v>189.63333333333338</v>
      </c>
      <c r="F234" s="231">
        <v>186.06666666666669</v>
      </c>
      <c r="G234" s="231">
        <v>184.13333333333338</v>
      </c>
      <c r="H234" s="231">
        <v>195.13333333333338</v>
      </c>
      <c r="I234" s="231">
        <v>197.06666666666672</v>
      </c>
      <c r="J234" s="231">
        <v>200.63333333333338</v>
      </c>
      <c r="K234" s="230">
        <v>193.5</v>
      </c>
      <c r="L234" s="230">
        <v>188</v>
      </c>
      <c r="M234" s="230">
        <v>31.158999999999999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117.45</v>
      </c>
      <c r="D235" s="231">
        <v>117.58333333333333</v>
      </c>
      <c r="E235" s="231">
        <v>113.41666666666666</v>
      </c>
      <c r="F235" s="231">
        <v>109.38333333333333</v>
      </c>
      <c r="G235" s="231">
        <v>105.21666666666665</v>
      </c>
      <c r="H235" s="231">
        <v>121.61666666666666</v>
      </c>
      <c r="I235" s="231">
        <v>125.78333333333332</v>
      </c>
      <c r="J235" s="231">
        <v>129.81666666666666</v>
      </c>
      <c r="K235" s="230">
        <v>121.75</v>
      </c>
      <c r="L235" s="230">
        <v>113.55</v>
      </c>
      <c r="M235" s="230">
        <v>288.77604000000002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66.95</v>
      </c>
      <c r="D236" s="231">
        <v>67.266666666666666</v>
      </c>
      <c r="E236" s="231">
        <v>65.733333333333334</v>
      </c>
      <c r="F236" s="231">
        <v>64.516666666666666</v>
      </c>
      <c r="G236" s="231">
        <v>62.983333333333334</v>
      </c>
      <c r="H236" s="231">
        <v>68.483333333333334</v>
      </c>
      <c r="I236" s="231">
        <v>70.016666666666666</v>
      </c>
      <c r="J236" s="231">
        <v>71.233333333333334</v>
      </c>
      <c r="K236" s="230">
        <v>68.8</v>
      </c>
      <c r="L236" s="230">
        <v>66.05</v>
      </c>
      <c r="M236" s="230">
        <v>83.252610000000004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5545.6</v>
      </c>
      <c r="D237" s="231">
        <v>5559.3833333333341</v>
      </c>
      <c r="E237" s="231">
        <v>5520.7666666666682</v>
      </c>
      <c r="F237" s="231">
        <v>5495.9333333333343</v>
      </c>
      <c r="G237" s="231">
        <v>5457.3166666666684</v>
      </c>
      <c r="H237" s="231">
        <v>5584.2166666666681</v>
      </c>
      <c r="I237" s="231">
        <v>5622.8333333333348</v>
      </c>
      <c r="J237" s="231">
        <v>5647.6666666666679</v>
      </c>
      <c r="K237" s="230">
        <v>5598</v>
      </c>
      <c r="L237" s="230">
        <v>5534.55</v>
      </c>
      <c r="M237" s="230">
        <v>0.32424999999999998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273.75</v>
      </c>
      <c r="D238" s="231">
        <v>275.9666666666667</v>
      </c>
      <c r="E238" s="231">
        <v>270.98333333333341</v>
      </c>
      <c r="F238" s="231">
        <v>268.2166666666667</v>
      </c>
      <c r="G238" s="231">
        <v>263.23333333333341</v>
      </c>
      <c r="H238" s="231">
        <v>278.73333333333341</v>
      </c>
      <c r="I238" s="231">
        <v>283.71666666666675</v>
      </c>
      <c r="J238" s="231">
        <v>286.48333333333341</v>
      </c>
      <c r="K238" s="230">
        <v>280.95</v>
      </c>
      <c r="L238" s="230">
        <v>273.2</v>
      </c>
      <c r="M238" s="230">
        <v>15.757250000000001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155.1</v>
      </c>
      <c r="D239" s="231">
        <v>155.93333333333334</v>
      </c>
      <c r="E239" s="231">
        <v>153.96666666666667</v>
      </c>
      <c r="F239" s="231">
        <v>152.83333333333334</v>
      </c>
      <c r="G239" s="231">
        <v>150.86666666666667</v>
      </c>
      <c r="H239" s="231">
        <v>157.06666666666666</v>
      </c>
      <c r="I239" s="231">
        <v>159.03333333333336</v>
      </c>
      <c r="J239" s="231">
        <v>160.16666666666666</v>
      </c>
      <c r="K239" s="230">
        <v>157.9</v>
      </c>
      <c r="L239" s="230">
        <v>154.80000000000001</v>
      </c>
      <c r="M239" s="230">
        <v>39.142429999999997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380</v>
      </c>
      <c r="D240" s="231">
        <v>381.48333333333335</v>
      </c>
      <c r="E240" s="231">
        <v>376.01666666666671</v>
      </c>
      <c r="F240" s="231">
        <v>372.03333333333336</v>
      </c>
      <c r="G240" s="231">
        <v>366.56666666666672</v>
      </c>
      <c r="H240" s="231">
        <v>385.4666666666667</v>
      </c>
      <c r="I240" s="231">
        <v>390.93333333333339</v>
      </c>
      <c r="J240" s="231">
        <v>394.91666666666669</v>
      </c>
      <c r="K240" s="230">
        <v>386.95</v>
      </c>
      <c r="L240" s="230">
        <v>377.5</v>
      </c>
      <c r="M240" s="230">
        <v>40.11007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90.05</v>
      </c>
      <c r="D241" s="231">
        <v>89.966666666666654</v>
      </c>
      <c r="E241" s="231">
        <v>89.483333333333306</v>
      </c>
      <c r="F241" s="231">
        <v>88.916666666666657</v>
      </c>
      <c r="G241" s="231">
        <v>88.433333333333309</v>
      </c>
      <c r="H241" s="231">
        <v>90.533333333333303</v>
      </c>
      <c r="I241" s="231">
        <v>91.016666666666652</v>
      </c>
      <c r="J241" s="231">
        <v>91.5833333333333</v>
      </c>
      <c r="K241" s="230">
        <v>90.45</v>
      </c>
      <c r="L241" s="230">
        <v>89.4</v>
      </c>
      <c r="M241" s="230">
        <v>68.919269999999997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24.25</v>
      </c>
      <c r="D242" s="231">
        <v>24.416666666666668</v>
      </c>
      <c r="E242" s="231">
        <v>23.983333333333334</v>
      </c>
      <c r="F242" s="231">
        <v>23.716666666666665</v>
      </c>
      <c r="G242" s="231">
        <v>23.283333333333331</v>
      </c>
      <c r="H242" s="231">
        <v>24.683333333333337</v>
      </c>
      <c r="I242" s="231">
        <v>25.116666666666667</v>
      </c>
      <c r="J242" s="231">
        <v>25.38333333333334</v>
      </c>
      <c r="K242" s="230">
        <v>24.85</v>
      </c>
      <c r="L242" s="230">
        <v>24.15</v>
      </c>
      <c r="M242" s="230">
        <v>79.111099999999993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645.75</v>
      </c>
      <c r="D243" s="231">
        <v>639.66666666666663</v>
      </c>
      <c r="E243" s="231">
        <v>632.33333333333326</v>
      </c>
      <c r="F243" s="231">
        <v>618.91666666666663</v>
      </c>
      <c r="G243" s="231">
        <v>611.58333333333326</v>
      </c>
      <c r="H243" s="231">
        <v>653.08333333333326</v>
      </c>
      <c r="I243" s="231">
        <v>660.41666666666652</v>
      </c>
      <c r="J243" s="231">
        <v>673.83333333333326</v>
      </c>
      <c r="K243" s="230">
        <v>647</v>
      </c>
      <c r="L243" s="230">
        <v>626.25</v>
      </c>
      <c r="M243" s="230">
        <v>40.194670000000002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32.450000000000003</v>
      </c>
      <c r="D244" s="231">
        <v>32.35</v>
      </c>
      <c r="E244" s="231">
        <v>32.1</v>
      </c>
      <c r="F244" s="231">
        <v>31.75</v>
      </c>
      <c r="G244" s="231">
        <v>31.5</v>
      </c>
      <c r="H244" s="231">
        <v>32.700000000000003</v>
      </c>
      <c r="I244" s="231">
        <v>32.950000000000003</v>
      </c>
      <c r="J244" s="231">
        <v>33.300000000000004</v>
      </c>
      <c r="K244" s="230">
        <v>32.6</v>
      </c>
      <c r="L244" s="230">
        <v>32</v>
      </c>
      <c r="M244" s="230">
        <v>383.42982000000001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1471.75</v>
      </c>
      <c r="D245" s="231">
        <v>1483.3833333333332</v>
      </c>
      <c r="E245" s="231">
        <v>1418.7666666666664</v>
      </c>
      <c r="F245" s="231">
        <v>1365.7833333333333</v>
      </c>
      <c r="G245" s="231">
        <v>1301.1666666666665</v>
      </c>
      <c r="H245" s="231">
        <v>1536.3666666666663</v>
      </c>
      <c r="I245" s="231">
        <v>1600.9833333333331</v>
      </c>
      <c r="J245" s="231">
        <v>1653.9666666666662</v>
      </c>
      <c r="K245" s="230">
        <v>1548</v>
      </c>
      <c r="L245" s="230">
        <v>1430.4</v>
      </c>
      <c r="M245" s="230">
        <v>4.7860699999999996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336.25</v>
      </c>
      <c r="D246" s="231">
        <v>338.68333333333334</v>
      </c>
      <c r="E246" s="231">
        <v>332.36666666666667</v>
      </c>
      <c r="F246" s="231">
        <v>328.48333333333335</v>
      </c>
      <c r="G246" s="231">
        <v>322.16666666666669</v>
      </c>
      <c r="H246" s="231">
        <v>342.56666666666666</v>
      </c>
      <c r="I246" s="231">
        <v>348.88333333333338</v>
      </c>
      <c r="J246" s="231">
        <v>352.76666666666665</v>
      </c>
      <c r="K246" s="230">
        <v>345</v>
      </c>
      <c r="L246" s="230">
        <v>334.8</v>
      </c>
      <c r="M246" s="230">
        <v>0.61541999999999997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480.75</v>
      </c>
      <c r="D247" s="231">
        <v>481.4666666666667</v>
      </c>
      <c r="E247" s="231">
        <v>478.28333333333342</v>
      </c>
      <c r="F247" s="231">
        <v>475.81666666666672</v>
      </c>
      <c r="G247" s="231">
        <v>472.63333333333344</v>
      </c>
      <c r="H247" s="231">
        <v>483.93333333333339</v>
      </c>
      <c r="I247" s="231">
        <v>487.11666666666667</v>
      </c>
      <c r="J247" s="231">
        <v>489.58333333333337</v>
      </c>
      <c r="K247" s="230">
        <v>484.65</v>
      </c>
      <c r="L247" s="230">
        <v>479</v>
      </c>
      <c r="M247" s="230">
        <v>11.67944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155.69999999999999</v>
      </c>
      <c r="D248" s="231">
        <v>156.38333333333335</v>
      </c>
      <c r="E248" s="231">
        <v>154.1166666666667</v>
      </c>
      <c r="F248" s="231">
        <v>152.53333333333336</v>
      </c>
      <c r="G248" s="231">
        <v>150.26666666666671</v>
      </c>
      <c r="H248" s="231">
        <v>157.9666666666667</v>
      </c>
      <c r="I248" s="231">
        <v>160.23333333333335</v>
      </c>
      <c r="J248" s="231">
        <v>161.81666666666669</v>
      </c>
      <c r="K248" s="230">
        <v>158.65</v>
      </c>
      <c r="L248" s="230">
        <v>154.80000000000001</v>
      </c>
      <c r="M248" s="230">
        <v>92.498109999999997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1284.95</v>
      </c>
      <c r="D249" s="231">
        <v>1283.9833333333333</v>
      </c>
      <c r="E249" s="231">
        <v>1272.9666666666667</v>
      </c>
      <c r="F249" s="231">
        <v>1260.9833333333333</v>
      </c>
      <c r="G249" s="231">
        <v>1249.9666666666667</v>
      </c>
      <c r="H249" s="231">
        <v>1295.9666666666667</v>
      </c>
      <c r="I249" s="231">
        <v>1306.9833333333336</v>
      </c>
      <c r="J249" s="231">
        <v>1318.9666666666667</v>
      </c>
      <c r="K249" s="230">
        <v>1295</v>
      </c>
      <c r="L249" s="230">
        <v>1272</v>
      </c>
      <c r="M249" s="230">
        <v>29.853339999999999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14.6</v>
      </c>
      <c r="D250" s="231">
        <v>14.799999999999999</v>
      </c>
      <c r="E250" s="231">
        <v>14.299999999999997</v>
      </c>
      <c r="F250" s="231">
        <v>13.999999999999998</v>
      </c>
      <c r="G250" s="231">
        <v>13.499999999999996</v>
      </c>
      <c r="H250" s="231">
        <v>15.099999999999998</v>
      </c>
      <c r="I250" s="231">
        <v>15.600000000000001</v>
      </c>
      <c r="J250" s="231">
        <v>15.899999999999999</v>
      </c>
      <c r="K250" s="230">
        <v>15.3</v>
      </c>
      <c r="L250" s="230">
        <v>14.5</v>
      </c>
      <c r="M250" s="230">
        <v>64.096199999999996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4207.1000000000004</v>
      </c>
      <c r="D251" s="231">
        <v>4201.0333333333338</v>
      </c>
      <c r="E251" s="231">
        <v>4107.0666666666675</v>
      </c>
      <c r="F251" s="231">
        <v>4007.0333333333338</v>
      </c>
      <c r="G251" s="231">
        <v>3913.0666666666675</v>
      </c>
      <c r="H251" s="231">
        <v>4301.0666666666675</v>
      </c>
      <c r="I251" s="231">
        <v>4395.0333333333328</v>
      </c>
      <c r="J251" s="231">
        <v>4495.0666666666675</v>
      </c>
      <c r="K251" s="230">
        <v>4295</v>
      </c>
      <c r="L251" s="230">
        <v>4101</v>
      </c>
      <c r="M251" s="230">
        <v>11.661659999999999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1314.4</v>
      </c>
      <c r="D252" s="231">
        <v>1318.9833333333333</v>
      </c>
      <c r="E252" s="231">
        <v>1305.2666666666667</v>
      </c>
      <c r="F252" s="231">
        <v>1296.1333333333332</v>
      </c>
      <c r="G252" s="231">
        <v>1282.4166666666665</v>
      </c>
      <c r="H252" s="231">
        <v>1328.1166666666668</v>
      </c>
      <c r="I252" s="231">
        <v>1341.8333333333335</v>
      </c>
      <c r="J252" s="231">
        <v>1350.9666666666669</v>
      </c>
      <c r="K252" s="230">
        <v>1332.7</v>
      </c>
      <c r="L252" s="230">
        <v>1309.8499999999999</v>
      </c>
      <c r="M252" s="230">
        <v>44.193649999999998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566.5</v>
      </c>
      <c r="D253" s="231">
        <v>568.35</v>
      </c>
      <c r="E253" s="231">
        <v>561.25</v>
      </c>
      <c r="F253" s="231">
        <v>556</v>
      </c>
      <c r="G253" s="231">
        <v>548.9</v>
      </c>
      <c r="H253" s="231">
        <v>573.6</v>
      </c>
      <c r="I253" s="231">
        <v>580.70000000000016</v>
      </c>
      <c r="J253" s="231">
        <v>585.95000000000005</v>
      </c>
      <c r="K253" s="230">
        <v>575.45000000000005</v>
      </c>
      <c r="L253" s="230">
        <v>563.1</v>
      </c>
      <c r="M253" s="230">
        <v>5.6007400000000001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2321.1999999999998</v>
      </c>
      <c r="D254" s="231">
        <v>2329.8166666666662</v>
      </c>
      <c r="E254" s="231">
        <v>2306.7833333333324</v>
      </c>
      <c r="F254" s="231">
        <v>2292.3666666666663</v>
      </c>
      <c r="G254" s="231">
        <v>2269.3333333333326</v>
      </c>
      <c r="H254" s="231">
        <v>2344.2333333333322</v>
      </c>
      <c r="I254" s="231">
        <v>2367.266666666666</v>
      </c>
      <c r="J254" s="231">
        <v>2381.683333333332</v>
      </c>
      <c r="K254" s="230">
        <v>2352.85</v>
      </c>
      <c r="L254" s="230">
        <v>2315.4</v>
      </c>
      <c r="M254" s="230">
        <v>6.4486999999999997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689.1</v>
      </c>
      <c r="D255" s="231">
        <v>685.30000000000007</v>
      </c>
      <c r="E255" s="231">
        <v>679.25000000000011</v>
      </c>
      <c r="F255" s="231">
        <v>669.40000000000009</v>
      </c>
      <c r="G255" s="231">
        <v>663.35000000000014</v>
      </c>
      <c r="H255" s="231">
        <v>695.15000000000009</v>
      </c>
      <c r="I255" s="231">
        <v>701.2</v>
      </c>
      <c r="J255" s="231">
        <v>711.05000000000007</v>
      </c>
      <c r="K255" s="230">
        <v>691.35</v>
      </c>
      <c r="L255" s="230">
        <v>675.45</v>
      </c>
      <c r="M255" s="230">
        <v>9.6265000000000001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2101.65</v>
      </c>
      <c r="D256" s="231">
        <v>2102.4500000000003</v>
      </c>
      <c r="E256" s="231">
        <v>2062.0000000000005</v>
      </c>
      <c r="F256" s="231">
        <v>2022.3500000000004</v>
      </c>
      <c r="G256" s="231">
        <v>1981.9000000000005</v>
      </c>
      <c r="H256" s="231">
        <v>2142.1000000000004</v>
      </c>
      <c r="I256" s="231">
        <v>2182.5500000000002</v>
      </c>
      <c r="J256" s="231">
        <v>2222.2000000000003</v>
      </c>
      <c r="K256" s="230">
        <v>2142.9</v>
      </c>
      <c r="L256" s="230">
        <v>2062.8000000000002</v>
      </c>
      <c r="M256" s="230">
        <v>1.4131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3103.55</v>
      </c>
      <c r="D257" s="231">
        <v>3068.65</v>
      </c>
      <c r="E257" s="231">
        <v>3023.65</v>
      </c>
      <c r="F257" s="231">
        <v>2943.75</v>
      </c>
      <c r="G257" s="231">
        <v>2898.75</v>
      </c>
      <c r="H257" s="231">
        <v>3148.55</v>
      </c>
      <c r="I257" s="231">
        <v>3193.55</v>
      </c>
      <c r="J257" s="231">
        <v>3273.4500000000003</v>
      </c>
      <c r="K257" s="230">
        <v>3113.65</v>
      </c>
      <c r="L257" s="230">
        <v>2988.75</v>
      </c>
      <c r="M257" s="230">
        <v>2.07748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800</v>
      </c>
      <c r="D258" s="231">
        <v>799.6</v>
      </c>
      <c r="E258" s="231">
        <v>794.7</v>
      </c>
      <c r="F258" s="231">
        <v>789.4</v>
      </c>
      <c r="G258" s="231">
        <v>784.5</v>
      </c>
      <c r="H258" s="231">
        <v>804.90000000000009</v>
      </c>
      <c r="I258" s="231">
        <v>809.8</v>
      </c>
      <c r="J258" s="231">
        <v>815.10000000000014</v>
      </c>
      <c r="K258" s="230">
        <v>804.5</v>
      </c>
      <c r="L258" s="230">
        <v>794.3</v>
      </c>
      <c r="M258" s="230">
        <v>1.82559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667.75</v>
      </c>
      <c r="D259" s="231">
        <v>672.73333333333335</v>
      </c>
      <c r="E259" s="231">
        <v>660.31666666666672</v>
      </c>
      <c r="F259" s="231">
        <v>652.88333333333333</v>
      </c>
      <c r="G259" s="231">
        <v>640.4666666666667</v>
      </c>
      <c r="H259" s="231">
        <v>680.16666666666674</v>
      </c>
      <c r="I259" s="231">
        <v>692.58333333333326</v>
      </c>
      <c r="J259" s="231">
        <v>700.01666666666677</v>
      </c>
      <c r="K259" s="230">
        <v>685.15</v>
      </c>
      <c r="L259" s="230">
        <v>665.3</v>
      </c>
      <c r="M259" s="230">
        <v>3.9704899999999999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342.8</v>
      </c>
      <c r="D260" s="231">
        <v>342.68333333333334</v>
      </c>
      <c r="E260" s="231">
        <v>339.66666666666669</v>
      </c>
      <c r="F260" s="231">
        <v>336.53333333333336</v>
      </c>
      <c r="G260" s="231">
        <v>333.51666666666671</v>
      </c>
      <c r="H260" s="231">
        <v>345.81666666666666</v>
      </c>
      <c r="I260" s="231">
        <v>348.83333333333331</v>
      </c>
      <c r="J260" s="231">
        <v>351.96666666666664</v>
      </c>
      <c r="K260" s="230">
        <v>345.7</v>
      </c>
      <c r="L260" s="230">
        <v>339.55</v>
      </c>
      <c r="M260" s="230">
        <v>4.8535199999999996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69.400000000000006</v>
      </c>
      <c r="D261" s="231">
        <v>70.266666666666666</v>
      </c>
      <c r="E261" s="231">
        <v>68.033333333333331</v>
      </c>
      <c r="F261" s="231">
        <v>66.666666666666671</v>
      </c>
      <c r="G261" s="231">
        <v>64.433333333333337</v>
      </c>
      <c r="H261" s="231">
        <v>71.633333333333326</v>
      </c>
      <c r="I261" s="231">
        <v>73.866666666666646</v>
      </c>
      <c r="J261" s="231">
        <v>75.23333333333332</v>
      </c>
      <c r="K261" s="230">
        <v>72.5</v>
      </c>
      <c r="L261" s="230">
        <v>68.900000000000006</v>
      </c>
      <c r="M261" s="230">
        <v>35.102539999999998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252.7</v>
      </c>
      <c r="D262" s="231">
        <v>254</v>
      </c>
      <c r="E262" s="231">
        <v>249.7</v>
      </c>
      <c r="F262" s="231">
        <v>246.7</v>
      </c>
      <c r="G262" s="231">
        <v>242.39999999999998</v>
      </c>
      <c r="H262" s="231">
        <v>257</v>
      </c>
      <c r="I262" s="231">
        <v>261.29999999999995</v>
      </c>
      <c r="J262" s="231">
        <v>264.3</v>
      </c>
      <c r="K262" s="230">
        <v>258.3</v>
      </c>
      <c r="L262" s="230">
        <v>251</v>
      </c>
      <c r="M262" s="230">
        <v>6.6916099999999998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702.2</v>
      </c>
      <c r="D263" s="231">
        <v>704.08333333333337</v>
      </c>
      <c r="E263" s="231">
        <v>699.2166666666667</v>
      </c>
      <c r="F263" s="231">
        <v>696.23333333333335</v>
      </c>
      <c r="G263" s="231">
        <v>691.36666666666667</v>
      </c>
      <c r="H263" s="231">
        <v>707.06666666666672</v>
      </c>
      <c r="I263" s="231">
        <v>711.93333333333328</v>
      </c>
      <c r="J263" s="231">
        <v>714.91666666666674</v>
      </c>
      <c r="K263" s="230">
        <v>708.95</v>
      </c>
      <c r="L263" s="230">
        <v>701.1</v>
      </c>
      <c r="M263" s="230">
        <v>14.672190000000001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102.15</v>
      </c>
      <c r="D264" s="231">
        <v>101.88333333333333</v>
      </c>
      <c r="E264" s="231">
        <v>100.26666666666665</v>
      </c>
      <c r="F264" s="231">
        <v>98.383333333333326</v>
      </c>
      <c r="G264" s="231">
        <v>96.766666666666652</v>
      </c>
      <c r="H264" s="231">
        <v>103.76666666666665</v>
      </c>
      <c r="I264" s="231">
        <v>105.38333333333333</v>
      </c>
      <c r="J264" s="231">
        <v>107.26666666666665</v>
      </c>
      <c r="K264" s="230">
        <v>103.5</v>
      </c>
      <c r="L264" s="230">
        <v>100</v>
      </c>
      <c r="M264" s="230">
        <v>12.031459999999999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291.05</v>
      </c>
      <c r="D265" s="231">
        <v>290.46666666666664</v>
      </c>
      <c r="E265" s="231">
        <v>286.73333333333329</v>
      </c>
      <c r="F265" s="231">
        <v>282.41666666666663</v>
      </c>
      <c r="G265" s="231">
        <v>278.68333333333328</v>
      </c>
      <c r="H265" s="231">
        <v>294.7833333333333</v>
      </c>
      <c r="I265" s="231">
        <v>298.51666666666665</v>
      </c>
      <c r="J265" s="231">
        <v>302.83333333333331</v>
      </c>
      <c r="K265" s="230">
        <v>294.2</v>
      </c>
      <c r="L265" s="230">
        <v>286.14999999999998</v>
      </c>
      <c r="M265" s="230">
        <v>2.8010799999999998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531.79999999999995</v>
      </c>
      <c r="D266" s="231">
        <v>529.73333333333323</v>
      </c>
      <c r="E266" s="231">
        <v>525.31666666666649</v>
      </c>
      <c r="F266" s="231">
        <v>518.83333333333326</v>
      </c>
      <c r="G266" s="231">
        <v>514.41666666666652</v>
      </c>
      <c r="H266" s="231">
        <v>536.21666666666647</v>
      </c>
      <c r="I266" s="231">
        <v>540.63333333333321</v>
      </c>
      <c r="J266" s="231">
        <v>547.11666666666645</v>
      </c>
      <c r="K266" s="230">
        <v>534.15</v>
      </c>
      <c r="L266" s="230">
        <v>523.25</v>
      </c>
      <c r="M266" s="230">
        <v>20.46489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482.4</v>
      </c>
      <c r="D267" s="231">
        <v>483.95</v>
      </c>
      <c r="E267" s="231">
        <v>479.54999999999995</v>
      </c>
      <c r="F267" s="231">
        <v>476.7</v>
      </c>
      <c r="G267" s="231">
        <v>472.29999999999995</v>
      </c>
      <c r="H267" s="231">
        <v>486.79999999999995</v>
      </c>
      <c r="I267" s="231">
        <v>491.19999999999993</v>
      </c>
      <c r="J267" s="231">
        <v>494.04999999999995</v>
      </c>
      <c r="K267" s="230">
        <v>488.35</v>
      </c>
      <c r="L267" s="230">
        <v>481.1</v>
      </c>
      <c r="M267" s="230">
        <v>10.04989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399.55</v>
      </c>
      <c r="D268" s="231">
        <v>400.73333333333335</v>
      </c>
      <c r="E268" s="231">
        <v>395.81666666666672</v>
      </c>
      <c r="F268" s="231">
        <v>392.08333333333337</v>
      </c>
      <c r="G268" s="231">
        <v>387.16666666666674</v>
      </c>
      <c r="H268" s="231">
        <v>404.4666666666667</v>
      </c>
      <c r="I268" s="231">
        <v>409.38333333333333</v>
      </c>
      <c r="J268" s="231">
        <v>413.11666666666667</v>
      </c>
      <c r="K268" s="230">
        <v>405.65</v>
      </c>
      <c r="L268" s="230">
        <v>397</v>
      </c>
      <c r="M268" s="230">
        <v>3.2418399999999998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358.5</v>
      </c>
      <c r="D269" s="231">
        <v>360.75</v>
      </c>
      <c r="E269" s="231">
        <v>353.8</v>
      </c>
      <c r="F269" s="231">
        <v>349.1</v>
      </c>
      <c r="G269" s="231">
        <v>342.15000000000003</v>
      </c>
      <c r="H269" s="231">
        <v>365.45</v>
      </c>
      <c r="I269" s="231">
        <v>372.40000000000003</v>
      </c>
      <c r="J269" s="231">
        <v>377.09999999999997</v>
      </c>
      <c r="K269" s="230">
        <v>367.7</v>
      </c>
      <c r="L269" s="230">
        <v>356.05</v>
      </c>
      <c r="M269" s="230">
        <v>1.42726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694.35</v>
      </c>
      <c r="D270" s="231">
        <v>700</v>
      </c>
      <c r="E270" s="231">
        <v>685.05</v>
      </c>
      <c r="F270" s="231">
        <v>675.75</v>
      </c>
      <c r="G270" s="231">
        <v>660.8</v>
      </c>
      <c r="H270" s="231">
        <v>709.3</v>
      </c>
      <c r="I270" s="231">
        <v>724.25</v>
      </c>
      <c r="J270" s="231">
        <v>733.55</v>
      </c>
      <c r="K270" s="230">
        <v>714.95</v>
      </c>
      <c r="L270" s="230">
        <v>690.7</v>
      </c>
      <c r="M270" s="230">
        <v>2.42205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207.45</v>
      </c>
      <c r="D271" s="231">
        <v>207.43333333333331</v>
      </c>
      <c r="E271" s="231">
        <v>204.11666666666662</v>
      </c>
      <c r="F271" s="231">
        <v>200.7833333333333</v>
      </c>
      <c r="G271" s="231">
        <v>197.46666666666661</v>
      </c>
      <c r="H271" s="231">
        <v>210.76666666666662</v>
      </c>
      <c r="I271" s="231">
        <v>214.08333333333329</v>
      </c>
      <c r="J271" s="231">
        <v>217.41666666666663</v>
      </c>
      <c r="K271" s="230">
        <v>210.75</v>
      </c>
      <c r="L271" s="230">
        <v>204.1</v>
      </c>
      <c r="M271" s="230">
        <v>2.7848899999999999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577.15</v>
      </c>
      <c r="D272" s="231">
        <v>577.38333333333333</v>
      </c>
      <c r="E272" s="231">
        <v>573.76666666666665</v>
      </c>
      <c r="F272" s="231">
        <v>570.38333333333333</v>
      </c>
      <c r="G272" s="231">
        <v>566.76666666666665</v>
      </c>
      <c r="H272" s="231">
        <v>580.76666666666665</v>
      </c>
      <c r="I272" s="231">
        <v>584.38333333333321</v>
      </c>
      <c r="J272" s="231">
        <v>587.76666666666665</v>
      </c>
      <c r="K272" s="230">
        <v>581</v>
      </c>
      <c r="L272" s="230">
        <v>574</v>
      </c>
      <c r="M272" s="230">
        <v>1.01254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1993.1</v>
      </c>
      <c r="D273" s="231">
        <v>2001.9166666666667</v>
      </c>
      <c r="E273" s="231">
        <v>1975.3833333333334</v>
      </c>
      <c r="F273" s="231">
        <v>1957.6666666666667</v>
      </c>
      <c r="G273" s="231">
        <v>1931.1333333333334</v>
      </c>
      <c r="H273" s="231">
        <v>2019.6333333333334</v>
      </c>
      <c r="I273" s="231">
        <v>2046.1666666666667</v>
      </c>
      <c r="J273" s="231">
        <v>2063.8833333333332</v>
      </c>
      <c r="K273" s="230">
        <v>2028.45</v>
      </c>
      <c r="L273" s="230">
        <v>1984.2</v>
      </c>
      <c r="M273" s="230">
        <v>1.83379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243.8</v>
      </c>
      <c r="D274" s="231">
        <v>243.45000000000002</v>
      </c>
      <c r="E274" s="231">
        <v>241.40000000000003</v>
      </c>
      <c r="F274" s="231">
        <v>239.00000000000003</v>
      </c>
      <c r="G274" s="231">
        <v>236.95000000000005</v>
      </c>
      <c r="H274" s="231">
        <v>245.85000000000002</v>
      </c>
      <c r="I274" s="231">
        <v>247.90000000000003</v>
      </c>
      <c r="J274" s="231">
        <v>250.3</v>
      </c>
      <c r="K274" s="230">
        <v>245.5</v>
      </c>
      <c r="L274" s="230">
        <v>241.05</v>
      </c>
      <c r="M274" s="230">
        <v>3.0242800000000001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993.75</v>
      </c>
      <c r="D275" s="231">
        <v>1001.5833333333334</v>
      </c>
      <c r="E275" s="231">
        <v>983.16666666666674</v>
      </c>
      <c r="F275" s="231">
        <v>972.58333333333337</v>
      </c>
      <c r="G275" s="231">
        <v>954.16666666666674</v>
      </c>
      <c r="H275" s="231">
        <v>1012.1666666666667</v>
      </c>
      <c r="I275" s="231">
        <v>1030.5833333333335</v>
      </c>
      <c r="J275" s="231">
        <v>1041.1666666666667</v>
      </c>
      <c r="K275" s="230">
        <v>1020</v>
      </c>
      <c r="L275" s="230">
        <v>991</v>
      </c>
      <c r="M275" s="230">
        <v>7.5585100000000001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401.95</v>
      </c>
      <c r="D276" s="231">
        <v>405.08333333333331</v>
      </c>
      <c r="E276" s="231">
        <v>395.36666666666662</v>
      </c>
      <c r="F276" s="231">
        <v>388.7833333333333</v>
      </c>
      <c r="G276" s="231">
        <v>379.06666666666661</v>
      </c>
      <c r="H276" s="231">
        <v>411.66666666666663</v>
      </c>
      <c r="I276" s="231">
        <v>421.38333333333333</v>
      </c>
      <c r="J276" s="231">
        <v>427.96666666666664</v>
      </c>
      <c r="K276" s="230">
        <v>414.8</v>
      </c>
      <c r="L276" s="230">
        <v>398.5</v>
      </c>
      <c r="M276" s="230">
        <v>3.8794300000000002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1275.45</v>
      </c>
      <c r="D277" s="231">
        <v>1274.1666666666667</v>
      </c>
      <c r="E277" s="231">
        <v>1261.3333333333335</v>
      </c>
      <c r="F277" s="231">
        <v>1247.2166666666667</v>
      </c>
      <c r="G277" s="231">
        <v>1234.3833333333334</v>
      </c>
      <c r="H277" s="231">
        <v>1288.2833333333335</v>
      </c>
      <c r="I277" s="231">
        <v>1301.116666666667</v>
      </c>
      <c r="J277" s="231">
        <v>1315.2333333333336</v>
      </c>
      <c r="K277" s="230">
        <v>1287</v>
      </c>
      <c r="L277" s="230">
        <v>1260.05</v>
      </c>
      <c r="M277" s="230">
        <v>4.1060800000000004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506.35</v>
      </c>
      <c r="D278" s="231">
        <v>507.98333333333335</v>
      </c>
      <c r="E278" s="231">
        <v>500.9666666666667</v>
      </c>
      <c r="F278" s="231">
        <v>495.58333333333337</v>
      </c>
      <c r="G278" s="231">
        <v>488.56666666666672</v>
      </c>
      <c r="H278" s="231">
        <v>513.36666666666667</v>
      </c>
      <c r="I278" s="231">
        <v>520.38333333333333</v>
      </c>
      <c r="J278" s="231">
        <v>525.76666666666665</v>
      </c>
      <c r="K278" s="230">
        <v>515</v>
      </c>
      <c r="L278" s="230">
        <v>502.6</v>
      </c>
      <c r="M278" s="230">
        <v>3.5602100000000001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105.7</v>
      </c>
      <c r="D279" s="231">
        <v>105.83333333333333</v>
      </c>
      <c r="E279" s="231">
        <v>105.16666666666666</v>
      </c>
      <c r="F279" s="231">
        <v>104.63333333333333</v>
      </c>
      <c r="G279" s="231">
        <v>103.96666666666665</v>
      </c>
      <c r="H279" s="231">
        <v>106.36666666666666</v>
      </c>
      <c r="I279" s="231">
        <v>107.03333333333332</v>
      </c>
      <c r="J279" s="231">
        <v>107.56666666666666</v>
      </c>
      <c r="K279" s="230">
        <v>106.5</v>
      </c>
      <c r="L279" s="230">
        <v>105.3</v>
      </c>
      <c r="M279" s="230">
        <v>7.90306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413.65</v>
      </c>
      <c r="D280" s="231">
        <v>413.88333333333338</v>
      </c>
      <c r="E280" s="231">
        <v>410.76666666666677</v>
      </c>
      <c r="F280" s="231">
        <v>407.88333333333338</v>
      </c>
      <c r="G280" s="231">
        <v>404.76666666666677</v>
      </c>
      <c r="H280" s="231">
        <v>416.76666666666677</v>
      </c>
      <c r="I280" s="231">
        <v>419.88333333333344</v>
      </c>
      <c r="J280" s="231">
        <v>422.76666666666677</v>
      </c>
      <c r="K280" s="230">
        <v>417</v>
      </c>
      <c r="L280" s="230">
        <v>411</v>
      </c>
      <c r="M280" s="230">
        <v>5.1203000000000003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107</v>
      </c>
      <c r="D281" s="231">
        <v>107.3</v>
      </c>
      <c r="E281" s="231">
        <v>105.1</v>
      </c>
      <c r="F281" s="231">
        <v>103.2</v>
      </c>
      <c r="G281" s="231">
        <v>101</v>
      </c>
      <c r="H281" s="231">
        <v>109.19999999999999</v>
      </c>
      <c r="I281" s="231">
        <v>111.4</v>
      </c>
      <c r="J281" s="231">
        <v>113.29999999999998</v>
      </c>
      <c r="K281" s="230">
        <v>109.5</v>
      </c>
      <c r="L281" s="230">
        <v>105.4</v>
      </c>
      <c r="M281" s="230">
        <v>76.430520000000001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523.1</v>
      </c>
      <c r="D282" s="231">
        <v>526.26666666666665</v>
      </c>
      <c r="E282" s="231">
        <v>517.0333333333333</v>
      </c>
      <c r="F282" s="231">
        <v>510.9666666666667</v>
      </c>
      <c r="G282" s="231">
        <v>501.73333333333335</v>
      </c>
      <c r="H282" s="231">
        <v>532.33333333333326</v>
      </c>
      <c r="I282" s="231">
        <v>541.56666666666661</v>
      </c>
      <c r="J282" s="231">
        <v>547.63333333333321</v>
      </c>
      <c r="K282" s="230">
        <v>535.5</v>
      </c>
      <c r="L282" s="230">
        <v>520.20000000000005</v>
      </c>
      <c r="M282" s="230">
        <v>2.6570800000000001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1953.2</v>
      </c>
      <c r="D283" s="231">
        <v>1958.25</v>
      </c>
      <c r="E283" s="231">
        <v>1943.2</v>
      </c>
      <c r="F283" s="231">
        <v>1933.2</v>
      </c>
      <c r="G283" s="231">
        <v>1918.15</v>
      </c>
      <c r="H283" s="231">
        <v>1968.25</v>
      </c>
      <c r="I283" s="231">
        <v>1983.3000000000002</v>
      </c>
      <c r="J283" s="231">
        <v>1993.3</v>
      </c>
      <c r="K283" s="230">
        <v>1973.3</v>
      </c>
      <c r="L283" s="230">
        <v>1948.25</v>
      </c>
      <c r="M283" s="230">
        <v>37.755090000000003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1605.85</v>
      </c>
      <c r="D284" s="231">
        <v>1615.4833333333333</v>
      </c>
      <c r="E284" s="231">
        <v>1587.6666666666667</v>
      </c>
      <c r="F284" s="231">
        <v>1569.4833333333333</v>
      </c>
      <c r="G284" s="231">
        <v>1541.6666666666667</v>
      </c>
      <c r="H284" s="231">
        <v>1633.6666666666667</v>
      </c>
      <c r="I284" s="231">
        <v>1661.4833333333333</v>
      </c>
      <c r="J284" s="231">
        <v>1679.6666666666667</v>
      </c>
      <c r="K284" s="230">
        <v>1643.3</v>
      </c>
      <c r="L284" s="230">
        <v>1597.3</v>
      </c>
      <c r="M284" s="230">
        <v>0.79551000000000005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103.25</v>
      </c>
      <c r="D285" s="231">
        <v>103.25</v>
      </c>
      <c r="E285" s="231">
        <v>102.4</v>
      </c>
      <c r="F285" s="231">
        <v>101.55000000000001</v>
      </c>
      <c r="G285" s="231">
        <v>100.70000000000002</v>
      </c>
      <c r="H285" s="231">
        <v>104.1</v>
      </c>
      <c r="I285" s="231">
        <v>104.94999999999999</v>
      </c>
      <c r="J285" s="231">
        <v>105.79999999999998</v>
      </c>
      <c r="K285" s="230">
        <v>104.1</v>
      </c>
      <c r="L285" s="230">
        <v>102.4</v>
      </c>
      <c r="M285" s="230">
        <v>61.011470000000003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3866.8</v>
      </c>
      <c r="D286" s="231">
        <v>3883.4166666666665</v>
      </c>
      <c r="E286" s="231">
        <v>3833.3833333333332</v>
      </c>
      <c r="F286" s="231">
        <v>3799.9666666666667</v>
      </c>
      <c r="G286" s="231">
        <v>3749.9333333333334</v>
      </c>
      <c r="H286" s="231">
        <v>3916.833333333333</v>
      </c>
      <c r="I286" s="231">
        <v>3966.8666666666668</v>
      </c>
      <c r="J286" s="231">
        <v>4000.2833333333328</v>
      </c>
      <c r="K286" s="230">
        <v>3933.45</v>
      </c>
      <c r="L286" s="230">
        <v>3850</v>
      </c>
      <c r="M286" s="230">
        <v>1.39377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380.05</v>
      </c>
      <c r="D287" s="231">
        <v>380.38333333333338</v>
      </c>
      <c r="E287" s="231">
        <v>377.16666666666674</v>
      </c>
      <c r="F287" s="231">
        <v>374.28333333333336</v>
      </c>
      <c r="G287" s="231">
        <v>371.06666666666672</v>
      </c>
      <c r="H287" s="231">
        <v>383.26666666666677</v>
      </c>
      <c r="I287" s="231">
        <v>386.48333333333335</v>
      </c>
      <c r="J287" s="231">
        <v>389.36666666666679</v>
      </c>
      <c r="K287" s="230">
        <v>383.6</v>
      </c>
      <c r="L287" s="230">
        <v>377.5</v>
      </c>
      <c r="M287" s="230">
        <v>11.848240000000001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4988.8999999999996</v>
      </c>
      <c r="D288" s="231">
        <v>5006.5999999999995</v>
      </c>
      <c r="E288" s="231">
        <v>4958.4999999999991</v>
      </c>
      <c r="F288" s="231">
        <v>4928.0999999999995</v>
      </c>
      <c r="G288" s="231">
        <v>4879.9999999999991</v>
      </c>
      <c r="H288" s="231">
        <v>5036.9999999999991</v>
      </c>
      <c r="I288" s="231">
        <v>5085.0999999999995</v>
      </c>
      <c r="J288" s="231">
        <v>5115.4999999999991</v>
      </c>
      <c r="K288" s="230">
        <v>5054.7</v>
      </c>
      <c r="L288" s="230">
        <v>4976.2</v>
      </c>
      <c r="M288" s="230">
        <v>3.0351599999999999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11683.65</v>
      </c>
      <c r="D289" s="231">
        <v>11679.783333333335</v>
      </c>
      <c r="E289" s="231">
        <v>11583.566666666669</v>
      </c>
      <c r="F289" s="231">
        <v>11483.483333333335</v>
      </c>
      <c r="G289" s="231">
        <v>11387.26666666667</v>
      </c>
      <c r="H289" s="231">
        <v>11779.866666666669</v>
      </c>
      <c r="I289" s="231">
        <v>11876.083333333332</v>
      </c>
      <c r="J289" s="231">
        <v>11976.166666666668</v>
      </c>
      <c r="K289" s="230">
        <v>11776</v>
      </c>
      <c r="L289" s="230">
        <v>11579.7</v>
      </c>
      <c r="M289" s="230">
        <v>8.1750000000000003E-2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2224.5500000000002</v>
      </c>
      <c r="D290" s="231">
        <v>2228.85</v>
      </c>
      <c r="E290" s="231">
        <v>2215.8999999999996</v>
      </c>
      <c r="F290" s="231">
        <v>2207.2499999999995</v>
      </c>
      <c r="G290" s="231">
        <v>2194.2999999999993</v>
      </c>
      <c r="H290" s="231">
        <v>2237.5</v>
      </c>
      <c r="I290" s="231">
        <v>2250.4499999999998</v>
      </c>
      <c r="J290" s="231">
        <v>2259.1000000000004</v>
      </c>
      <c r="K290" s="230">
        <v>2241.8000000000002</v>
      </c>
      <c r="L290" s="230">
        <v>2220.1999999999998</v>
      </c>
      <c r="M290" s="230">
        <v>13.69656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327.95</v>
      </c>
      <c r="D291" s="231">
        <v>329.59999999999997</v>
      </c>
      <c r="E291" s="231">
        <v>325.34999999999991</v>
      </c>
      <c r="F291" s="231">
        <v>322.74999999999994</v>
      </c>
      <c r="G291" s="231">
        <v>318.49999999999989</v>
      </c>
      <c r="H291" s="231">
        <v>332.19999999999993</v>
      </c>
      <c r="I291" s="231">
        <v>336.45000000000005</v>
      </c>
      <c r="J291" s="231">
        <v>339.04999999999995</v>
      </c>
      <c r="K291" s="230">
        <v>333.85</v>
      </c>
      <c r="L291" s="230">
        <v>327</v>
      </c>
      <c r="M291" s="230">
        <v>2.24709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334.65</v>
      </c>
      <c r="D292" s="231">
        <v>334.56666666666666</v>
      </c>
      <c r="E292" s="231">
        <v>332.13333333333333</v>
      </c>
      <c r="F292" s="231">
        <v>329.61666666666667</v>
      </c>
      <c r="G292" s="231">
        <v>327.18333333333334</v>
      </c>
      <c r="H292" s="231">
        <v>337.08333333333331</v>
      </c>
      <c r="I292" s="231">
        <v>339.51666666666659</v>
      </c>
      <c r="J292" s="231">
        <v>342.0333333333333</v>
      </c>
      <c r="K292" s="230">
        <v>337</v>
      </c>
      <c r="L292" s="230">
        <v>332.05</v>
      </c>
      <c r="M292" s="230">
        <v>9.3205299999999998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261.14999999999998</v>
      </c>
      <c r="D293" s="231">
        <v>260.48333333333335</v>
      </c>
      <c r="E293" s="231">
        <v>256.66666666666669</v>
      </c>
      <c r="F293" s="231">
        <v>252.18333333333334</v>
      </c>
      <c r="G293" s="231">
        <v>248.36666666666667</v>
      </c>
      <c r="H293" s="231">
        <v>264.9666666666667</v>
      </c>
      <c r="I293" s="231">
        <v>268.7833333333333</v>
      </c>
      <c r="J293" s="231">
        <v>273.26666666666671</v>
      </c>
      <c r="K293" s="230">
        <v>264.3</v>
      </c>
      <c r="L293" s="230">
        <v>256</v>
      </c>
      <c r="M293" s="230">
        <v>4.9769699999999997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95</v>
      </c>
      <c r="D294" s="231">
        <v>95.366666666666674</v>
      </c>
      <c r="E294" s="231">
        <v>94.333333333333343</v>
      </c>
      <c r="F294" s="231">
        <v>93.666666666666671</v>
      </c>
      <c r="G294" s="231">
        <v>92.63333333333334</v>
      </c>
      <c r="H294" s="231">
        <v>96.033333333333346</v>
      </c>
      <c r="I294" s="231">
        <v>97.066666666666677</v>
      </c>
      <c r="J294" s="231">
        <v>97.733333333333348</v>
      </c>
      <c r="K294" s="230">
        <v>96.4</v>
      </c>
      <c r="L294" s="230">
        <v>94.7</v>
      </c>
      <c r="M294" s="230">
        <v>24.664840000000002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605.20000000000005</v>
      </c>
      <c r="D295" s="231">
        <v>606.20000000000005</v>
      </c>
      <c r="E295" s="231">
        <v>602.30000000000007</v>
      </c>
      <c r="F295" s="231">
        <v>599.4</v>
      </c>
      <c r="G295" s="231">
        <v>595.5</v>
      </c>
      <c r="H295" s="231">
        <v>609.10000000000014</v>
      </c>
      <c r="I295" s="231">
        <v>613.00000000000023</v>
      </c>
      <c r="J295" s="231">
        <v>615.9000000000002</v>
      </c>
      <c r="K295" s="230">
        <v>610.1</v>
      </c>
      <c r="L295" s="230">
        <v>603.29999999999995</v>
      </c>
      <c r="M295" s="230">
        <v>11.313330000000001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3977.1</v>
      </c>
      <c r="D296" s="231">
        <v>3989.35</v>
      </c>
      <c r="E296" s="231">
        <v>3949.75</v>
      </c>
      <c r="F296" s="231">
        <v>3922.4</v>
      </c>
      <c r="G296" s="231">
        <v>3882.8</v>
      </c>
      <c r="H296" s="231">
        <v>4016.7</v>
      </c>
      <c r="I296" s="231">
        <v>4056.2999999999993</v>
      </c>
      <c r="J296" s="231">
        <v>4083.6499999999996</v>
      </c>
      <c r="K296" s="230">
        <v>4028.95</v>
      </c>
      <c r="L296" s="230">
        <v>3962</v>
      </c>
      <c r="M296" s="230">
        <v>0.13825000000000001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805.7</v>
      </c>
      <c r="D297" s="231">
        <v>799.13333333333333</v>
      </c>
      <c r="E297" s="231">
        <v>786.56666666666661</v>
      </c>
      <c r="F297" s="231">
        <v>767.43333333333328</v>
      </c>
      <c r="G297" s="231">
        <v>754.86666666666656</v>
      </c>
      <c r="H297" s="231">
        <v>818.26666666666665</v>
      </c>
      <c r="I297" s="231">
        <v>830.83333333333348</v>
      </c>
      <c r="J297" s="231">
        <v>849.9666666666667</v>
      </c>
      <c r="K297" s="230">
        <v>811.7</v>
      </c>
      <c r="L297" s="230">
        <v>780</v>
      </c>
      <c r="M297" s="230">
        <v>18.956510000000002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1466.05</v>
      </c>
      <c r="D298" s="231">
        <v>1473.7333333333336</v>
      </c>
      <c r="E298" s="231">
        <v>1432.4666666666672</v>
      </c>
      <c r="F298" s="231">
        <v>1398.8833333333337</v>
      </c>
      <c r="G298" s="231">
        <v>1357.6166666666672</v>
      </c>
      <c r="H298" s="231">
        <v>1507.3166666666671</v>
      </c>
      <c r="I298" s="231">
        <v>1548.5833333333335</v>
      </c>
      <c r="J298" s="231">
        <v>1582.166666666667</v>
      </c>
      <c r="K298" s="230">
        <v>1515</v>
      </c>
      <c r="L298" s="230">
        <v>1440.15</v>
      </c>
      <c r="M298" s="230">
        <v>1.89699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29.95</v>
      </c>
      <c r="D299" s="231">
        <v>30.149999999999995</v>
      </c>
      <c r="E299" s="231">
        <v>29.649999999999991</v>
      </c>
      <c r="F299" s="231">
        <v>29.349999999999998</v>
      </c>
      <c r="G299" s="231">
        <v>28.849999999999994</v>
      </c>
      <c r="H299" s="231">
        <v>30.449999999999989</v>
      </c>
      <c r="I299" s="231">
        <v>30.949999999999996</v>
      </c>
      <c r="J299" s="231">
        <v>31.249999999999986</v>
      </c>
      <c r="K299" s="230">
        <v>30.65</v>
      </c>
      <c r="L299" s="230">
        <v>29.85</v>
      </c>
      <c r="M299" s="230">
        <v>10.54044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154.30000000000001</v>
      </c>
      <c r="D300" s="231">
        <v>154.73333333333332</v>
      </c>
      <c r="E300" s="231">
        <v>151.11666666666665</v>
      </c>
      <c r="F300" s="231">
        <v>147.93333333333334</v>
      </c>
      <c r="G300" s="231">
        <v>144.31666666666666</v>
      </c>
      <c r="H300" s="231">
        <v>157.91666666666663</v>
      </c>
      <c r="I300" s="231">
        <v>161.5333333333333</v>
      </c>
      <c r="J300" s="231">
        <v>164.71666666666661</v>
      </c>
      <c r="K300" s="230">
        <v>158.35</v>
      </c>
      <c r="L300" s="230">
        <v>151.55000000000001</v>
      </c>
      <c r="M300" s="230">
        <v>4.9600099999999996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97782.2</v>
      </c>
      <c r="D301" s="231">
        <v>97899.366666666654</v>
      </c>
      <c r="E301" s="231">
        <v>97357.833333333314</v>
      </c>
      <c r="F301" s="231">
        <v>96933.46666666666</v>
      </c>
      <c r="G301" s="231">
        <v>96391.93333333332</v>
      </c>
      <c r="H301" s="231">
        <v>98323.733333333308</v>
      </c>
      <c r="I301" s="231">
        <v>98865.266666666663</v>
      </c>
      <c r="J301" s="231">
        <v>99289.633333333302</v>
      </c>
      <c r="K301" s="230">
        <v>98440.9</v>
      </c>
      <c r="L301" s="230">
        <v>97475</v>
      </c>
      <c r="M301" s="230">
        <v>4.0960000000000003E-2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1885</v>
      </c>
      <c r="D302" s="231">
        <v>1887.9166666666667</v>
      </c>
      <c r="E302" s="231">
        <v>1876.0833333333335</v>
      </c>
      <c r="F302" s="231">
        <v>1867.1666666666667</v>
      </c>
      <c r="G302" s="231">
        <v>1855.3333333333335</v>
      </c>
      <c r="H302" s="231">
        <v>1896.8333333333335</v>
      </c>
      <c r="I302" s="231">
        <v>1908.666666666667</v>
      </c>
      <c r="J302" s="231">
        <v>1917.5833333333335</v>
      </c>
      <c r="K302" s="230">
        <v>1899.75</v>
      </c>
      <c r="L302" s="230">
        <v>1879</v>
      </c>
      <c r="M302" s="230">
        <v>0.8407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1060.3</v>
      </c>
      <c r="D303" s="231">
        <v>1041.7666666666667</v>
      </c>
      <c r="E303" s="231">
        <v>1018.5333333333333</v>
      </c>
      <c r="F303" s="231">
        <v>976.76666666666665</v>
      </c>
      <c r="G303" s="231">
        <v>953.5333333333333</v>
      </c>
      <c r="H303" s="231">
        <v>1083.5333333333333</v>
      </c>
      <c r="I303" s="231">
        <v>1106.7666666666664</v>
      </c>
      <c r="J303" s="231">
        <v>1148.5333333333333</v>
      </c>
      <c r="K303" s="230">
        <v>1065</v>
      </c>
      <c r="L303" s="230">
        <v>1000</v>
      </c>
      <c r="M303" s="230">
        <v>12.47706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1045.2</v>
      </c>
      <c r="D304" s="231">
        <v>1045.8833333333334</v>
      </c>
      <c r="E304" s="231">
        <v>1038.3166666666668</v>
      </c>
      <c r="F304" s="231">
        <v>1031.4333333333334</v>
      </c>
      <c r="G304" s="231">
        <v>1023.8666666666668</v>
      </c>
      <c r="H304" s="231">
        <v>1052.7666666666669</v>
      </c>
      <c r="I304" s="231">
        <v>1060.3333333333335</v>
      </c>
      <c r="J304" s="231">
        <v>1067.2166666666669</v>
      </c>
      <c r="K304" s="230">
        <v>1053.45</v>
      </c>
      <c r="L304" s="230">
        <v>1039</v>
      </c>
      <c r="M304" s="230">
        <v>1.5805800000000001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286.55</v>
      </c>
      <c r="D305" s="231">
        <v>284.75</v>
      </c>
      <c r="E305" s="231">
        <v>282.2</v>
      </c>
      <c r="F305" s="231">
        <v>277.84999999999997</v>
      </c>
      <c r="G305" s="231">
        <v>275.29999999999995</v>
      </c>
      <c r="H305" s="231">
        <v>289.10000000000002</v>
      </c>
      <c r="I305" s="231">
        <v>291.64999999999998</v>
      </c>
      <c r="J305" s="231">
        <v>296.00000000000006</v>
      </c>
      <c r="K305" s="230">
        <v>287.3</v>
      </c>
      <c r="L305" s="230">
        <v>280.39999999999998</v>
      </c>
      <c r="M305" s="230">
        <v>28.395189999999999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1330.15</v>
      </c>
      <c r="D306" s="231">
        <v>1326.05</v>
      </c>
      <c r="E306" s="231">
        <v>1302.0999999999999</v>
      </c>
      <c r="F306" s="231">
        <v>1274.05</v>
      </c>
      <c r="G306" s="231">
        <v>1250.0999999999999</v>
      </c>
      <c r="H306" s="231">
        <v>1354.1</v>
      </c>
      <c r="I306" s="231">
        <v>1378.0500000000002</v>
      </c>
      <c r="J306" s="231">
        <v>1406.1</v>
      </c>
      <c r="K306" s="230">
        <v>1350</v>
      </c>
      <c r="L306" s="230">
        <v>1298</v>
      </c>
      <c r="M306" s="230">
        <v>61.858620000000002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458.75</v>
      </c>
      <c r="D307" s="231">
        <v>455.7</v>
      </c>
      <c r="E307" s="231">
        <v>450.34999999999997</v>
      </c>
      <c r="F307" s="231">
        <v>441.95</v>
      </c>
      <c r="G307" s="231">
        <v>436.59999999999997</v>
      </c>
      <c r="H307" s="231">
        <v>464.09999999999997</v>
      </c>
      <c r="I307" s="231">
        <v>469.45</v>
      </c>
      <c r="J307" s="231">
        <v>477.84999999999997</v>
      </c>
      <c r="K307" s="230">
        <v>461.05</v>
      </c>
      <c r="L307" s="230">
        <v>447.3</v>
      </c>
      <c r="M307" s="230">
        <v>10.147040000000001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295.2</v>
      </c>
      <c r="D308" s="231">
        <v>294.78333333333336</v>
      </c>
      <c r="E308" s="231">
        <v>287.56666666666672</v>
      </c>
      <c r="F308" s="231">
        <v>279.93333333333334</v>
      </c>
      <c r="G308" s="231">
        <v>272.7166666666667</v>
      </c>
      <c r="H308" s="231">
        <v>302.41666666666674</v>
      </c>
      <c r="I308" s="231">
        <v>309.63333333333333</v>
      </c>
      <c r="J308" s="231">
        <v>317.26666666666677</v>
      </c>
      <c r="K308" s="230">
        <v>302</v>
      </c>
      <c r="L308" s="230">
        <v>287.14999999999998</v>
      </c>
      <c r="M308" s="230">
        <v>2.8441999999999998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440.05</v>
      </c>
      <c r="D309" s="231">
        <v>430.81666666666666</v>
      </c>
      <c r="E309" s="231">
        <v>419.2833333333333</v>
      </c>
      <c r="F309" s="231">
        <v>398.51666666666665</v>
      </c>
      <c r="G309" s="231">
        <v>386.98333333333329</v>
      </c>
      <c r="H309" s="231">
        <v>451.58333333333331</v>
      </c>
      <c r="I309" s="231">
        <v>463.11666666666673</v>
      </c>
      <c r="J309" s="231">
        <v>483.88333333333333</v>
      </c>
      <c r="K309" s="230">
        <v>442.35</v>
      </c>
      <c r="L309" s="230">
        <v>410.05</v>
      </c>
      <c r="M309" s="230">
        <v>25.62772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363.1</v>
      </c>
      <c r="D310" s="231">
        <v>364.31666666666666</v>
      </c>
      <c r="E310" s="231">
        <v>360.88333333333333</v>
      </c>
      <c r="F310" s="231">
        <v>358.66666666666669</v>
      </c>
      <c r="G310" s="231">
        <v>355.23333333333335</v>
      </c>
      <c r="H310" s="231">
        <v>366.5333333333333</v>
      </c>
      <c r="I310" s="231">
        <v>369.96666666666658</v>
      </c>
      <c r="J310" s="231">
        <v>372.18333333333328</v>
      </c>
      <c r="K310" s="230">
        <v>367.75</v>
      </c>
      <c r="L310" s="230">
        <v>362.1</v>
      </c>
      <c r="M310" s="230">
        <v>1.5076499999999999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112.05</v>
      </c>
      <c r="D311" s="231">
        <v>111.68333333333332</v>
      </c>
      <c r="E311" s="231">
        <v>110.71666666666664</v>
      </c>
      <c r="F311" s="231">
        <v>109.38333333333331</v>
      </c>
      <c r="G311" s="231">
        <v>108.41666666666663</v>
      </c>
      <c r="H311" s="231">
        <v>113.01666666666665</v>
      </c>
      <c r="I311" s="231">
        <v>113.98333333333332</v>
      </c>
      <c r="J311" s="231">
        <v>115.31666666666666</v>
      </c>
      <c r="K311" s="230">
        <v>112.65</v>
      </c>
      <c r="L311" s="230">
        <v>110.35</v>
      </c>
      <c r="M311" s="230">
        <v>102.50181000000001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66.349999999999994</v>
      </c>
      <c r="D312" s="231">
        <v>66.2</v>
      </c>
      <c r="E312" s="231">
        <v>65.5</v>
      </c>
      <c r="F312" s="231">
        <v>64.649999999999991</v>
      </c>
      <c r="G312" s="231">
        <v>63.949999999999989</v>
      </c>
      <c r="H312" s="231">
        <v>67.050000000000011</v>
      </c>
      <c r="I312" s="231">
        <v>67.750000000000028</v>
      </c>
      <c r="J312" s="231">
        <v>68.600000000000023</v>
      </c>
      <c r="K312" s="230">
        <v>66.900000000000006</v>
      </c>
      <c r="L312" s="230">
        <v>65.349999999999994</v>
      </c>
      <c r="M312" s="230">
        <v>38.291510000000002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544.15</v>
      </c>
      <c r="D313" s="231">
        <v>544.61666666666667</v>
      </c>
      <c r="E313" s="231">
        <v>540.83333333333337</v>
      </c>
      <c r="F313" s="231">
        <v>537.51666666666665</v>
      </c>
      <c r="G313" s="231">
        <v>533.73333333333335</v>
      </c>
      <c r="H313" s="231">
        <v>547.93333333333339</v>
      </c>
      <c r="I313" s="231">
        <v>551.7166666666667</v>
      </c>
      <c r="J313" s="231">
        <v>555.03333333333342</v>
      </c>
      <c r="K313" s="230">
        <v>548.4</v>
      </c>
      <c r="L313" s="230">
        <v>541.29999999999995</v>
      </c>
      <c r="M313" s="230">
        <v>9.8078900000000004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9333.5</v>
      </c>
      <c r="D314" s="231">
        <v>9378.1166666666668</v>
      </c>
      <c r="E314" s="231">
        <v>9267.4333333333343</v>
      </c>
      <c r="F314" s="231">
        <v>9201.3666666666668</v>
      </c>
      <c r="G314" s="231">
        <v>9090.6833333333343</v>
      </c>
      <c r="H314" s="231">
        <v>9444.1833333333343</v>
      </c>
      <c r="I314" s="231">
        <v>9554.866666666665</v>
      </c>
      <c r="J314" s="231">
        <v>9620.9333333333343</v>
      </c>
      <c r="K314" s="230">
        <v>9488.7999999999993</v>
      </c>
      <c r="L314" s="230">
        <v>9312.0499999999993</v>
      </c>
      <c r="M314" s="230">
        <v>2.3683399999999999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2021.6</v>
      </c>
      <c r="D315" s="231">
        <v>2019.5333333333335</v>
      </c>
      <c r="E315" s="231">
        <v>2003.0666666666671</v>
      </c>
      <c r="F315" s="231">
        <v>1984.5333333333335</v>
      </c>
      <c r="G315" s="231">
        <v>1968.0666666666671</v>
      </c>
      <c r="H315" s="231">
        <v>2038.0666666666671</v>
      </c>
      <c r="I315" s="231">
        <v>2054.5333333333338</v>
      </c>
      <c r="J315" s="231">
        <v>2073.0666666666671</v>
      </c>
      <c r="K315" s="230">
        <v>2036</v>
      </c>
      <c r="L315" s="230">
        <v>2001</v>
      </c>
      <c r="M315" s="230">
        <v>2.5701000000000001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696.95</v>
      </c>
      <c r="D316" s="231">
        <v>697.79999999999984</v>
      </c>
      <c r="E316" s="231">
        <v>686.6999999999997</v>
      </c>
      <c r="F316" s="231">
        <v>676.44999999999982</v>
      </c>
      <c r="G316" s="231">
        <v>665.34999999999968</v>
      </c>
      <c r="H316" s="231">
        <v>708.04999999999973</v>
      </c>
      <c r="I316" s="231">
        <v>719.14999999999986</v>
      </c>
      <c r="J316" s="231">
        <v>729.39999999999975</v>
      </c>
      <c r="K316" s="230">
        <v>708.9</v>
      </c>
      <c r="L316" s="230">
        <v>687.55</v>
      </c>
      <c r="M316" s="230">
        <v>9.5352700000000006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536.9</v>
      </c>
      <c r="D317" s="231">
        <v>539.65</v>
      </c>
      <c r="E317" s="231">
        <v>531.29999999999995</v>
      </c>
      <c r="F317" s="231">
        <v>525.69999999999993</v>
      </c>
      <c r="G317" s="231">
        <v>517.34999999999991</v>
      </c>
      <c r="H317" s="231">
        <v>545.25</v>
      </c>
      <c r="I317" s="231">
        <v>553.60000000000014</v>
      </c>
      <c r="J317" s="231">
        <v>559.20000000000005</v>
      </c>
      <c r="K317" s="230">
        <v>548</v>
      </c>
      <c r="L317" s="230">
        <v>534.04999999999995</v>
      </c>
      <c r="M317" s="230">
        <v>22.80303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774.5</v>
      </c>
      <c r="D318" s="231">
        <v>774.1</v>
      </c>
      <c r="E318" s="231">
        <v>765.6</v>
      </c>
      <c r="F318" s="231">
        <v>756.7</v>
      </c>
      <c r="G318" s="231">
        <v>748.2</v>
      </c>
      <c r="H318" s="231">
        <v>783</v>
      </c>
      <c r="I318" s="231">
        <v>791.5</v>
      </c>
      <c r="J318" s="231">
        <v>800.4</v>
      </c>
      <c r="K318" s="230">
        <v>782.6</v>
      </c>
      <c r="L318" s="230">
        <v>765.2</v>
      </c>
      <c r="M318" s="230">
        <v>5.5656600000000003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799.8</v>
      </c>
      <c r="D319" s="231">
        <v>817.4</v>
      </c>
      <c r="E319" s="231">
        <v>769.8</v>
      </c>
      <c r="F319" s="231">
        <v>739.8</v>
      </c>
      <c r="G319" s="231">
        <v>692.19999999999993</v>
      </c>
      <c r="H319" s="231">
        <v>847.4</v>
      </c>
      <c r="I319" s="231">
        <v>895.00000000000011</v>
      </c>
      <c r="J319" s="231">
        <v>925</v>
      </c>
      <c r="K319" s="230">
        <v>865</v>
      </c>
      <c r="L319" s="230">
        <v>787.4</v>
      </c>
      <c r="M319" s="230">
        <v>17.57479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958.2</v>
      </c>
      <c r="D320" s="231">
        <v>949.44999999999993</v>
      </c>
      <c r="E320" s="231">
        <v>937.49999999999989</v>
      </c>
      <c r="F320" s="231">
        <v>916.8</v>
      </c>
      <c r="G320" s="231">
        <v>904.84999999999991</v>
      </c>
      <c r="H320" s="231">
        <v>970.14999999999986</v>
      </c>
      <c r="I320" s="231">
        <v>982.09999999999991</v>
      </c>
      <c r="J320" s="231">
        <v>1002.7999999999998</v>
      </c>
      <c r="K320" s="230">
        <v>961.4</v>
      </c>
      <c r="L320" s="230">
        <v>928.75</v>
      </c>
      <c r="M320" s="230">
        <v>2.2288700000000001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1306.05</v>
      </c>
      <c r="D321" s="231">
        <v>1298.9333333333332</v>
      </c>
      <c r="E321" s="231">
        <v>1283.2666666666664</v>
      </c>
      <c r="F321" s="231">
        <v>1260.4833333333333</v>
      </c>
      <c r="G321" s="231">
        <v>1244.8166666666666</v>
      </c>
      <c r="H321" s="231">
        <v>1321.7166666666662</v>
      </c>
      <c r="I321" s="231">
        <v>1337.3833333333328</v>
      </c>
      <c r="J321" s="231">
        <v>1360.1666666666661</v>
      </c>
      <c r="K321" s="230">
        <v>1314.6</v>
      </c>
      <c r="L321" s="230">
        <v>1276.1500000000001</v>
      </c>
      <c r="M321" s="230">
        <v>1.86416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56.95</v>
      </c>
      <c r="D322" s="231">
        <v>57.050000000000004</v>
      </c>
      <c r="E322" s="231">
        <v>56.400000000000006</v>
      </c>
      <c r="F322" s="231">
        <v>55.85</v>
      </c>
      <c r="G322" s="231">
        <v>55.2</v>
      </c>
      <c r="H322" s="231">
        <v>57.600000000000009</v>
      </c>
      <c r="I322" s="231">
        <v>58.25</v>
      </c>
      <c r="J322" s="231">
        <v>58.800000000000011</v>
      </c>
      <c r="K322" s="230">
        <v>57.7</v>
      </c>
      <c r="L322" s="230">
        <v>56.5</v>
      </c>
      <c r="M322" s="230">
        <v>49.275370000000002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642.29999999999995</v>
      </c>
      <c r="D323" s="231">
        <v>643.69999999999993</v>
      </c>
      <c r="E323" s="231">
        <v>634.59999999999991</v>
      </c>
      <c r="F323" s="231">
        <v>626.9</v>
      </c>
      <c r="G323" s="231">
        <v>617.79999999999995</v>
      </c>
      <c r="H323" s="231">
        <v>651.39999999999986</v>
      </c>
      <c r="I323" s="231">
        <v>660.5</v>
      </c>
      <c r="J323" s="231">
        <v>668.19999999999982</v>
      </c>
      <c r="K323" s="230">
        <v>652.79999999999995</v>
      </c>
      <c r="L323" s="230">
        <v>636</v>
      </c>
      <c r="M323" s="230">
        <v>0.95086999999999999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1967.85</v>
      </c>
      <c r="D324" s="231">
        <v>1976.1333333333332</v>
      </c>
      <c r="E324" s="231">
        <v>1952.2666666666664</v>
      </c>
      <c r="F324" s="231">
        <v>1936.6833333333332</v>
      </c>
      <c r="G324" s="231">
        <v>1912.8166666666664</v>
      </c>
      <c r="H324" s="231">
        <v>1991.7166666666665</v>
      </c>
      <c r="I324" s="231">
        <v>2015.5833333333333</v>
      </c>
      <c r="J324" s="231">
        <v>2031.1666666666665</v>
      </c>
      <c r="K324" s="230">
        <v>2000</v>
      </c>
      <c r="L324" s="230">
        <v>1960.55</v>
      </c>
      <c r="M324" s="230">
        <v>3.7901099999999999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1392.2</v>
      </c>
      <c r="D325" s="231">
        <v>1397.7333333333336</v>
      </c>
      <c r="E325" s="231">
        <v>1366.5666666666671</v>
      </c>
      <c r="F325" s="231">
        <v>1340.9333333333334</v>
      </c>
      <c r="G325" s="231">
        <v>1309.7666666666669</v>
      </c>
      <c r="H325" s="231">
        <v>1423.3666666666672</v>
      </c>
      <c r="I325" s="231">
        <v>1454.5333333333338</v>
      </c>
      <c r="J325" s="231">
        <v>1480.1666666666674</v>
      </c>
      <c r="K325" s="230">
        <v>1428.9</v>
      </c>
      <c r="L325" s="230">
        <v>1372.1</v>
      </c>
      <c r="M325" s="230">
        <v>6.6660899999999996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1115.95</v>
      </c>
      <c r="D326" s="231">
        <v>1118.1166666666668</v>
      </c>
      <c r="E326" s="231">
        <v>1106.3333333333335</v>
      </c>
      <c r="F326" s="231">
        <v>1096.7166666666667</v>
      </c>
      <c r="G326" s="231">
        <v>1084.9333333333334</v>
      </c>
      <c r="H326" s="231">
        <v>1127.7333333333336</v>
      </c>
      <c r="I326" s="231">
        <v>1139.5166666666669</v>
      </c>
      <c r="J326" s="231">
        <v>1149.1333333333337</v>
      </c>
      <c r="K326" s="230">
        <v>1129.9000000000001</v>
      </c>
      <c r="L326" s="230">
        <v>1108.5</v>
      </c>
      <c r="M326" s="230">
        <v>2.8621599999999998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633.1</v>
      </c>
      <c r="D327" s="231">
        <v>640.63333333333333</v>
      </c>
      <c r="E327" s="231">
        <v>621.56666666666661</v>
      </c>
      <c r="F327" s="231">
        <v>610.0333333333333</v>
      </c>
      <c r="G327" s="231">
        <v>590.96666666666658</v>
      </c>
      <c r="H327" s="231">
        <v>652.16666666666663</v>
      </c>
      <c r="I327" s="231">
        <v>671.23333333333346</v>
      </c>
      <c r="J327" s="231">
        <v>682.76666666666665</v>
      </c>
      <c r="K327" s="230">
        <v>659.7</v>
      </c>
      <c r="L327" s="230">
        <v>629.1</v>
      </c>
      <c r="M327" s="230">
        <v>20.29363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42.15</v>
      </c>
      <c r="D328" s="231">
        <v>42.066666666666663</v>
      </c>
      <c r="E328" s="231">
        <v>41.483333333333327</v>
      </c>
      <c r="F328" s="231">
        <v>40.816666666666663</v>
      </c>
      <c r="G328" s="231">
        <v>40.233333333333327</v>
      </c>
      <c r="H328" s="231">
        <v>42.733333333333327</v>
      </c>
      <c r="I328" s="231">
        <v>43.31666666666667</v>
      </c>
      <c r="J328" s="231">
        <v>43.983333333333327</v>
      </c>
      <c r="K328" s="230">
        <v>42.65</v>
      </c>
      <c r="L328" s="230">
        <v>41.4</v>
      </c>
      <c r="M328" s="230">
        <v>69.995930000000001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115.75</v>
      </c>
      <c r="D329" s="231">
        <v>116.08333333333333</v>
      </c>
      <c r="E329" s="231">
        <v>113.51666666666665</v>
      </c>
      <c r="F329" s="231">
        <v>111.28333333333332</v>
      </c>
      <c r="G329" s="231">
        <v>108.71666666666664</v>
      </c>
      <c r="H329" s="231">
        <v>118.31666666666666</v>
      </c>
      <c r="I329" s="231">
        <v>120.88333333333335</v>
      </c>
      <c r="J329" s="231">
        <v>123.11666666666667</v>
      </c>
      <c r="K329" s="230">
        <v>118.65</v>
      </c>
      <c r="L329" s="230">
        <v>113.85</v>
      </c>
      <c r="M329" s="230">
        <v>82.256069999999994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42.9</v>
      </c>
      <c r="D330" s="231">
        <v>43.199999999999996</v>
      </c>
      <c r="E330" s="231">
        <v>42.449999999999989</v>
      </c>
      <c r="F330" s="231">
        <v>41.999999999999993</v>
      </c>
      <c r="G330" s="231">
        <v>41.249999999999986</v>
      </c>
      <c r="H330" s="231">
        <v>43.649999999999991</v>
      </c>
      <c r="I330" s="231">
        <v>44.400000000000006</v>
      </c>
      <c r="J330" s="231">
        <v>44.849999999999994</v>
      </c>
      <c r="K330" s="230">
        <v>43.95</v>
      </c>
      <c r="L330" s="230">
        <v>42.75</v>
      </c>
      <c r="M330" s="230">
        <v>145.80394000000001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92.1</v>
      </c>
      <c r="D331" s="231">
        <v>93.233333333333334</v>
      </c>
      <c r="E331" s="231">
        <v>90.466666666666669</v>
      </c>
      <c r="F331" s="231">
        <v>88.833333333333329</v>
      </c>
      <c r="G331" s="231">
        <v>86.066666666666663</v>
      </c>
      <c r="H331" s="231">
        <v>94.866666666666674</v>
      </c>
      <c r="I331" s="231">
        <v>97.633333333333354</v>
      </c>
      <c r="J331" s="231">
        <v>99.26666666666668</v>
      </c>
      <c r="K331" s="230">
        <v>96</v>
      </c>
      <c r="L331" s="230">
        <v>91.6</v>
      </c>
      <c r="M331" s="230">
        <v>19.191749999999999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221.75</v>
      </c>
      <c r="D332" s="231">
        <v>221.81666666666669</v>
      </c>
      <c r="E332" s="231">
        <v>220.63333333333338</v>
      </c>
      <c r="F332" s="231">
        <v>219.51666666666668</v>
      </c>
      <c r="G332" s="231">
        <v>218.33333333333337</v>
      </c>
      <c r="H332" s="231">
        <v>222.93333333333339</v>
      </c>
      <c r="I332" s="231">
        <v>224.11666666666673</v>
      </c>
      <c r="J332" s="231">
        <v>225.23333333333341</v>
      </c>
      <c r="K332" s="230">
        <v>223</v>
      </c>
      <c r="L332" s="230">
        <v>220.7</v>
      </c>
      <c r="M332" s="230">
        <v>1.4489099999999999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176.3</v>
      </c>
      <c r="D333" s="231">
        <v>176.30000000000004</v>
      </c>
      <c r="E333" s="231">
        <v>174.80000000000007</v>
      </c>
      <c r="F333" s="231">
        <v>173.30000000000004</v>
      </c>
      <c r="G333" s="231">
        <v>171.80000000000007</v>
      </c>
      <c r="H333" s="231">
        <v>177.80000000000007</v>
      </c>
      <c r="I333" s="231">
        <v>179.3</v>
      </c>
      <c r="J333" s="231">
        <v>180.80000000000007</v>
      </c>
      <c r="K333" s="230">
        <v>177.8</v>
      </c>
      <c r="L333" s="230">
        <v>174.8</v>
      </c>
      <c r="M333" s="230">
        <v>99.432109999999994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859.5</v>
      </c>
      <c r="D334" s="231">
        <v>856.2833333333333</v>
      </c>
      <c r="E334" s="231">
        <v>849.81666666666661</v>
      </c>
      <c r="F334" s="231">
        <v>840.13333333333333</v>
      </c>
      <c r="G334" s="231">
        <v>833.66666666666663</v>
      </c>
      <c r="H334" s="231">
        <v>865.96666666666658</v>
      </c>
      <c r="I334" s="231">
        <v>872.43333333333328</v>
      </c>
      <c r="J334" s="231">
        <v>882.11666666666656</v>
      </c>
      <c r="K334" s="230">
        <v>862.75</v>
      </c>
      <c r="L334" s="230">
        <v>846.6</v>
      </c>
      <c r="M334" s="230">
        <v>2.3184499999999999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86.05</v>
      </c>
      <c r="D335" s="231">
        <v>85.8</v>
      </c>
      <c r="E335" s="231">
        <v>84.6</v>
      </c>
      <c r="F335" s="231">
        <v>83.149999999999991</v>
      </c>
      <c r="G335" s="231">
        <v>81.949999999999989</v>
      </c>
      <c r="H335" s="231">
        <v>87.25</v>
      </c>
      <c r="I335" s="231">
        <v>88.450000000000017</v>
      </c>
      <c r="J335" s="231">
        <v>89.9</v>
      </c>
      <c r="K335" s="230">
        <v>87</v>
      </c>
      <c r="L335" s="230">
        <v>84.35</v>
      </c>
      <c r="M335" s="230">
        <v>142.12139999999999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4640.8</v>
      </c>
      <c r="D336" s="231">
        <v>4640.9666666666662</v>
      </c>
      <c r="E336" s="231">
        <v>4606.9333333333325</v>
      </c>
      <c r="F336" s="231">
        <v>4573.0666666666666</v>
      </c>
      <c r="G336" s="231">
        <v>4539.0333333333328</v>
      </c>
      <c r="H336" s="231">
        <v>4674.8333333333321</v>
      </c>
      <c r="I336" s="231">
        <v>4708.8666666666668</v>
      </c>
      <c r="J336" s="231">
        <v>4742.7333333333318</v>
      </c>
      <c r="K336" s="230">
        <v>4675</v>
      </c>
      <c r="L336" s="230">
        <v>4607.1000000000004</v>
      </c>
      <c r="M336" s="230">
        <v>0.81574000000000002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624.15</v>
      </c>
      <c r="D337" s="231">
        <v>622.46666666666658</v>
      </c>
      <c r="E337" s="231">
        <v>613.13333333333321</v>
      </c>
      <c r="F337" s="231">
        <v>602.11666666666667</v>
      </c>
      <c r="G337" s="231">
        <v>592.7833333333333</v>
      </c>
      <c r="H337" s="231">
        <v>633.48333333333312</v>
      </c>
      <c r="I337" s="231">
        <v>642.81666666666638</v>
      </c>
      <c r="J337" s="231">
        <v>653.83333333333303</v>
      </c>
      <c r="K337" s="230">
        <v>631.79999999999995</v>
      </c>
      <c r="L337" s="230">
        <v>611.45000000000005</v>
      </c>
      <c r="M337" s="230">
        <v>3.7831700000000001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21729.45</v>
      </c>
      <c r="D338" s="231">
        <v>21710.516666666666</v>
      </c>
      <c r="E338" s="231">
        <v>21571.033333333333</v>
      </c>
      <c r="F338" s="231">
        <v>21412.616666666665</v>
      </c>
      <c r="G338" s="231">
        <v>21273.133333333331</v>
      </c>
      <c r="H338" s="231">
        <v>21868.933333333334</v>
      </c>
      <c r="I338" s="231">
        <v>22008.416666666664</v>
      </c>
      <c r="J338" s="231">
        <v>22166.833333333336</v>
      </c>
      <c r="K338" s="230">
        <v>21850</v>
      </c>
      <c r="L338" s="230">
        <v>21552.1</v>
      </c>
      <c r="M338" s="230">
        <v>0.53437000000000001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61.1</v>
      </c>
      <c r="D339" s="231">
        <v>61.1</v>
      </c>
      <c r="E339" s="231">
        <v>59.6</v>
      </c>
      <c r="F339" s="231">
        <v>58.1</v>
      </c>
      <c r="G339" s="231">
        <v>56.6</v>
      </c>
      <c r="H339" s="231">
        <v>62.6</v>
      </c>
      <c r="I339" s="231">
        <v>64.099999999999994</v>
      </c>
      <c r="J339" s="231">
        <v>65.599999999999994</v>
      </c>
      <c r="K339" s="230">
        <v>62.6</v>
      </c>
      <c r="L339" s="230">
        <v>59.6</v>
      </c>
      <c r="M339" s="230">
        <v>27.683810000000001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244.15</v>
      </c>
      <c r="D340" s="231">
        <v>242.56666666666669</v>
      </c>
      <c r="E340" s="231">
        <v>239.13333333333338</v>
      </c>
      <c r="F340" s="231">
        <v>234.1166666666667</v>
      </c>
      <c r="G340" s="231">
        <v>230.68333333333339</v>
      </c>
      <c r="H340" s="231">
        <v>247.58333333333337</v>
      </c>
      <c r="I340" s="231">
        <v>251.01666666666671</v>
      </c>
      <c r="J340" s="231">
        <v>256.03333333333336</v>
      </c>
      <c r="K340" s="230">
        <v>246</v>
      </c>
      <c r="L340" s="230">
        <v>237.55</v>
      </c>
      <c r="M340" s="230">
        <v>9.6989800000000006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332.85</v>
      </c>
      <c r="D341" s="231">
        <v>330.76666666666665</v>
      </c>
      <c r="E341" s="231">
        <v>327.88333333333333</v>
      </c>
      <c r="F341" s="231">
        <v>322.91666666666669</v>
      </c>
      <c r="G341" s="231">
        <v>320.03333333333336</v>
      </c>
      <c r="H341" s="231">
        <v>335.73333333333329</v>
      </c>
      <c r="I341" s="231">
        <v>338.61666666666662</v>
      </c>
      <c r="J341" s="231">
        <v>343.58333333333326</v>
      </c>
      <c r="K341" s="230">
        <v>333.65</v>
      </c>
      <c r="L341" s="230">
        <v>325.8</v>
      </c>
      <c r="M341" s="230">
        <v>0.79601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929.65</v>
      </c>
      <c r="D342" s="231">
        <v>931.93333333333339</v>
      </c>
      <c r="E342" s="231">
        <v>924.26666666666677</v>
      </c>
      <c r="F342" s="231">
        <v>918.88333333333333</v>
      </c>
      <c r="G342" s="231">
        <v>911.2166666666667</v>
      </c>
      <c r="H342" s="231">
        <v>937.31666666666683</v>
      </c>
      <c r="I342" s="231">
        <v>944.98333333333335</v>
      </c>
      <c r="J342" s="231">
        <v>950.3666666666669</v>
      </c>
      <c r="K342" s="230">
        <v>939.6</v>
      </c>
      <c r="L342" s="230">
        <v>926.55</v>
      </c>
      <c r="M342" s="230">
        <v>4.2809100000000004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159</v>
      </c>
      <c r="D343" s="231">
        <v>158.58333333333334</v>
      </c>
      <c r="E343" s="231">
        <v>156.91666666666669</v>
      </c>
      <c r="F343" s="231">
        <v>154.83333333333334</v>
      </c>
      <c r="G343" s="231">
        <v>153.16666666666669</v>
      </c>
      <c r="H343" s="231">
        <v>160.66666666666669</v>
      </c>
      <c r="I343" s="231">
        <v>162.33333333333337</v>
      </c>
      <c r="J343" s="231">
        <v>164.41666666666669</v>
      </c>
      <c r="K343" s="230">
        <v>160.25</v>
      </c>
      <c r="L343" s="230">
        <v>156.5</v>
      </c>
      <c r="M343" s="230">
        <v>432.53971000000001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256.75</v>
      </c>
      <c r="D344" s="231">
        <v>258.61666666666662</v>
      </c>
      <c r="E344" s="231">
        <v>254.43333333333322</v>
      </c>
      <c r="F344" s="231">
        <v>252.11666666666662</v>
      </c>
      <c r="G344" s="231">
        <v>247.93333333333322</v>
      </c>
      <c r="H344" s="231">
        <v>260.93333333333322</v>
      </c>
      <c r="I344" s="231">
        <v>265.11666666666662</v>
      </c>
      <c r="J344" s="231">
        <v>267.43333333333322</v>
      </c>
      <c r="K344" s="230">
        <v>262.8</v>
      </c>
      <c r="L344" s="230">
        <v>256.3</v>
      </c>
      <c r="M344" s="230">
        <v>10.02603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691.75</v>
      </c>
      <c r="D345" s="231">
        <v>691.61666666666667</v>
      </c>
      <c r="E345" s="231">
        <v>681.2833333333333</v>
      </c>
      <c r="F345" s="231">
        <v>670.81666666666661</v>
      </c>
      <c r="G345" s="231">
        <v>660.48333333333323</v>
      </c>
      <c r="H345" s="231">
        <v>702.08333333333337</v>
      </c>
      <c r="I345" s="231">
        <v>712.41666666666663</v>
      </c>
      <c r="J345" s="231">
        <v>722.88333333333344</v>
      </c>
      <c r="K345" s="230">
        <v>701.95</v>
      </c>
      <c r="L345" s="230">
        <v>681.15</v>
      </c>
      <c r="M345" s="230">
        <v>6.2440199999999999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704.35</v>
      </c>
      <c r="D346" s="231">
        <v>706.1</v>
      </c>
      <c r="E346" s="231">
        <v>699.7</v>
      </c>
      <c r="F346" s="231">
        <v>695.05000000000007</v>
      </c>
      <c r="G346" s="231">
        <v>688.65000000000009</v>
      </c>
      <c r="H346" s="231">
        <v>710.75</v>
      </c>
      <c r="I346" s="231">
        <v>717.14999999999986</v>
      </c>
      <c r="J346" s="231">
        <v>721.8</v>
      </c>
      <c r="K346" s="230">
        <v>712.5</v>
      </c>
      <c r="L346" s="230">
        <v>701.45</v>
      </c>
      <c r="M346" s="230">
        <v>13.54777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3574.65</v>
      </c>
      <c r="D347" s="231">
        <v>3584.5499999999997</v>
      </c>
      <c r="E347" s="231">
        <v>3554.0999999999995</v>
      </c>
      <c r="F347" s="231">
        <v>3533.5499999999997</v>
      </c>
      <c r="G347" s="231">
        <v>3503.0999999999995</v>
      </c>
      <c r="H347" s="231">
        <v>3605.0999999999995</v>
      </c>
      <c r="I347" s="231">
        <v>3635.5499999999993</v>
      </c>
      <c r="J347" s="231">
        <v>3656.0999999999995</v>
      </c>
      <c r="K347" s="230">
        <v>3615</v>
      </c>
      <c r="L347" s="230">
        <v>3564</v>
      </c>
      <c r="M347" s="230">
        <v>0.30589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233.75</v>
      </c>
      <c r="D348" s="231">
        <v>234.03333333333333</v>
      </c>
      <c r="E348" s="231">
        <v>231.26666666666665</v>
      </c>
      <c r="F348" s="231">
        <v>228.78333333333333</v>
      </c>
      <c r="G348" s="231">
        <v>226.01666666666665</v>
      </c>
      <c r="H348" s="231">
        <v>236.51666666666665</v>
      </c>
      <c r="I348" s="231">
        <v>239.28333333333336</v>
      </c>
      <c r="J348" s="231">
        <v>241.76666666666665</v>
      </c>
      <c r="K348" s="230">
        <v>236.8</v>
      </c>
      <c r="L348" s="230">
        <v>231.55</v>
      </c>
      <c r="M348" s="230">
        <v>2.6171899999999999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603.20000000000005</v>
      </c>
      <c r="D349" s="231">
        <v>600.80000000000007</v>
      </c>
      <c r="E349" s="231">
        <v>593.40000000000009</v>
      </c>
      <c r="F349" s="231">
        <v>583.6</v>
      </c>
      <c r="G349" s="231">
        <v>576.20000000000005</v>
      </c>
      <c r="H349" s="231">
        <v>610.60000000000014</v>
      </c>
      <c r="I349" s="231">
        <v>618</v>
      </c>
      <c r="J349" s="231">
        <v>627.80000000000018</v>
      </c>
      <c r="K349" s="230">
        <v>608.20000000000005</v>
      </c>
      <c r="L349" s="230">
        <v>591</v>
      </c>
      <c r="M349" s="230">
        <v>16.078530000000001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134.35</v>
      </c>
      <c r="D350" s="231">
        <v>134.20000000000002</v>
      </c>
      <c r="E350" s="231">
        <v>133.00000000000003</v>
      </c>
      <c r="F350" s="231">
        <v>131.65</v>
      </c>
      <c r="G350" s="231">
        <v>130.45000000000002</v>
      </c>
      <c r="H350" s="231">
        <v>135.55000000000004</v>
      </c>
      <c r="I350" s="231">
        <v>136.75000000000003</v>
      </c>
      <c r="J350" s="231">
        <v>138.10000000000005</v>
      </c>
      <c r="K350" s="230">
        <v>135.4</v>
      </c>
      <c r="L350" s="230">
        <v>132.85</v>
      </c>
      <c r="M350" s="230">
        <v>8.6826799999999995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3500.2</v>
      </c>
      <c r="D351" s="231">
        <v>3494.5499999999997</v>
      </c>
      <c r="E351" s="231">
        <v>3459.6499999999996</v>
      </c>
      <c r="F351" s="231">
        <v>3419.1</v>
      </c>
      <c r="G351" s="231">
        <v>3384.2</v>
      </c>
      <c r="H351" s="231">
        <v>3535.0999999999995</v>
      </c>
      <c r="I351" s="231">
        <v>3570</v>
      </c>
      <c r="J351" s="231">
        <v>3610.5499999999993</v>
      </c>
      <c r="K351" s="230">
        <v>3529.45</v>
      </c>
      <c r="L351" s="230">
        <v>3454</v>
      </c>
      <c r="M351" s="230">
        <v>4.87629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480.55</v>
      </c>
      <c r="D352" s="231">
        <v>481.09999999999997</v>
      </c>
      <c r="E352" s="231">
        <v>472.24999999999994</v>
      </c>
      <c r="F352" s="231">
        <v>463.95</v>
      </c>
      <c r="G352" s="231">
        <v>455.09999999999997</v>
      </c>
      <c r="H352" s="231">
        <v>489.39999999999992</v>
      </c>
      <c r="I352" s="231">
        <v>498.24999999999994</v>
      </c>
      <c r="J352" s="231">
        <v>506.5499999999999</v>
      </c>
      <c r="K352" s="230">
        <v>489.95</v>
      </c>
      <c r="L352" s="230">
        <v>472.8</v>
      </c>
      <c r="M352" s="230">
        <v>6.9785399999999997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306.5</v>
      </c>
      <c r="D353" s="231">
        <v>308.45</v>
      </c>
      <c r="E353" s="231">
        <v>302.89999999999998</v>
      </c>
      <c r="F353" s="231">
        <v>299.3</v>
      </c>
      <c r="G353" s="231">
        <v>293.75</v>
      </c>
      <c r="H353" s="231">
        <v>312.04999999999995</v>
      </c>
      <c r="I353" s="231">
        <v>317.60000000000002</v>
      </c>
      <c r="J353" s="231">
        <v>321.19999999999993</v>
      </c>
      <c r="K353" s="230">
        <v>314</v>
      </c>
      <c r="L353" s="230">
        <v>304.85000000000002</v>
      </c>
      <c r="M353" s="230">
        <v>4.5723000000000003</v>
      </c>
      <c r="N353" s="1"/>
      <c r="O353" s="1"/>
    </row>
    <row r="354" spans="1:15" ht="12.75" customHeight="1">
      <c r="A354" s="30">
        <v>344</v>
      </c>
      <c r="B354" s="216" t="s">
        <v>980</v>
      </c>
      <c r="C354" s="230">
        <v>1398.35</v>
      </c>
      <c r="D354" s="231">
        <v>1403.8999999999999</v>
      </c>
      <c r="E354" s="231">
        <v>1386.5499999999997</v>
      </c>
      <c r="F354" s="231">
        <v>1374.7499999999998</v>
      </c>
      <c r="G354" s="231">
        <v>1357.3999999999996</v>
      </c>
      <c r="H354" s="231">
        <v>1415.6999999999998</v>
      </c>
      <c r="I354" s="231">
        <v>1433.0499999999997</v>
      </c>
      <c r="J354" s="231">
        <v>1444.85</v>
      </c>
      <c r="K354" s="230">
        <v>1421.25</v>
      </c>
      <c r="L354" s="230">
        <v>1392.1</v>
      </c>
      <c r="M354" s="230">
        <v>2.3543400000000001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37895.5</v>
      </c>
      <c r="D355" s="231">
        <v>37855.833333333336</v>
      </c>
      <c r="E355" s="231">
        <v>37461.666666666672</v>
      </c>
      <c r="F355" s="231">
        <v>37027.833333333336</v>
      </c>
      <c r="G355" s="231">
        <v>36633.666666666672</v>
      </c>
      <c r="H355" s="231">
        <v>38289.666666666672</v>
      </c>
      <c r="I355" s="231">
        <v>38683.833333333343</v>
      </c>
      <c r="J355" s="231">
        <v>39117.666666666672</v>
      </c>
      <c r="K355" s="230">
        <v>38250</v>
      </c>
      <c r="L355" s="230">
        <v>37422</v>
      </c>
      <c r="M355" s="230">
        <v>0.61563999999999997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1013.15</v>
      </c>
      <c r="D356" s="231">
        <v>1018.35</v>
      </c>
      <c r="E356" s="231">
        <v>1001.8</v>
      </c>
      <c r="F356" s="231">
        <v>990.44999999999993</v>
      </c>
      <c r="G356" s="231">
        <v>973.89999999999986</v>
      </c>
      <c r="H356" s="231">
        <v>1029.7</v>
      </c>
      <c r="I356" s="231">
        <v>1046.25</v>
      </c>
      <c r="J356" s="231">
        <v>1057.6000000000001</v>
      </c>
      <c r="K356" s="230">
        <v>1034.9000000000001</v>
      </c>
      <c r="L356" s="230">
        <v>1007</v>
      </c>
      <c r="M356" s="230">
        <v>1.62713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5039.25</v>
      </c>
      <c r="D357" s="231">
        <v>5068.05</v>
      </c>
      <c r="E357" s="231">
        <v>5002.4500000000007</v>
      </c>
      <c r="F357" s="231">
        <v>4965.6500000000005</v>
      </c>
      <c r="G357" s="231">
        <v>4900.0500000000011</v>
      </c>
      <c r="H357" s="231">
        <v>5104.8500000000004</v>
      </c>
      <c r="I357" s="231">
        <v>5170.4500000000007</v>
      </c>
      <c r="J357" s="231">
        <v>5207.25</v>
      </c>
      <c r="K357" s="230">
        <v>5133.6499999999996</v>
      </c>
      <c r="L357" s="230">
        <v>5031.25</v>
      </c>
      <c r="M357" s="230">
        <v>2.4680300000000002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223.7</v>
      </c>
      <c r="D358" s="231">
        <v>224.13333333333333</v>
      </c>
      <c r="E358" s="231">
        <v>222.76666666666665</v>
      </c>
      <c r="F358" s="231">
        <v>221.83333333333331</v>
      </c>
      <c r="G358" s="231">
        <v>220.46666666666664</v>
      </c>
      <c r="H358" s="231">
        <v>225.06666666666666</v>
      </c>
      <c r="I358" s="231">
        <v>226.43333333333334</v>
      </c>
      <c r="J358" s="231">
        <v>227.36666666666667</v>
      </c>
      <c r="K358" s="230">
        <v>225.5</v>
      </c>
      <c r="L358" s="230">
        <v>223.2</v>
      </c>
      <c r="M358" s="230">
        <v>6.2267799999999998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3805.25</v>
      </c>
      <c r="D359" s="231">
        <v>3806.7166666666667</v>
      </c>
      <c r="E359" s="231">
        <v>3783.5333333333333</v>
      </c>
      <c r="F359" s="231">
        <v>3761.8166666666666</v>
      </c>
      <c r="G359" s="231">
        <v>3738.6333333333332</v>
      </c>
      <c r="H359" s="231">
        <v>3828.4333333333334</v>
      </c>
      <c r="I359" s="231">
        <v>3851.6166666666668</v>
      </c>
      <c r="J359" s="231">
        <v>3873.3333333333335</v>
      </c>
      <c r="K359" s="230">
        <v>3829.9</v>
      </c>
      <c r="L359" s="230">
        <v>3785</v>
      </c>
      <c r="M359" s="230">
        <v>5.2900000000000003E-2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1463.5</v>
      </c>
      <c r="D360" s="231">
        <v>1479.7833333333335</v>
      </c>
      <c r="E360" s="231">
        <v>1439.7166666666672</v>
      </c>
      <c r="F360" s="231">
        <v>1415.9333333333336</v>
      </c>
      <c r="G360" s="231">
        <v>1375.8666666666672</v>
      </c>
      <c r="H360" s="231">
        <v>1503.5666666666671</v>
      </c>
      <c r="I360" s="231">
        <v>1543.6333333333332</v>
      </c>
      <c r="J360" s="231">
        <v>1567.416666666667</v>
      </c>
      <c r="K360" s="230">
        <v>1519.85</v>
      </c>
      <c r="L360" s="230">
        <v>1456</v>
      </c>
      <c r="M360" s="230">
        <v>5.0640400000000003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2582.9499999999998</v>
      </c>
      <c r="D361" s="231">
        <v>2583.9833333333331</v>
      </c>
      <c r="E361" s="231">
        <v>2568.9666666666662</v>
      </c>
      <c r="F361" s="231">
        <v>2554.9833333333331</v>
      </c>
      <c r="G361" s="231">
        <v>2539.9666666666662</v>
      </c>
      <c r="H361" s="231">
        <v>2597.9666666666662</v>
      </c>
      <c r="I361" s="231">
        <v>2612.9833333333336</v>
      </c>
      <c r="J361" s="231">
        <v>2626.9666666666662</v>
      </c>
      <c r="K361" s="230">
        <v>2599</v>
      </c>
      <c r="L361" s="230">
        <v>2570</v>
      </c>
      <c r="M361" s="230">
        <v>2.19835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82.1</v>
      </c>
      <c r="D362" s="231">
        <v>82.783333333333331</v>
      </c>
      <c r="E362" s="231">
        <v>80.916666666666657</v>
      </c>
      <c r="F362" s="231">
        <v>79.73333333333332</v>
      </c>
      <c r="G362" s="231">
        <v>77.866666666666646</v>
      </c>
      <c r="H362" s="231">
        <v>83.966666666666669</v>
      </c>
      <c r="I362" s="231">
        <v>85.833333333333343</v>
      </c>
      <c r="J362" s="231">
        <v>87.01666666666668</v>
      </c>
      <c r="K362" s="230">
        <v>84.65</v>
      </c>
      <c r="L362" s="230">
        <v>81.599999999999994</v>
      </c>
      <c r="M362" s="230">
        <v>118.73114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977.75</v>
      </c>
      <c r="D363" s="231">
        <v>978.31666666666661</v>
      </c>
      <c r="E363" s="231">
        <v>971.63333333333321</v>
      </c>
      <c r="F363" s="231">
        <v>965.51666666666665</v>
      </c>
      <c r="G363" s="231">
        <v>958.83333333333326</v>
      </c>
      <c r="H363" s="231">
        <v>984.43333333333317</v>
      </c>
      <c r="I363" s="231">
        <v>991.11666666666656</v>
      </c>
      <c r="J363" s="231">
        <v>997.23333333333312</v>
      </c>
      <c r="K363" s="230">
        <v>985</v>
      </c>
      <c r="L363" s="230">
        <v>972.2</v>
      </c>
      <c r="M363" s="230">
        <v>1.8589599999999999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3412.3</v>
      </c>
      <c r="D364" s="231">
        <v>3415.3000000000006</v>
      </c>
      <c r="E364" s="231">
        <v>3391.4500000000012</v>
      </c>
      <c r="F364" s="231">
        <v>3370.6000000000004</v>
      </c>
      <c r="G364" s="231">
        <v>3346.7500000000009</v>
      </c>
      <c r="H364" s="231">
        <v>3436.1500000000015</v>
      </c>
      <c r="I364" s="231">
        <v>3460.0000000000009</v>
      </c>
      <c r="J364" s="231">
        <v>3480.8500000000017</v>
      </c>
      <c r="K364" s="230">
        <v>3439.15</v>
      </c>
      <c r="L364" s="230">
        <v>3394.45</v>
      </c>
      <c r="M364" s="230">
        <v>0.84643000000000002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1380.8</v>
      </c>
      <c r="D365" s="231">
        <v>1376.3833333333332</v>
      </c>
      <c r="E365" s="231">
        <v>1355.7666666666664</v>
      </c>
      <c r="F365" s="231">
        <v>1330.7333333333331</v>
      </c>
      <c r="G365" s="231">
        <v>1310.1166666666663</v>
      </c>
      <c r="H365" s="231">
        <v>1401.4166666666665</v>
      </c>
      <c r="I365" s="231">
        <v>1422.0333333333333</v>
      </c>
      <c r="J365" s="231">
        <v>1447.0666666666666</v>
      </c>
      <c r="K365" s="230">
        <v>1397</v>
      </c>
      <c r="L365" s="230">
        <v>1351.35</v>
      </c>
      <c r="M365" s="230">
        <v>1.6154599999999999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340.85</v>
      </c>
      <c r="D366" s="231">
        <v>342.0333333333333</v>
      </c>
      <c r="E366" s="231">
        <v>334.46666666666658</v>
      </c>
      <c r="F366" s="231">
        <v>328.08333333333326</v>
      </c>
      <c r="G366" s="231">
        <v>320.51666666666654</v>
      </c>
      <c r="H366" s="231">
        <v>348.41666666666663</v>
      </c>
      <c r="I366" s="231">
        <v>355.98333333333335</v>
      </c>
      <c r="J366" s="231">
        <v>362.36666666666667</v>
      </c>
      <c r="K366" s="230">
        <v>349.6</v>
      </c>
      <c r="L366" s="230">
        <v>335.65</v>
      </c>
      <c r="M366" s="230">
        <v>16.464639999999999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174.3</v>
      </c>
      <c r="D367" s="231">
        <v>174.54999999999998</v>
      </c>
      <c r="E367" s="231">
        <v>171.89999999999998</v>
      </c>
      <c r="F367" s="231">
        <v>169.5</v>
      </c>
      <c r="G367" s="231">
        <v>166.85</v>
      </c>
      <c r="H367" s="231">
        <v>176.94999999999996</v>
      </c>
      <c r="I367" s="231">
        <v>179.6</v>
      </c>
      <c r="J367" s="231">
        <v>181.99999999999994</v>
      </c>
      <c r="K367" s="230">
        <v>177.2</v>
      </c>
      <c r="L367" s="230">
        <v>172.15</v>
      </c>
      <c r="M367" s="230">
        <v>129.23369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234.5</v>
      </c>
      <c r="D368" s="231">
        <v>235.65</v>
      </c>
      <c r="E368" s="231">
        <v>232.95000000000002</v>
      </c>
      <c r="F368" s="231">
        <v>231.4</v>
      </c>
      <c r="G368" s="231">
        <v>228.70000000000002</v>
      </c>
      <c r="H368" s="231">
        <v>237.20000000000002</v>
      </c>
      <c r="I368" s="231">
        <v>239.9</v>
      </c>
      <c r="J368" s="231">
        <v>241.45000000000002</v>
      </c>
      <c r="K368" s="230">
        <v>238.35</v>
      </c>
      <c r="L368" s="230">
        <v>234.1</v>
      </c>
      <c r="M368" s="230">
        <v>102.28722999999999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386.15</v>
      </c>
      <c r="D369" s="231">
        <v>384.91666666666669</v>
      </c>
      <c r="E369" s="231">
        <v>379.23333333333335</v>
      </c>
      <c r="F369" s="231">
        <v>372.31666666666666</v>
      </c>
      <c r="G369" s="231">
        <v>366.63333333333333</v>
      </c>
      <c r="H369" s="231">
        <v>391.83333333333337</v>
      </c>
      <c r="I369" s="231">
        <v>397.51666666666665</v>
      </c>
      <c r="J369" s="231">
        <v>404.43333333333339</v>
      </c>
      <c r="K369" s="230">
        <v>390.6</v>
      </c>
      <c r="L369" s="230">
        <v>378</v>
      </c>
      <c r="M369" s="230">
        <v>20.298349999999999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474.9</v>
      </c>
      <c r="D370" s="231">
        <v>478.31666666666661</v>
      </c>
      <c r="E370" s="231">
        <v>468.68333333333322</v>
      </c>
      <c r="F370" s="231">
        <v>462.46666666666664</v>
      </c>
      <c r="G370" s="231">
        <v>452.83333333333326</v>
      </c>
      <c r="H370" s="231">
        <v>484.53333333333319</v>
      </c>
      <c r="I370" s="231">
        <v>494.16666666666663</v>
      </c>
      <c r="J370" s="231">
        <v>500.38333333333316</v>
      </c>
      <c r="K370" s="230">
        <v>487.95</v>
      </c>
      <c r="L370" s="230">
        <v>472.1</v>
      </c>
      <c r="M370" s="230">
        <v>4.2196899999999999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637.29999999999995</v>
      </c>
      <c r="D371" s="231">
        <v>637.73333333333323</v>
      </c>
      <c r="E371" s="231">
        <v>612.06666666666649</v>
      </c>
      <c r="F371" s="231">
        <v>586.83333333333326</v>
      </c>
      <c r="G371" s="231">
        <v>561.16666666666652</v>
      </c>
      <c r="H371" s="231">
        <v>662.96666666666647</v>
      </c>
      <c r="I371" s="231">
        <v>688.63333333333321</v>
      </c>
      <c r="J371" s="231">
        <v>713.86666666666645</v>
      </c>
      <c r="K371" s="230">
        <v>663.4</v>
      </c>
      <c r="L371" s="230">
        <v>612.5</v>
      </c>
      <c r="M371" s="230">
        <v>32.538820000000001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119.95</v>
      </c>
      <c r="D372" s="231">
        <v>119.58333333333333</v>
      </c>
      <c r="E372" s="231">
        <v>118.36666666666666</v>
      </c>
      <c r="F372" s="231">
        <v>116.78333333333333</v>
      </c>
      <c r="G372" s="231">
        <v>115.56666666666666</v>
      </c>
      <c r="H372" s="231">
        <v>121.16666666666666</v>
      </c>
      <c r="I372" s="231">
        <v>122.38333333333333</v>
      </c>
      <c r="J372" s="231">
        <v>123.96666666666665</v>
      </c>
      <c r="K372" s="230">
        <v>120.8</v>
      </c>
      <c r="L372" s="230">
        <v>118</v>
      </c>
      <c r="M372" s="230">
        <v>1.9614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1072</v>
      </c>
      <c r="D373" s="231">
        <v>1078.3666666666666</v>
      </c>
      <c r="E373" s="231">
        <v>1043.6333333333332</v>
      </c>
      <c r="F373" s="231">
        <v>1015.2666666666667</v>
      </c>
      <c r="G373" s="231">
        <v>980.5333333333333</v>
      </c>
      <c r="H373" s="231">
        <v>1106.7333333333331</v>
      </c>
      <c r="I373" s="231">
        <v>1141.4666666666662</v>
      </c>
      <c r="J373" s="231">
        <v>1169.833333333333</v>
      </c>
      <c r="K373" s="230">
        <v>1113.0999999999999</v>
      </c>
      <c r="L373" s="230">
        <v>1050</v>
      </c>
      <c r="M373" s="230">
        <v>0.37307000000000001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5191.1499999999996</v>
      </c>
      <c r="D374" s="231">
        <v>5186.416666666667</v>
      </c>
      <c r="E374" s="231">
        <v>5153.8333333333339</v>
      </c>
      <c r="F374" s="231">
        <v>5116.5166666666673</v>
      </c>
      <c r="G374" s="231">
        <v>5083.9333333333343</v>
      </c>
      <c r="H374" s="231">
        <v>5223.7333333333336</v>
      </c>
      <c r="I374" s="231">
        <v>5256.3166666666675</v>
      </c>
      <c r="J374" s="231">
        <v>5293.6333333333332</v>
      </c>
      <c r="K374" s="230">
        <v>5219</v>
      </c>
      <c r="L374" s="230">
        <v>5149.1000000000004</v>
      </c>
      <c r="M374" s="230">
        <v>7.2249999999999995E-2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13515.25</v>
      </c>
      <c r="D375" s="231">
        <v>13503.416666666666</v>
      </c>
      <c r="E375" s="231">
        <v>13451.833333333332</v>
      </c>
      <c r="F375" s="231">
        <v>13388.416666666666</v>
      </c>
      <c r="G375" s="231">
        <v>13336.833333333332</v>
      </c>
      <c r="H375" s="231">
        <v>13566.833333333332</v>
      </c>
      <c r="I375" s="231">
        <v>13618.416666666664</v>
      </c>
      <c r="J375" s="231">
        <v>13681.833333333332</v>
      </c>
      <c r="K375" s="230">
        <v>13555</v>
      </c>
      <c r="L375" s="230">
        <v>13440</v>
      </c>
      <c r="M375" s="230">
        <v>2.6089999999999999E-2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50.8</v>
      </c>
      <c r="D376" s="231">
        <v>50.816666666666663</v>
      </c>
      <c r="E376" s="231">
        <v>50.283333333333324</v>
      </c>
      <c r="F376" s="231">
        <v>49.766666666666659</v>
      </c>
      <c r="G376" s="231">
        <v>49.23333333333332</v>
      </c>
      <c r="H376" s="231">
        <v>51.333333333333329</v>
      </c>
      <c r="I376" s="231">
        <v>51.86666666666666</v>
      </c>
      <c r="J376" s="231">
        <v>52.383333333333333</v>
      </c>
      <c r="K376" s="230">
        <v>51.35</v>
      </c>
      <c r="L376" s="230">
        <v>50.3</v>
      </c>
      <c r="M376" s="230">
        <v>336.68194999999997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412.45</v>
      </c>
      <c r="D377" s="231">
        <v>408.81666666666666</v>
      </c>
      <c r="E377" s="231">
        <v>399.63333333333333</v>
      </c>
      <c r="F377" s="231">
        <v>386.81666666666666</v>
      </c>
      <c r="G377" s="231">
        <v>377.63333333333333</v>
      </c>
      <c r="H377" s="231">
        <v>421.63333333333333</v>
      </c>
      <c r="I377" s="231">
        <v>430.81666666666661</v>
      </c>
      <c r="J377" s="231">
        <v>443.63333333333333</v>
      </c>
      <c r="K377" s="230">
        <v>418</v>
      </c>
      <c r="L377" s="230">
        <v>396</v>
      </c>
      <c r="M377" s="230">
        <v>17.145759999999999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153.75</v>
      </c>
      <c r="D378" s="231">
        <v>152.41666666666666</v>
      </c>
      <c r="E378" s="231">
        <v>150.33333333333331</v>
      </c>
      <c r="F378" s="231">
        <v>146.91666666666666</v>
      </c>
      <c r="G378" s="231">
        <v>144.83333333333331</v>
      </c>
      <c r="H378" s="231">
        <v>155.83333333333331</v>
      </c>
      <c r="I378" s="231">
        <v>157.91666666666663</v>
      </c>
      <c r="J378" s="231">
        <v>161.33333333333331</v>
      </c>
      <c r="K378" s="230">
        <v>154.5</v>
      </c>
      <c r="L378" s="230">
        <v>149</v>
      </c>
      <c r="M378" s="230">
        <v>104.6314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135.85</v>
      </c>
      <c r="D379" s="231">
        <v>135.88333333333333</v>
      </c>
      <c r="E379" s="231">
        <v>133.96666666666664</v>
      </c>
      <c r="F379" s="231">
        <v>132.08333333333331</v>
      </c>
      <c r="G379" s="231">
        <v>130.16666666666663</v>
      </c>
      <c r="H379" s="231">
        <v>137.76666666666665</v>
      </c>
      <c r="I379" s="231">
        <v>139.68333333333334</v>
      </c>
      <c r="J379" s="231">
        <v>141.56666666666666</v>
      </c>
      <c r="K379" s="230">
        <v>137.80000000000001</v>
      </c>
      <c r="L379" s="230">
        <v>134</v>
      </c>
      <c r="M379" s="230">
        <v>113.95309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682.45</v>
      </c>
      <c r="D380" s="231">
        <v>684.38333333333333</v>
      </c>
      <c r="E380" s="231">
        <v>676.76666666666665</v>
      </c>
      <c r="F380" s="231">
        <v>671.08333333333337</v>
      </c>
      <c r="G380" s="231">
        <v>663.4666666666667</v>
      </c>
      <c r="H380" s="231">
        <v>690.06666666666661</v>
      </c>
      <c r="I380" s="231">
        <v>697.68333333333317</v>
      </c>
      <c r="J380" s="231">
        <v>703.36666666666656</v>
      </c>
      <c r="K380" s="230">
        <v>692</v>
      </c>
      <c r="L380" s="230">
        <v>678.7</v>
      </c>
      <c r="M380" s="230">
        <v>1.00644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380.95</v>
      </c>
      <c r="D381" s="231">
        <v>382.2166666666667</v>
      </c>
      <c r="E381" s="231">
        <v>378.23333333333341</v>
      </c>
      <c r="F381" s="231">
        <v>375.51666666666671</v>
      </c>
      <c r="G381" s="231">
        <v>371.53333333333342</v>
      </c>
      <c r="H381" s="231">
        <v>384.93333333333339</v>
      </c>
      <c r="I381" s="231">
        <v>388.91666666666674</v>
      </c>
      <c r="J381" s="231">
        <v>391.63333333333338</v>
      </c>
      <c r="K381" s="230">
        <v>386.2</v>
      </c>
      <c r="L381" s="230">
        <v>379.5</v>
      </c>
      <c r="M381" s="230">
        <v>2.9930099999999999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1159.45</v>
      </c>
      <c r="D382" s="231">
        <v>1159.25</v>
      </c>
      <c r="E382" s="231">
        <v>1144</v>
      </c>
      <c r="F382" s="231">
        <v>1128.55</v>
      </c>
      <c r="G382" s="231">
        <v>1113.3</v>
      </c>
      <c r="H382" s="231">
        <v>1174.7</v>
      </c>
      <c r="I382" s="231">
        <v>1189.95</v>
      </c>
      <c r="J382" s="231">
        <v>1205.4000000000001</v>
      </c>
      <c r="K382" s="230">
        <v>1174.5</v>
      </c>
      <c r="L382" s="230">
        <v>1143.8</v>
      </c>
      <c r="M382" s="230">
        <v>1.08246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121.6</v>
      </c>
      <c r="D383" s="231">
        <v>119.93333333333332</v>
      </c>
      <c r="E383" s="231">
        <v>118.26666666666665</v>
      </c>
      <c r="F383" s="231">
        <v>114.93333333333332</v>
      </c>
      <c r="G383" s="231">
        <v>113.26666666666665</v>
      </c>
      <c r="H383" s="231">
        <v>123.26666666666665</v>
      </c>
      <c r="I383" s="231">
        <v>124.93333333333331</v>
      </c>
      <c r="J383" s="231">
        <v>128.26666666666665</v>
      </c>
      <c r="K383" s="230">
        <v>121.6</v>
      </c>
      <c r="L383" s="230">
        <v>116.6</v>
      </c>
      <c r="M383" s="230">
        <v>212.55724000000001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153.1</v>
      </c>
      <c r="D384" s="231">
        <v>152.15</v>
      </c>
      <c r="E384" s="231">
        <v>150.9</v>
      </c>
      <c r="F384" s="231">
        <v>148.69999999999999</v>
      </c>
      <c r="G384" s="231">
        <v>147.44999999999999</v>
      </c>
      <c r="H384" s="231">
        <v>154.35000000000002</v>
      </c>
      <c r="I384" s="231">
        <v>155.60000000000002</v>
      </c>
      <c r="J384" s="231">
        <v>157.80000000000004</v>
      </c>
      <c r="K384" s="230">
        <v>153.4</v>
      </c>
      <c r="L384" s="230">
        <v>149.94999999999999</v>
      </c>
      <c r="M384" s="230">
        <v>16.031549999999999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981.5</v>
      </c>
      <c r="D385" s="231">
        <v>978.58333333333337</v>
      </c>
      <c r="E385" s="231">
        <v>960.56666666666672</v>
      </c>
      <c r="F385" s="231">
        <v>939.63333333333333</v>
      </c>
      <c r="G385" s="231">
        <v>921.61666666666667</v>
      </c>
      <c r="H385" s="231">
        <v>999.51666666666677</v>
      </c>
      <c r="I385" s="231">
        <v>1017.5333333333334</v>
      </c>
      <c r="J385" s="231">
        <v>1038.4666666666667</v>
      </c>
      <c r="K385" s="230">
        <v>996.6</v>
      </c>
      <c r="L385" s="230">
        <v>957.65</v>
      </c>
      <c r="M385" s="230">
        <v>5.30253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560.25</v>
      </c>
      <c r="D386" s="231">
        <v>568.08333333333337</v>
      </c>
      <c r="E386" s="231">
        <v>550.16666666666674</v>
      </c>
      <c r="F386" s="231">
        <v>540.08333333333337</v>
      </c>
      <c r="G386" s="231">
        <v>522.16666666666674</v>
      </c>
      <c r="H386" s="231">
        <v>578.16666666666674</v>
      </c>
      <c r="I386" s="231">
        <v>596.08333333333348</v>
      </c>
      <c r="J386" s="231">
        <v>606.16666666666674</v>
      </c>
      <c r="K386" s="230">
        <v>586</v>
      </c>
      <c r="L386" s="230">
        <v>558</v>
      </c>
      <c r="M386" s="230">
        <v>8.0036000000000005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191.3</v>
      </c>
      <c r="D387" s="231">
        <v>192.04999999999998</v>
      </c>
      <c r="E387" s="231">
        <v>189.89999999999998</v>
      </c>
      <c r="F387" s="231">
        <v>188.5</v>
      </c>
      <c r="G387" s="231">
        <v>186.35</v>
      </c>
      <c r="H387" s="231">
        <v>193.44999999999996</v>
      </c>
      <c r="I387" s="231">
        <v>195.6</v>
      </c>
      <c r="J387" s="231">
        <v>196.99999999999994</v>
      </c>
      <c r="K387" s="230">
        <v>194.2</v>
      </c>
      <c r="L387" s="230">
        <v>190.65</v>
      </c>
      <c r="M387" s="230">
        <v>3.4316499999999999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102.35</v>
      </c>
      <c r="D388" s="231">
        <v>102.36666666666667</v>
      </c>
      <c r="E388" s="231">
        <v>101.28333333333335</v>
      </c>
      <c r="F388" s="231">
        <v>100.21666666666667</v>
      </c>
      <c r="G388" s="231">
        <v>99.13333333333334</v>
      </c>
      <c r="H388" s="231">
        <v>103.43333333333335</v>
      </c>
      <c r="I388" s="231">
        <v>104.51666666666667</v>
      </c>
      <c r="J388" s="231">
        <v>105.58333333333336</v>
      </c>
      <c r="K388" s="230">
        <v>103.45</v>
      </c>
      <c r="L388" s="230">
        <v>101.3</v>
      </c>
      <c r="M388" s="230">
        <v>20.619260000000001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2345.6</v>
      </c>
      <c r="D389" s="231">
        <v>2342.9166666666665</v>
      </c>
      <c r="E389" s="231">
        <v>2327.4333333333329</v>
      </c>
      <c r="F389" s="231">
        <v>2309.2666666666664</v>
      </c>
      <c r="G389" s="231">
        <v>2293.7833333333328</v>
      </c>
      <c r="H389" s="231">
        <v>2361.083333333333</v>
      </c>
      <c r="I389" s="231">
        <v>2376.5666666666666</v>
      </c>
      <c r="J389" s="231">
        <v>2394.7333333333331</v>
      </c>
      <c r="K389" s="230">
        <v>2358.4</v>
      </c>
      <c r="L389" s="230">
        <v>2324.75</v>
      </c>
      <c r="M389" s="230">
        <v>0.18851999999999999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38.950000000000003</v>
      </c>
      <c r="D390" s="231">
        <v>38.983333333333334</v>
      </c>
      <c r="E390" s="231">
        <v>38.666666666666671</v>
      </c>
      <c r="F390" s="231">
        <v>38.38333333333334</v>
      </c>
      <c r="G390" s="231">
        <v>38.066666666666677</v>
      </c>
      <c r="H390" s="231">
        <v>39.266666666666666</v>
      </c>
      <c r="I390" s="231">
        <v>39.583333333333329</v>
      </c>
      <c r="J390" s="231">
        <v>39.86666666666666</v>
      </c>
      <c r="K390" s="230">
        <v>39.299999999999997</v>
      </c>
      <c r="L390" s="230">
        <v>38.700000000000003</v>
      </c>
      <c r="M390" s="230">
        <v>8.3147099999999998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1578.6</v>
      </c>
      <c r="D391" s="231">
        <v>1582.1666666666667</v>
      </c>
      <c r="E391" s="231">
        <v>1564.4333333333334</v>
      </c>
      <c r="F391" s="231">
        <v>1550.2666666666667</v>
      </c>
      <c r="G391" s="231">
        <v>1532.5333333333333</v>
      </c>
      <c r="H391" s="231">
        <v>1596.3333333333335</v>
      </c>
      <c r="I391" s="231">
        <v>1614.0666666666666</v>
      </c>
      <c r="J391" s="231">
        <v>1628.2333333333336</v>
      </c>
      <c r="K391" s="230">
        <v>1599.9</v>
      </c>
      <c r="L391" s="230">
        <v>1568</v>
      </c>
      <c r="M391" s="230">
        <v>0.77337999999999996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174.2</v>
      </c>
      <c r="D392" s="231">
        <v>173.93333333333331</v>
      </c>
      <c r="E392" s="231">
        <v>172.46666666666661</v>
      </c>
      <c r="F392" s="231">
        <v>170.73333333333329</v>
      </c>
      <c r="G392" s="231">
        <v>169.26666666666659</v>
      </c>
      <c r="H392" s="231">
        <v>175.66666666666663</v>
      </c>
      <c r="I392" s="231">
        <v>177.13333333333333</v>
      </c>
      <c r="J392" s="231">
        <v>178.86666666666665</v>
      </c>
      <c r="K392" s="230">
        <v>175.4</v>
      </c>
      <c r="L392" s="230">
        <v>172.2</v>
      </c>
      <c r="M392" s="230">
        <v>9.0341199999999997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875.45</v>
      </c>
      <c r="D393" s="231">
        <v>876.55000000000007</v>
      </c>
      <c r="E393" s="231">
        <v>870.90000000000009</v>
      </c>
      <c r="F393" s="231">
        <v>866.35</v>
      </c>
      <c r="G393" s="231">
        <v>860.7</v>
      </c>
      <c r="H393" s="231">
        <v>881.10000000000014</v>
      </c>
      <c r="I393" s="231">
        <v>886.75</v>
      </c>
      <c r="J393" s="231">
        <v>891.30000000000018</v>
      </c>
      <c r="K393" s="230">
        <v>882.2</v>
      </c>
      <c r="L393" s="230">
        <v>872</v>
      </c>
      <c r="M393" s="230">
        <v>0.56593000000000004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2520.6</v>
      </c>
      <c r="D394" s="231">
        <v>2519.2666666666669</v>
      </c>
      <c r="E394" s="231">
        <v>2508.5333333333338</v>
      </c>
      <c r="F394" s="231">
        <v>2496.4666666666667</v>
      </c>
      <c r="G394" s="231">
        <v>2485.7333333333336</v>
      </c>
      <c r="H394" s="231">
        <v>2531.3333333333339</v>
      </c>
      <c r="I394" s="231">
        <v>2542.0666666666666</v>
      </c>
      <c r="J394" s="231">
        <v>2554.1333333333341</v>
      </c>
      <c r="K394" s="230">
        <v>2530</v>
      </c>
      <c r="L394" s="230">
        <v>2507.1999999999998</v>
      </c>
      <c r="M394" s="230">
        <v>46.197539999999996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108.3</v>
      </c>
      <c r="D395" s="231">
        <v>108.83333333333333</v>
      </c>
      <c r="E395" s="231">
        <v>106.96666666666665</v>
      </c>
      <c r="F395" s="231">
        <v>105.63333333333333</v>
      </c>
      <c r="G395" s="231">
        <v>103.76666666666665</v>
      </c>
      <c r="H395" s="231">
        <v>110.16666666666666</v>
      </c>
      <c r="I395" s="231">
        <v>112.03333333333333</v>
      </c>
      <c r="J395" s="231">
        <v>113.36666666666666</v>
      </c>
      <c r="K395" s="230">
        <v>110.7</v>
      </c>
      <c r="L395" s="230">
        <v>107.5</v>
      </c>
      <c r="M395" s="230">
        <v>18.496759999999998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737.85</v>
      </c>
      <c r="D396" s="231">
        <v>734.51666666666677</v>
      </c>
      <c r="E396" s="231">
        <v>725.18333333333351</v>
      </c>
      <c r="F396" s="231">
        <v>712.51666666666677</v>
      </c>
      <c r="G396" s="231">
        <v>703.18333333333351</v>
      </c>
      <c r="H396" s="231">
        <v>747.18333333333351</v>
      </c>
      <c r="I396" s="231">
        <v>756.51666666666677</v>
      </c>
      <c r="J396" s="231">
        <v>769.18333333333351</v>
      </c>
      <c r="K396" s="230">
        <v>743.85</v>
      </c>
      <c r="L396" s="230">
        <v>721.85</v>
      </c>
      <c r="M396" s="230">
        <v>1.13548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1462.05</v>
      </c>
      <c r="D397" s="231">
        <v>1456.1333333333332</v>
      </c>
      <c r="E397" s="231">
        <v>1433.2666666666664</v>
      </c>
      <c r="F397" s="231">
        <v>1404.4833333333331</v>
      </c>
      <c r="G397" s="231">
        <v>1381.6166666666663</v>
      </c>
      <c r="H397" s="231">
        <v>1484.9166666666665</v>
      </c>
      <c r="I397" s="231">
        <v>1507.7833333333333</v>
      </c>
      <c r="J397" s="231">
        <v>1536.5666666666666</v>
      </c>
      <c r="K397" s="230">
        <v>1479</v>
      </c>
      <c r="L397" s="230">
        <v>1427.35</v>
      </c>
      <c r="M397" s="230">
        <v>2.8507500000000001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905.7</v>
      </c>
      <c r="D398" s="231">
        <v>907.55000000000007</v>
      </c>
      <c r="E398" s="231">
        <v>900.15000000000009</v>
      </c>
      <c r="F398" s="231">
        <v>894.6</v>
      </c>
      <c r="G398" s="231">
        <v>887.2</v>
      </c>
      <c r="H398" s="231">
        <v>913.10000000000014</v>
      </c>
      <c r="I398" s="231">
        <v>920.5</v>
      </c>
      <c r="J398" s="231">
        <v>926.05000000000018</v>
      </c>
      <c r="K398" s="230">
        <v>914.95</v>
      </c>
      <c r="L398" s="230">
        <v>902</v>
      </c>
      <c r="M398" s="230">
        <v>7.1433600000000004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1218.0999999999999</v>
      </c>
      <c r="D399" s="231">
        <v>1215.7</v>
      </c>
      <c r="E399" s="231">
        <v>1199.5</v>
      </c>
      <c r="F399" s="231">
        <v>1180.8999999999999</v>
      </c>
      <c r="G399" s="231">
        <v>1164.6999999999998</v>
      </c>
      <c r="H399" s="231">
        <v>1234.3000000000002</v>
      </c>
      <c r="I399" s="231">
        <v>1250.5000000000005</v>
      </c>
      <c r="J399" s="231">
        <v>1269.1000000000004</v>
      </c>
      <c r="K399" s="230">
        <v>1231.9000000000001</v>
      </c>
      <c r="L399" s="230">
        <v>1197.0999999999999</v>
      </c>
      <c r="M399" s="230">
        <v>13.706490000000001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386.85</v>
      </c>
      <c r="D400" s="231">
        <v>385.5333333333333</v>
      </c>
      <c r="E400" s="231">
        <v>379.91666666666663</v>
      </c>
      <c r="F400" s="231">
        <v>372.98333333333335</v>
      </c>
      <c r="G400" s="231">
        <v>367.36666666666667</v>
      </c>
      <c r="H400" s="231">
        <v>392.46666666666658</v>
      </c>
      <c r="I400" s="231">
        <v>398.08333333333326</v>
      </c>
      <c r="J400" s="231">
        <v>405.01666666666654</v>
      </c>
      <c r="K400" s="230">
        <v>391.15</v>
      </c>
      <c r="L400" s="230">
        <v>378.6</v>
      </c>
      <c r="M400" s="230">
        <v>0.47613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35.85</v>
      </c>
      <c r="D401" s="231">
        <v>35.933333333333337</v>
      </c>
      <c r="E401" s="231">
        <v>35.266666666666673</v>
      </c>
      <c r="F401" s="231">
        <v>34.683333333333337</v>
      </c>
      <c r="G401" s="231">
        <v>34.016666666666673</v>
      </c>
      <c r="H401" s="231">
        <v>36.516666666666673</v>
      </c>
      <c r="I401" s="231">
        <v>37.18333333333333</v>
      </c>
      <c r="J401" s="231">
        <v>37.766666666666673</v>
      </c>
      <c r="K401" s="230">
        <v>36.6</v>
      </c>
      <c r="L401" s="230">
        <v>35.35</v>
      </c>
      <c r="M401" s="230">
        <v>54.474040000000002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4406.1000000000004</v>
      </c>
      <c r="D402" s="231">
        <v>4394.0666666666666</v>
      </c>
      <c r="E402" s="231">
        <v>4372.3833333333332</v>
      </c>
      <c r="F402" s="231">
        <v>4338.666666666667</v>
      </c>
      <c r="G402" s="231">
        <v>4316.9833333333336</v>
      </c>
      <c r="H402" s="231">
        <v>4427.7833333333328</v>
      </c>
      <c r="I402" s="231">
        <v>4449.4666666666653</v>
      </c>
      <c r="J402" s="231">
        <v>4483.1833333333325</v>
      </c>
      <c r="K402" s="230">
        <v>4415.75</v>
      </c>
      <c r="L402" s="230">
        <v>4360.3500000000004</v>
      </c>
      <c r="M402" s="230">
        <v>8.448E-2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2534.35</v>
      </c>
      <c r="D403" s="231">
        <v>2528.1333333333337</v>
      </c>
      <c r="E403" s="231">
        <v>2516.2666666666673</v>
      </c>
      <c r="F403" s="231">
        <v>2498.1833333333338</v>
      </c>
      <c r="G403" s="231">
        <v>2486.3166666666675</v>
      </c>
      <c r="H403" s="231">
        <v>2546.2166666666672</v>
      </c>
      <c r="I403" s="231">
        <v>2558.083333333333</v>
      </c>
      <c r="J403" s="231">
        <v>2576.166666666667</v>
      </c>
      <c r="K403" s="230">
        <v>2540</v>
      </c>
      <c r="L403" s="230">
        <v>2510.0500000000002</v>
      </c>
      <c r="M403" s="230">
        <v>1.7587900000000001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80.55</v>
      </c>
      <c r="D404" s="231">
        <v>80.783333333333346</v>
      </c>
      <c r="E404" s="231">
        <v>79.566666666666691</v>
      </c>
      <c r="F404" s="231">
        <v>78.583333333333343</v>
      </c>
      <c r="G404" s="231">
        <v>77.366666666666688</v>
      </c>
      <c r="H404" s="231">
        <v>81.766666666666694</v>
      </c>
      <c r="I404" s="231">
        <v>82.983333333333363</v>
      </c>
      <c r="J404" s="231">
        <v>83.966666666666697</v>
      </c>
      <c r="K404" s="230">
        <v>82</v>
      </c>
      <c r="L404" s="230">
        <v>79.8</v>
      </c>
      <c r="M404" s="230">
        <v>125.4409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6814.25</v>
      </c>
      <c r="D405" s="231">
        <v>6825.5</v>
      </c>
      <c r="E405" s="231">
        <v>6770.95</v>
      </c>
      <c r="F405" s="231">
        <v>6727.65</v>
      </c>
      <c r="G405" s="231">
        <v>6673.0999999999995</v>
      </c>
      <c r="H405" s="231">
        <v>6868.8</v>
      </c>
      <c r="I405" s="231">
        <v>6923.3499999999995</v>
      </c>
      <c r="J405" s="231">
        <v>6966.6500000000005</v>
      </c>
      <c r="K405" s="230">
        <v>6880.05</v>
      </c>
      <c r="L405" s="230">
        <v>6782.2</v>
      </c>
      <c r="M405" s="230">
        <v>0.36459000000000003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1317.1</v>
      </c>
      <c r="D406" s="231">
        <v>1320.7333333333333</v>
      </c>
      <c r="E406" s="231">
        <v>1301.4666666666667</v>
      </c>
      <c r="F406" s="231">
        <v>1285.8333333333333</v>
      </c>
      <c r="G406" s="231">
        <v>1266.5666666666666</v>
      </c>
      <c r="H406" s="231">
        <v>1336.3666666666668</v>
      </c>
      <c r="I406" s="231">
        <v>1355.6333333333337</v>
      </c>
      <c r="J406" s="231">
        <v>1371.2666666666669</v>
      </c>
      <c r="K406" s="230">
        <v>1340</v>
      </c>
      <c r="L406" s="230">
        <v>1305.0999999999999</v>
      </c>
      <c r="M406" s="230">
        <v>0.36397000000000002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2833.15</v>
      </c>
      <c r="D407" s="231">
        <v>2835.35</v>
      </c>
      <c r="E407" s="231">
        <v>2817.7999999999997</v>
      </c>
      <c r="F407" s="231">
        <v>2802.45</v>
      </c>
      <c r="G407" s="231">
        <v>2784.8999999999996</v>
      </c>
      <c r="H407" s="231">
        <v>2850.7</v>
      </c>
      <c r="I407" s="231">
        <v>2868.25</v>
      </c>
      <c r="J407" s="231">
        <v>2883.6</v>
      </c>
      <c r="K407" s="230">
        <v>2852.9</v>
      </c>
      <c r="L407" s="230">
        <v>2820</v>
      </c>
      <c r="M407" s="230">
        <v>0.42774000000000001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474.55</v>
      </c>
      <c r="D408" s="231">
        <v>475.41666666666669</v>
      </c>
      <c r="E408" s="231">
        <v>471.33333333333337</v>
      </c>
      <c r="F408" s="231">
        <v>468.11666666666667</v>
      </c>
      <c r="G408" s="231">
        <v>464.03333333333336</v>
      </c>
      <c r="H408" s="231">
        <v>478.63333333333338</v>
      </c>
      <c r="I408" s="231">
        <v>482.71666666666675</v>
      </c>
      <c r="J408" s="231">
        <v>485.93333333333339</v>
      </c>
      <c r="K408" s="230">
        <v>479.5</v>
      </c>
      <c r="L408" s="230">
        <v>472.2</v>
      </c>
      <c r="M408" s="230">
        <v>0.52327999999999997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1038.55</v>
      </c>
      <c r="D409" s="231">
        <v>1040.8999999999999</v>
      </c>
      <c r="E409" s="231">
        <v>1023.8499999999997</v>
      </c>
      <c r="F409" s="231">
        <v>1009.1499999999999</v>
      </c>
      <c r="G409" s="231">
        <v>992.09999999999968</v>
      </c>
      <c r="H409" s="231">
        <v>1055.5999999999997</v>
      </c>
      <c r="I409" s="231">
        <v>1072.6499999999999</v>
      </c>
      <c r="J409" s="231">
        <v>1087.3499999999997</v>
      </c>
      <c r="K409" s="230">
        <v>1057.95</v>
      </c>
      <c r="L409" s="230">
        <v>1026.2</v>
      </c>
      <c r="M409" s="230">
        <v>0.2301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241.2</v>
      </c>
      <c r="D410" s="231">
        <v>242.53333333333333</v>
      </c>
      <c r="E410" s="231">
        <v>236.76666666666665</v>
      </c>
      <c r="F410" s="231">
        <v>232.33333333333331</v>
      </c>
      <c r="G410" s="231">
        <v>226.56666666666663</v>
      </c>
      <c r="H410" s="231">
        <v>246.96666666666667</v>
      </c>
      <c r="I410" s="231">
        <v>252.73333333333338</v>
      </c>
      <c r="J410" s="231">
        <v>257.16666666666669</v>
      </c>
      <c r="K410" s="230">
        <v>248.3</v>
      </c>
      <c r="L410" s="230">
        <v>238.1</v>
      </c>
      <c r="M410" s="230">
        <v>3.4000300000000001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759.45</v>
      </c>
      <c r="D411" s="231">
        <v>759.85</v>
      </c>
      <c r="E411" s="231">
        <v>749.6</v>
      </c>
      <c r="F411" s="231">
        <v>739.75</v>
      </c>
      <c r="G411" s="231">
        <v>729.5</v>
      </c>
      <c r="H411" s="231">
        <v>769.7</v>
      </c>
      <c r="I411" s="231">
        <v>779.95</v>
      </c>
      <c r="J411" s="231">
        <v>789.80000000000007</v>
      </c>
      <c r="K411" s="230">
        <v>770.1</v>
      </c>
      <c r="L411" s="230">
        <v>750</v>
      </c>
      <c r="M411" s="230">
        <v>1.8444700000000001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25261.35</v>
      </c>
      <c r="D412" s="231">
        <v>25241.083333333332</v>
      </c>
      <c r="E412" s="231">
        <v>25012.666666666664</v>
      </c>
      <c r="F412" s="231">
        <v>24763.983333333334</v>
      </c>
      <c r="G412" s="231">
        <v>24535.566666666666</v>
      </c>
      <c r="H412" s="231">
        <v>25489.766666666663</v>
      </c>
      <c r="I412" s="231">
        <v>25718.183333333327</v>
      </c>
      <c r="J412" s="231">
        <v>25966.866666666661</v>
      </c>
      <c r="K412" s="230">
        <v>25469.5</v>
      </c>
      <c r="L412" s="230">
        <v>24992.400000000001</v>
      </c>
      <c r="M412" s="230">
        <v>0.32876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43.85</v>
      </c>
      <c r="D413" s="231">
        <v>43.666666666666664</v>
      </c>
      <c r="E413" s="231">
        <v>43.083333333333329</v>
      </c>
      <c r="F413" s="231">
        <v>42.316666666666663</v>
      </c>
      <c r="G413" s="231">
        <v>41.733333333333327</v>
      </c>
      <c r="H413" s="231">
        <v>44.43333333333333</v>
      </c>
      <c r="I413" s="231">
        <v>45.016666666666659</v>
      </c>
      <c r="J413" s="231">
        <v>45.783333333333331</v>
      </c>
      <c r="K413" s="230">
        <v>44.25</v>
      </c>
      <c r="L413" s="230">
        <v>42.9</v>
      </c>
      <c r="M413" s="230">
        <v>99.449809999999999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1408.8</v>
      </c>
      <c r="D414" s="231">
        <v>1405.2666666666664</v>
      </c>
      <c r="E414" s="231">
        <v>1387.1333333333328</v>
      </c>
      <c r="F414" s="231">
        <v>1365.4666666666662</v>
      </c>
      <c r="G414" s="231">
        <v>1347.3333333333326</v>
      </c>
      <c r="H414" s="231">
        <v>1426.9333333333329</v>
      </c>
      <c r="I414" s="231">
        <v>1445.0666666666666</v>
      </c>
      <c r="J414" s="231">
        <v>1466.7333333333331</v>
      </c>
      <c r="K414" s="230">
        <v>1423.4</v>
      </c>
      <c r="L414" s="230">
        <v>1383.6</v>
      </c>
      <c r="M414" s="230">
        <v>11.75769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301.7</v>
      </c>
      <c r="D415" s="276">
        <v>303.88333333333327</v>
      </c>
      <c r="E415" s="276">
        <v>298.36666666666656</v>
      </c>
      <c r="F415" s="276">
        <v>295.0333333333333</v>
      </c>
      <c r="G415" s="276">
        <v>289.51666666666659</v>
      </c>
      <c r="H415" s="276">
        <v>307.21666666666653</v>
      </c>
      <c r="I415" s="276">
        <v>312.73333333333329</v>
      </c>
      <c r="J415" s="276">
        <v>316.06666666666649</v>
      </c>
      <c r="K415" s="275">
        <v>309.39999999999998</v>
      </c>
      <c r="L415" s="275">
        <v>300.55</v>
      </c>
      <c r="M415" s="275">
        <v>1.5459400000000001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3512.7</v>
      </c>
      <c r="D416" s="231">
        <v>3519.2333333333336</v>
      </c>
      <c r="E416" s="231">
        <v>3484.4666666666672</v>
      </c>
      <c r="F416" s="231">
        <v>3456.2333333333336</v>
      </c>
      <c r="G416" s="231">
        <v>3421.4666666666672</v>
      </c>
      <c r="H416" s="231">
        <v>3547.4666666666672</v>
      </c>
      <c r="I416" s="231">
        <v>3582.2333333333336</v>
      </c>
      <c r="J416" s="231">
        <v>3610.4666666666672</v>
      </c>
      <c r="K416" s="230">
        <v>3554</v>
      </c>
      <c r="L416" s="230">
        <v>3491</v>
      </c>
      <c r="M416" s="230">
        <v>4.9713500000000002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506.95</v>
      </c>
      <c r="D417" s="231">
        <v>509.0333333333333</v>
      </c>
      <c r="E417" s="231">
        <v>503.41666666666663</v>
      </c>
      <c r="F417" s="231">
        <v>499.88333333333333</v>
      </c>
      <c r="G417" s="231">
        <v>494.26666666666665</v>
      </c>
      <c r="H417" s="231">
        <v>512.56666666666661</v>
      </c>
      <c r="I417" s="231">
        <v>518.18333333333328</v>
      </c>
      <c r="J417" s="231">
        <v>521.71666666666658</v>
      </c>
      <c r="K417" s="230">
        <v>514.65</v>
      </c>
      <c r="L417" s="230">
        <v>505.5</v>
      </c>
      <c r="M417" s="230">
        <v>4.0974500000000003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3797.35</v>
      </c>
      <c r="D418" s="231">
        <v>3799.4499999999994</v>
      </c>
      <c r="E418" s="231">
        <v>3780.4499999999989</v>
      </c>
      <c r="F418" s="231">
        <v>3763.5499999999997</v>
      </c>
      <c r="G418" s="231">
        <v>3744.5499999999993</v>
      </c>
      <c r="H418" s="231">
        <v>3816.3499999999985</v>
      </c>
      <c r="I418" s="231">
        <v>3835.3499999999995</v>
      </c>
      <c r="J418" s="231">
        <v>3852.2499999999982</v>
      </c>
      <c r="K418" s="230">
        <v>3818.45</v>
      </c>
      <c r="L418" s="230">
        <v>3782.55</v>
      </c>
      <c r="M418" s="230">
        <v>0.17050000000000001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536.5</v>
      </c>
      <c r="D419" s="231">
        <v>541.36666666666667</v>
      </c>
      <c r="E419" s="231">
        <v>530.13333333333333</v>
      </c>
      <c r="F419" s="231">
        <v>523.76666666666665</v>
      </c>
      <c r="G419" s="231">
        <v>512.5333333333333</v>
      </c>
      <c r="H419" s="231">
        <v>547.73333333333335</v>
      </c>
      <c r="I419" s="231">
        <v>558.9666666666667</v>
      </c>
      <c r="J419" s="231">
        <v>565.33333333333337</v>
      </c>
      <c r="K419" s="230">
        <v>552.6</v>
      </c>
      <c r="L419" s="230">
        <v>535</v>
      </c>
      <c r="M419" s="230">
        <v>39.76323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962.9</v>
      </c>
      <c r="D420" s="231">
        <v>967.9666666666667</v>
      </c>
      <c r="E420" s="231">
        <v>951.03333333333342</v>
      </c>
      <c r="F420" s="231">
        <v>939.16666666666674</v>
      </c>
      <c r="G420" s="231">
        <v>922.23333333333346</v>
      </c>
      <c r="H420" s="231">
        <v>979.83333333333337</v>
      </c>
      <c r="I420" s="231">
        <v>996.76666666666677</v>
      </c>
      <c r="J420" s="231">
        <v>1008.6333333333333</v>
      </c>
      <c r="K420" s="230">
        <v>984.9</v>
      </c>
      <c r="L420" s="230">
        <v>956.1</v>
      </c>
      <c r="M420" s="230">
        <v>3.5937899999999998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539.25</v>
      </c>
      <c r="D421" s="231">
        <v>539.78333333333342</v>
      </c>
      <c r="E421" s="231">
        <v>532.16666666666686</v>
      </c>
      <c r="F421" s="231">
        <v>525.08333333333348</v>
      </c>
      <c r="G421" s="231">
        <v>517.46666666666692</v>
      </c>
      <c r="H421" s="231">
        <v>546.86666666666679</v>
      </c>
      <c r="I421" s="231">
        <v>554.48333333333335</v>
      </c>
      <c r="J421" s="231">
        <v>561.56666666666672</v>
      </c>
      <c r="K421" s="230">
        <v>547.4</v>
      </c>
      <c r="L421" s="230">
        <v>532.70000000000005</v>
      </c>
      <c r="M421" s="230">
        <v>10.37119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595</v>
      </c>
      <c r="D422" s="231">
        <v>593.15</v>
      </c>
      <c r="E422" s="231">
        <v>589.9</v>
      </c>
      <c r="F422" s="231">
        <v>584.79999999999995</v>
      </c>
      <c r="G422" s="231">
        <v>581.54999999999995</v>
      </c>
      <c r="H422" s="231">
        <v>598.25</v>
      </c>
      <c r="I422" s="231">
        <v>601.5</v>
      </c>
      <c r="J422" s="231">
        <v>606.6</v>
      </c>
      <c r="K422" s="230">
        <v>596.4</v>
      </c>
      <c r="L422" s="230">
        <v>588.04999999999995</v>
      </c>
      <c r="M422" s="230">
        <v>184.32230999999999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84.3</v>
      </c>
      <c r="D423" s="231">
        <v>83.733333333333334</v>
      </c>
      <c r="E423" s="231">
        <v>82.616666666666674</v>
      </c>
      <c r="F423" s="231">
        <v>80.933333333333337</v>
      </c>
      <c r="G423" s="231">
        <v>79.816666666666677</v>
      </c>
      <c r="H423" s="231">
        <v>85.416666666666671</v>
      </c>
      <c r="I423" s="231">
        <v>86.533333333333317</v>
      </c>
      <c r="J423" s="231">
        <v>88.216666666666669</v>
      </c>
      <c r="K423" s="230">
        <v>84.85</v>
      </c>
      <c r="L423" s="230">
        <v>82.05</v>
      </c>
      <c r="M423" s="230">
        <v>206.34118000000001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278.60000000000002</v>
      </c>
      <c r="D424" s="231">
        <v>279.2</v>
      </c>
      <c r="E424" s="231">
        <v>276.5</v>
      </c>
      <c r="F424" s="231">
        <v>274.40000000000003</v>
      </c>
      <c r="G424" s="231">
        <v>271.70000000000005</v>
      </c>
      <c r="H424" s="231">
        <v>281.29999999999995</v>
      </c>
      <c r="I424" s="231">
        <v>283.99999999999989</v>
      </c>
      <c r="J424" s="231">
        <v>286.09999999999991</v>
      </c>
      <c r="K424" s="230">
        <v>281.89999999999998</v>
      </c>
      <c r="L424" s="230">
        <v>277.10000000000002</v>
      </c>
      <c r="M424" s="230">
        <v>1.5837000000000001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152.15</v>
      </c>
      <c r="D425" s="231">
        <v>152.58333333333334</v>
      </c>
      <c r="E425" s="231">
        <v>151.36666666666667</v>
      </c>
      <c r="F425" s="231">
        <v>150.58333333333334</v>
      </c>
      <c r="G425" s="231">
        <v>149.36666666666667</v>
      </c>
      <c r="H425" s="231">
        <v>153.36666666666667</v>
      </c>
      <c r="I425" s="231">
        <v>154.58333333333331</v>
      </c>
      <c r="J425" s="231">
        <v>155.36666666666667</v>
      </c>
      <c r="K425" s="230">
        <v>153.80000000000001</v>
      </c>
      <c r="L425" s="230">
        <v>151.80000000000001</v>
      </c>
      <c r="M425" s="230">
        <v>3.1569199999999999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460.9</v>
      </c>
      <c r="D426" s="231">
        <v>462.06666666666661</v>
      </c>
      <c r="E426" s="231">
        <v>453.43333333333322</v>
      </c>
      <c r="F426" s="231">
        <v>445.96666666666664</v>
      </c>
      <c r="G426" s="231">
        <v>437.33333333333326</v>
      </c>
      <c r="H426" s="231">
        <v>469.53333333333319</v>
      </c>
      <c r="I426" s="231">
        <v>478.16666666666663</v>
      </c>
      <c r="J426" s="231">
        <v>485.63333333333316</v>
      </c>
      <c r="K426" s="230">
        <v>470.7</v>
      </c>
      <c r="L426" s="230">
        <v>454.6</v>
      </c>
      <c r="M426" s="230">
        <v>3.0363500000000001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401.3</v>
      </c>
      <c r="D427" s="231">
        <v>402.2833333333333</v>
      </c>
      <c r="E427" s="231">
        <v>396.76666666666659</v>
      </c>
      <c r="F427" s="231">
        <v>392.23333333333329</v>
      </c>
      <c r="G427" s="231">
        <v>386.71666666666658</v>
      </c>
      <c r="H427" s="231">
        <v>406.81666666666661</v>
      </c>
      <c r="I427" s="231">
        <v>412.33333333333326</v>
      </c>
      <c r="J427" s="231">
        <v>416.86666666666662</v>
      </c>
      <c r="K427" s="230">
        <v>407.8</v>
      </c>
      <c r="L427" s="230">
        <v>397.75</v>
      </c>
      <c r="M427" s="230">
        <v>8.7063400000000009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181.8</v>
      </c>
      <c r="D428" s="231">
        <v>182.65</v>
      </c>
      <c r="E428" s="231">
        <v>180.5</v>
      </c>
      <c r="F428" s="231">
        <v>179.2</v>
      </c>
      <c r="G428" s="231">
        <v>177.04999999999998</v>
      </c>
      <c r="H428" s="231">
        <v>183.95000000000002</v>
      </c>
      <c r="I428" s="231">
        <v>186.10000000000005</v>
      </c>
      <c r="J428" s="231">
        <v>187.40000000000003</v>
      </c>
      <c r="K428" s="230">
        <v>184.8</v>
      </c>
      <c r="L428" s="230">
        <v>181.35</v>
      </c>
      <c r="M428" s="230">
        <v>2.3909600000000002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968.45</v>
      </c>
      <c r="D429" s="231">
        <v>962.69999999999993</v>
      </c>
      <c r="E429" s="231">
        <v>952.14999999999986</v>
      </c>
      <c r="F429" s="231">
        <v>935.84999999999991</v>
      </c>
      <c r="G429" s="231">
        <v>925.29999999999984</v>
      </c>
      <c r="H429" s="231">
        <v>978.99999999999989</v>
      </c>
      <c r="I429" s="231">
        <v>989.54999999999984</v>
      </c>
      <c r="J429" s="231">
        <v>1005.8499999999999</v>
      </c>
      <c r="K429" s="230">
        <v>973.25</v>
      </c>
      <c r="L429" s="230">
        <v>946.4</v>
      </c>
      <c r="M429" s="230">
        <v>53.447650000000003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447.2</v>
      </c>
      <c r="D430" s="231">
        <v>446.81666666666666</v>
      </c>
      <c r="E430" s="231">
        <v>442.88333333333333</v>
      </c>
      <c r="F430" s="231">
        <v>438.56666666666666</v>
      </c>
      <c r="G430" s="231">
        <v>434.63333333333333</v>
      </c>
      <c r="H430" s="231">
        <v>451.13333333333333</v>
      </c>
      <c r="I430" s="231">
        <v>455.06666666666661</v>
      </c>
      <c r="J430" s="231">
        <v>459.38333333333333</v>
      </c>
      <c r="K430" s="230">
        <v>450.75</v>
      </c>
      <c r="L430" s="230">
        <v>442.5</v>
      </c>
      <c r="M430" s="230">
        <v>3.4988800000000002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2530.9</v>
      </c>
      <c r="D431" s="231">
        <v>2528.9666666666667</v>
      </c>
      <c r="E431" s="231">
        <v>2472.9333333333334</v>
      </c>
      <c r="F431" s="231">
        <v>2414.9666666666667</v>
      </c>
      <c r="G431" s="231">
        <v>2358.9333333333334</v>
      </c>
      <c r="H431" s="231">
        <v>2586.9333333333334</v>
      </c>
      <c r="I431" s="231">
        <v>2642.9666666666672</v>
      </c>
      <c r="J431" s="231">
        <v>2700.9333333333334</v>
      </c>
      <c r="K431" s="230">
        <v>2585</v>
      </c>
      <c r="L431" s="230">
        <v>2471</v>
      </c>
      <c r="M431" s="230">
        <v>1.0834299999999999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1080.9000000000001</v>
      </c>
      <c r="D432" s="231">
        <v>1079.5166666666667</v>
      </c>
      <c r="E432" s="231">
        <v>1070.3833333333332</v>
      </c>
      <c r="F432" s="231">
        <v>1059.8666666666666</v>
      </c>
      <c r="G432" s="231">
        <v>1050.7333333333331</v>
      </c>
      <c r="H432" s="231">
        <v>1090.0333333333333</v>
      </c>
      <c r="I432" s="231">
        <v>1099.166666666667</v>
      </c>
      <c r="J432" s="231">
        <v>1109.6833333333334</v>
      </c>
      <c r="K432" s="230">
        <v>1088.6500000000001</v>
      </c>
      <c r="L432" s="230">
        <v>1069</v>
      </c>
      <c r="M432" s="230">
        <v>0.67874999999999996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285.3</v>
      </c>
      <c r="D433" s="231">
        <v>285.61666666666662</v>
      </c>
      <c r="E433" s="231">
        <v>282.23333333333323</v>
      </c>
      <c r="F433" s="231">
        <v>279.16666666666663</v>
      </c>
      <c r="G433" s="231">
        <v>275.78333333333325</v>
      </c>
      <c r="H433" s="231">
        <v>288.68333333333322</v>
      </c>
      <c r="I433" s="231">
        <v>292.06666666666655</v>
      </c>
      <c r="J433" s="231">
        <v>295.13333333333321</v>
      </c>
      <c r="K433" s="230">
        <v>289</v>
      </c>
      <c r="L433" s="230">
        <v>282.55</v>
      </c>
      <c r="M433" s="230">
        <v>3.1002299999999998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384.5</v>
      </c>
      <c r="D434" s="231">
        <v>389.2</v>
      </c>
      <c r="E434" s="231">
        <v>371.4</v>
      </c>
      <c r="F434" s="231">
        <v>358.3</v>
      </c>
      <c r="G434" s="231">
        <v>340.5</v>
      </c>
      <c r="H434" s="231">
        <v>402.29999999999995</v>
      </c>
      <c r="I434" s="231">
        <v>420.1</v>
      </c>
      <c r="J434" s="231">
        <v>433.19999999999993</v>
      </c>
      <c r="K434" s="230">
        <v>407</v>
      </c>
      <c r="L434" s="230">
        <v>376.1</v>
      </c>
      <c r="M434" s="230">
        <v>5.9409400000000003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2814.45</v>
      </c>
      <c r="D435" s="231">
        <v>2802.3166666666671</v>
      </c>
      <c r="E435" s="231">
        <v>2777.1833333333343</v>
      </c>
      <c r="F435" s="231">
        <v>2739.9166666666674</v>
      </c>
      <c r="G435" s="231">
        <v>2714.7833333333347</v>
      </c>
      <c r="H435" s="231">
        <v>2839.5833333333339</v>
      </c>
      <c r="I435" s="231">
        <v>2864.7166666666662</v>
      </c>
      <c r="J435" s="231">
        <v>2901.9833333333336</v>
      </c>
      <c r="K435" s="230">
        <v>2827.45</v>
      </c>
      <c r="L435" s="230">
        <v>2765.05</v>
      </c>
      <c r="M435" s="230">
        <v>0.46162999999999998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477.55</v>
      </c>
      <c r="D436" s="231">
        <v>477.31666666666661</v>
      </c>
      <c r="E436" s="231">
        <v>475.63333333333321</v>
      </c>
      <c r="F436" s="231">
        <v>473.71666666666658</v>
      </c>
      <c r="G436" s="231">
        <v>472.03333333333319</v>
      </c>
      <c r="H436" s="231">
        <v>479.23333333333323</v>
      </c>
      <c r="I436" s="231">
        <v>480.91666666666663</v>
      </c>
      <c r="J436" s="231">
        <v>482.83333333333326</v>
      </c>
      <c r="K436" s="230">
        <v>479</v>
      </c>
      <c r="L436" s="230">
        <v>475.4</v>
      </c>
      <c r="M436" s="230">
        <v>1.1994899999999999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10.35</v>
      </c>
      <c r="D437" s="231">
        <v>10.299999999999999</v>
      </c>
      <c r="E437" s="231">
        <v>10.149999999999999</v>
      </c>
      <c r="F437" s="231">
        <v>9.9499999999999993</v>
      </c>
      <c r="G437" s="231">
        <v>9.7999999999999989</v>
      </c>
      <c r="H437" s="231">
        <v>10.499999999999998</v>
      </c>
      <c r="I437" s="231">
        <v>10.65</v>
      </c>
      <c r="J437" s="231">
        <v>10.849999999999998</v>
      </c>
      <c r="K437" s="230">
        <v>10.45</v>
      </c>
      <c r="L437" s="230">
        <v>10.1</v>
      </c>
      <c r="M437" s="230">
        <v>1797.4710600000001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228.7</v>
      </c>
      <c r="D438" s="231">
        <v>229.71666666666667</v>
      </c>
      <c r="E438" s="231">
        <v>226.48333333333335</v>
      </c>
      <c r="F438" s="231">
        <v>224.26666666666668</v>
      </c>
      <c r="G438" s="231">
        <v>221.03333333333336</v>
      </c>
      <c r="H438" s="231">
        <v>231.93333333333334</v>
      </c>
      <c r="I438" s="231">
        <v>235.16666666666663</v>
      </c>
      <c r="J438" s="231">
        <v>237.38333333333333</v>
      </c>
      <c r="K438" s="230">
        <v>232.95</v>
      </c>
      <c r="L438" s="230">
        <v>227.5</v>
      </c>
      <c r="M438" s="230">
        <v>0.52954999999999997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845.3</v>
      </c>
      <c r="D439" s="231">
        <v>846.81666666666661</v>
      </c>
      <c r="E439" s="231">
        <v>840.68333333333317</v>
      </c>
      <c r="F439" s="231">
        <v>836.06666666666661</v>
      </c>
      <c r="G439" s="231">
        <v>829.93333333333317</v>
      </c>
      <c r="H439" s="231">
        <v>851.43333333333317</v>
      </c>
      <c r="I439" s="231">
        <v>857.56666666666661</v>
      </c>
      <c r="J439" s="231">
        <v>862.18333333333317</v>
      </c>
      <c r="K439" s="230">
        <v>852.95</v>
      </c>
      <c r="L439" s="230">
        <v>842.2</v>
      </c>
      <c r="M439" s="230">
        <v>0.59265000000000001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714.5</v>
      </c>
      <c r="D440" s="231">
        <v>715.80000000000007</v>
      </c>
      <c r="E440" s="231">
        <v>707.10000000000014</v>
      </c>
      <c r="F440" s="231">
        <v>699.7</v>
      </c>
      <c r="G440" s="231">
        <v>691.00000000000011</v>
      </c>
      <c r="H440" s="231">
        <v>723.20000000000016</v>
      </c>
      <c r="I440" s="231">
        <v>731.9000000000002</v>
      </c>
      <c r="J440" s="231">
        <v>739.30000000000018</v>
      </c>
      <c r="K440" s="230">
        <v>724.5</v>
      </c>
      <c r="L440" s="230">
        <v>708.4</v>
      </c>
      <c r="M440" s="230">
        <v>3.36097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1518.45</v>
      </c>
      <c r="D441" s="231">
        <v>1522.6833333333332</v>
      </c>
      <c r="E441" s="231">
        <v>1507.8666666666663</v>
      </c>
      <c r="F441" s="231">
        <v>1497.2833333333331</v>
      </c>
      <c r="G441" s="231">
        <v>1482.4666666666662</v>
      </c>
      <c r="H441" s="231">
        <v>1533.2666666666664</v>
      </c>
      <c r="I441" s="231">
        <v>1548.0833333333335</v>
      </c>
      <c r="J441" s="231">
        <v>1558.6666666666665</v>
      </c>
      <c r="K441" s="230">
        <v>1537.5</v>
      </c>
      <c r="L441" s="230">
        <v>1512.1</v>
      </c>
      <c r="M441" s="230">
        <v>0.13074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413.3</v>
      </c>
      <c r="D442" s="231">
        <v>413.2833333333333</v>
      </c>
      <c r="E442" s="231">
        <v>408.56666666666661</v>
      </c>
      <c r="F442" s="231">
        <v>403.83333333333331</v>
      </c>
      <c r="G442" s="231">
        <v>399.11666666666662</v>
      </c>
      <c r="H442" s="231">
        <v>418.01666666666659</v>
      </c>
      <c r="I442" s="231">
        <v>422.73333333333329</v>
      </c>
      <c r="J442" s="231">
        <v>427.46666666666658</v>
      </c>
      <c r="K442" s="230">
        <v>418</v>
      </c>
      <c r="L442" s="230">
        <v>408.55</v>
      </c>
      <c r="M442" s="230">
        <v>1.54006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697.2</v>
      </c>
      <c r="D443" s="231">
        <v>694.2833333333333</v>
      </c>
      <c r="E443" s="231">
        <v>689.56666666666661</v>
      </c>
      <c r="F443" s="231">
        <v>681.93333333333328</v>
      </c>
      <c r="G443" s="231">
        <v>677.21666666666658</v>
      </c>
      <c r="H443" s="231">
        <v>701.91666666666663</v>
      </c>
      <c r="I443" s="231">
        <v>706.63333333333333</v>
      </c>
      <c r="J443" s="231">
        <v>714.26666666666665</v>
      </c>
      <c r="K443" s="230">
        <v>699</v>
      </c>
      <c r="L443" s="230">
        <v>686.65</v>
      </c>
      <c r="M443" s="230">
        <v>0.95279999999999998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34.9</v>
      </c>
      <c r="D444" s="231">
        <v>34.633333333333333</v>
      </c>
      <c r="E444" s="231">
        <v>33.716666666666669</v>
      </c>
      <c r="F444" s="231">
        <v>32.533333333333339</v>
      </c>
      <c r="G444" s="231">
        <v>31.616666666666674</v>
      </c>
      <c r="H444" s="231">
        <v>35.816666666666663</v>
      </c>
      <c r="I444" s="231">
        <v>36.733333333333334</v>
      </c>
      <c r="J444" s="231">
        <v>37.916666666666657</v>
      </c>
      <c r="K444" s="230">
        <v>35.549999999999997</v>
      </c>
      <c r="L444" s="230">
        <v>33.450000000000003</v>
      </c>
      <c r="M444" s="230">
        <v>145.05157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1299.8</v>
      </c>
      <c r="D445" s="231">
        <v>1294.3999999999999</v>
      </c>
      <c r="E445" s="231">
        <v>1283.9499999999998</v>
      </c>
      <c r="F445" s="231">
        <v>1268.0999999999999</v>
      </c>
      <c r="G445" s="231">
        <v>1257.6499999999999</v>
      </c>
      <c r="H445" s="231">
        <v>1310.2499999999998</v>
      </c>
      <c r="I445" s="231">
        <v>1320.7</v>
      </c>
      <c r="J445" s="231">
        <v>1336.5499999999997</v>
      </c>
      <c r="K445" s="230">
        <v>1304.8499999999999</v>
      </c>
      <c r="L445" s="230">
        <v>1278.55</v>
      </c>
      <c r="M445" s="230">
        <v>8.7519799999999996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727.95</v>
      </c>
      <c r="D446" s="231">
        <v>733.30000000000007</v>
      </c>
      <c r="E446" s="231">
        <v>719.65000000000009</v>
      </c>
      <c r="F446" s="231">
        <v>711.35</v>
      </c>
      <c r="G446" s="231">
        <v>697.7</v>
      </c>
      <c r="H446" s="231">
        <v>741.60000000000014</v>
      </c>
      <c r="I446" s="231">
        <v>755.25</v>
      </c>
      <c r="J446" s="231">
        <v>763.55000000000018</v>
      </c>
      <c r="K446" s="230">
        <v>746.95</v>
      </c>
      <c r="L446" s="230">
        <v>725</v>
      </c>
      <c r="M446" s="230">
        <v>2.0912500000000001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971.85</v>
      </c>
      <c r="D447" s="231">
        <v>971.7833333333333</v>
      </c>
      <c r="E447" s="231">
        <v>967.71666666666658</v>
      </c>
      <c r="F447" s="231">
        <v>963.58333333333326</v>
      </c>
      <c r="G447" s="231">
        <v>959.51666666666654</v>
      </c>
      <c r="H447" s="231">
        <v>975.91666666666663</v>
      </c>
      <c r="I447" s="231">
        <v>979.98333333333323</v>
      </c>
      <c r="J447" s="231">
        <v>984.11666666666667</v>
      </c>
      <c r="K447" s="230">
        <v>975.85</v>
      </c>
      <c r="L447" s="230">
        <v>967.65</v>
      </c>
      <c r="M447" s="230">
        <v>4.56813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230.8</v>
      </c>
      <c r="D448" s="231">
        <v>230.75</v>
      </c>
      <c r="E448" s="231">
        <v>229.05</v>
      </c>
      <c r="F448" s="231">
        <v>227.3</v>
      </c>
      <c r="G448" s="231">
        <v>225.60000000000002</v>
      </c>
      <c r="H448" s="231">
        <v>232.5</v>
      </c>
      <c r="I448" s="231">
        <v>234.2</v>
      </c>
      <c r="J448" s="231">
        <v>235.95</v>
      </c>
      <c r="K448" s="230">
        <v>232.45</v>
      </c>
      <c r="L448" s="230">
        <v>229</v>
      </c>
      <c r="M448" s="230">
        <v>4.21495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1278.25</v>
      </c>
      <c r="D449" s="231">
        <v>1277.1499999999999</v>
      </c>
      <c r="E449" s="231">
        <v>1269.2999999999997</v>
      </c>
      <c r="F449" s="231">
        <v>1260.3499999999999</v>
      </c>
      <c r="G449" s="231">
        <v>1252.4999999999998</v>
      </c>
      <c r="H449" s="231">
        <v>1286.0999999999997</v>
      </c>
      <c r="I449" s="231">
        <v>1293.9499999999996</v>
      </c>
      <c r="J449" s="231">
        <v>1302.8999999999996</v>
      </c>
      <c r="K449" s="230">
        <v>1285</v>
      </c>
      <c r="L449" s="230">
        <v>1268.2</v>
      </c>
      <c r="M449" s="230">
        <v>1.9505300000000001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3320.35</v>
      </c>
      <c r="D450" s="231">
        <v>3334.7833333333333</v>
      </c>
      <c r="E450" s="231">
        <v>3297.5666666666666</v>
      </c>
      <c r="F450" s="231">
        <v>3274.7833333333333</v>
      </c>
      <c r="G450" s="231">
        <v>3237.5666666666666</v>
      </c>
      <c r="H450" s="231">
        <v>3357.5666666666666</v>
      </c>
      <c r="I450" s="231">
        <v>3394.7833333333328</v>
      </c>
      <c r="J450" s="231">
        <v>3417.5666666666666</v>
      </c>
      <c r="K450" s="230">
        <v>3372</v>
      </c>
      <c r="L450" s="230">
        <v>3312</v>
      </c>
      <c r="M450" s="230">
        <v>12.103719999999999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794.25</v>
      </c>
      <c r="D451" s="231">
        <v>793.83333333333337</v>
      </c>
      <c r="E451" s="231">
        <v>790.66666666666674</v>
      </c>
      <c r="F451" s="231">
        <v>787.08333333333337</v>
      </c>
      <c r="G451" s="231">
        <v>783.91666666666674</v>
      </c>
      <c r="H451" s="231">
        <v>797.41666666666674</v>
      </c>
      <c r="I451" s="231">
        <v>800.58333333333348</v>
      </c>
      <c r="J451" s="231">
        <v>804.16666666666674</v>
      </c>
      <c r="K451" s="230">
        <v>797</v>
      </c>
      <c r="L451" s="230">
        <v>790.25</v>
      </c>
      <c r="M451" s="230">
        <v>11.711589999999999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7494.95</v>
      </c>
      <c r="D452" s="231">
        <v>7521.9666666666672</v>
      </c>
      <c r="E452" s="231">
        <v>7423.9833333333345</v>
      </c>
      <c r="F452" s="231">
        <v>7353.0166666666673</v>
      </c>
      <c r="G452" s="231">
        <v>7255.0333333333347</v>
      </c>
      <c r="H452" s="231">
        <v>7592.9333333333343</v>
      </c>
      <c r="I452" s="231">
        <v>7690.9166666666679</v>
      </c>
      <c r="J452" s="231">
        <v>7761.8833333333341</v>
      </c>
      <c r="K452" s="230">
        <v>7619.95</v>
      </c>
      <c r="L452" s="230">
        <v>7451</v>
      </c>
      <c r="M452" s="230">
        <v>2.0041199999999999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2242.0500000000002</v>
      </c>
      <c r="D453" s="231">
        <v>2246.6833333333334</v>
      </c>
      <c r="E453" s="231">
        <v>2226.3666666666668</v>
      </c>
      <c r="F453" s="231">
        <v>2210.6833333333334</v>
      </c>
      <c r="G453" s="231">
        <v>2190.3666666666668</v>
      </c>
      <c r="H453" s="231">
        <v>2262.3666666666668</v>
      </c>
      <c r="I453" s="231">
        <v>2282.6833333333334</v>
      </c>
      <c r="J453" s="231">
        <v>2298.3666666666668</v>
      </c>
      <c r="K453" s="230">
        <v>2267</v>
      </c>
      <c r="L453" s="230">
        <v>2231</v>
      </c>
      <c r="M453" s="230">
        <v>0.2979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266.7</v>
      </c>
      <c r="D454" s="231">
        <v>267.3</v>
      </c>
      <c r="E454" s="231">
        <v>264.90000000000003</v>
      </c>
      <c r="F454" s="231">
        <v>263.10000000000002</v>
      </c>
      <c r="G454" s="231">
        <v>260.70000000000005</v>
      </c>
      <c r="H454" s="231">
        <v>269.10000000000002</v>
      </c>
      <c r="I454" s="231">
        <v>271.5</v>
      </c>
      <c r="J454" s="231">
        <v>273.3</v>
      </c>
      <c r="K454" s="230">
        <v>269.7</v>
      </c>
      <c r="L454" s="230">
        <v>265.5</v>
      </c>
      <c r="M454" s="230">
        <v>18.318930000000002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521.45000000000005</v>
      </c>
      <c r="D455" s="231">
        <v>522.08333333333337</v>
      </c>
      <c r="E455" s="231">
        <v>519.06666666666672</v>
      </c>
      <c r="F455" s="231">
        <v>516.68333333333339</v>
      </c>
      <c r="G455" s="231">
        <v>513.66666666666674</v>
      </c>
      <c r="H455" s="231">
        <v>524.4666666666667</v>
      </c>
      <c r="I455" s="231">
        <v>527.48333333333335</v>
      </c>
      <c r="J455" s="231">
        <v>529.86666666666667</v>
      </c>
      <c r="K455" s="230">
        <v>525.1</v>
      </c>
      <c r="L455" s="230">
        <v>519.70000000000005</v>
      </c>
      <c r="M455" s="230">
        <v>65.965040000000002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217</v>
      </c>
      <c r="D456" s="231">
        <v>215.46666666666667</v>
      </c>
      <c r="E456" s="231">
        <v>213.23333333333335</v>
      </c>
      <c r="F456" s="231">
        <v>209.46666666666667</v>
      </c>
      <c r="G456" s="231">
        <v>207.23333333333335</v>
      </c>
      <c r="H456" s="231">
        <v>219.23333333333335</v>
      </c>
      <c r="I456" s="231">
        <v>221.46666666666664</v>
      </c>
      <c r="J456" s="231">
        <v>225.23333333333335</v>
      </c>
      <c r="K456" s="230">
        <v>217.7</v>
      </c>
      <c r="L456" s="230">
        <v>211.7</v>
      </c>
      <c r="M456" s="230">
        <v>129.56419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108.45</v>
      </c>
      <c r="D457" s="231">
        <v>107.86666666666667</v>
      </c>
      <c r="E457" s="231">
        <v>106.88333333333335</v>
      </c>
      <c r="F457" s="231">
        <v>105.31666666666668</v>
      </c>
      <c r="G457" s="231">
        <v>104.33333333333336</v>
      </c>
      <c r="H457" s="231">
        <v>109.43333333333335</v>
      </c>
      <c r="I457" s="231">
        <v>110.41666666666667</v>
      </c>
      <c r="J457" s="231">
        <v>111.98333333333335</v>
      </c>
      <c r="K457" s="230">
        <v>108.85</v>
      </c>
      <c r="L457" s="230">
        <v>106.3</v>
      </c>
      <c r="M457" s="230">
        <v>410.62311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61.2</v>
      </c>
      <c r="D458" s="231">
        <v>61.4</v>
      </c>
      <c r="E458" s="231">
        <v>60.9</v>
      </c>
      <c r="F458" s="231">
        <v>60.6</v>
      </c>
      <c r="G458" s="231">
        <v>60.1</v>
      </c>
      <c r="H458" s="231">
        <v>61.699999999999996</v>
      </c>
      <c r="I458" s="231">
        <v>62.199999999999996</v>
      </c>
      <c r="J458" s="231">
        <v>62.499999999999993</v>
      </c>
      <c r="K458" s="230">
        <v>61.9</v>
      </c>
      <c r="L458" s="230">
        <v>61.1</v>
      </c>
      <c r="M458" s="230">
        <v>11.53321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2252.9499999999998</v>
      </c>
      <c r="D459" s="231">
        <v>2255.9833333333331</v>
      </c>
      <c r="E459" s="231">
        <v>2240.9666666666662</v>
      </c>
      <c r="F459" s="231">
        <v>2228.9833333333331</v>
      </c>
      <c r="G459" s="231">
        <v>2213.9666666666662</v>
      </c>
      <c r="H459" s="231">
        <v>2267.9666666666662</v>
      </c>
      <c r="I459" s="231">
        <v>2282.9833333333336</v>
      </c>
      <c r="J459" s="231">
        <v>2294.9666666666662</v>
      </c>
      <c r="K459" s="230">
        <v>2271</v>
      </c>
      <c r="L459" s="230">
        <v>2244</v>
      </c>
      <c r="M459" s="230">
        <v>0.15534999999999999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1114.05</v>
      </c>
      <c r="D460" s="231">
        <v>1117.3999999999999</v>
      </c>
      <c r="E460" s="231">
        <v>1106.7499999999998</v>
      </c>
      <c r="F460" s="231">
        <v>1099.4499999999998</v>
      </c>
      <c r="G460" s="231">
        <v>1088.7999999999997</v>
      </c>
      <c r="H460" s="231">
        <v>1124.6999999999998</v>
      </c>
      <c r="I460" s="231">
        <v>1135.3499999999999</v>
      </c>
      <c r="J460" s="231">
        <v>1142.6499999999999</v>
      </c>
      <c r="K460" s="230">
        <v>1128.05</v>
      </c>
      <c r="L460" s="230">
        <v>1110.0999999999999</v>
      </c>
      <c r="M460" s="230">
        <v>14.32241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671.5</v>
      </c>
      <c r="D461" s="231">
        <v>672.51666666666665</v>
      </c>
      <c r="E461" s="231">
        <v>664.98333333333335</v>
      </c>
      <c r="F461" s="231">
        <v>658.4666666666667</v>
      </c>
      <c r="G461" s="231">
        <v>650.93333333333339</v>
      </c>
      <c r="H461" s="231">
        <v>679.0333333333333</v>
      </c>
      <c r="I461" s="231">
        <v>686.56666666666661</v>
      </c>
      <c r="J461" s="231">
        <v>693.08333333333326</v>
      </c>
      <c r="K461" s="230">
        <v>680.05</v>
      </c>
      <c r="L461" s="230">
        <v>666</v>
      </c>
      <c r="M461" s="230">
        <v>3.3536299999999999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118.65</v>
      </c>
      <c r="D462" s="231">
        <v>119.11666666666667</v>
      </c>
      <c r="E462" s="231">
        <v>117.53333333333335</v>
      </c>
      <c r="F462" s="231">
        <v>116.41666666666667</v>
      </c>
      <c r="G462" s="231">
        <v>114.83333333333334</v>
      </c>
      <c r="H462" s="231">
        <v>120.23333333333335</v>
      </c>
      <c r="I462" s="231">
        <v>121.81666666666666</v>
      </c>
      <c r="J462" s="231">
        <v>122.93333333333335</v>
      </c>
      <c r="K462" s="230">
        <v>120.7</v>
      </c>
      <c r="L462" s="230">
        <v>118</v>
      </c>
      <c r="M462" s="230">
        <v>4.3826000000000001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886.9</v>
      </c>
      <c r="D463" s="231">
        <v>882.70000000000016</v>
      </c>
      <c r="E463" s="231">
        <v>876.40000000000032</v>
      </c>
      <c r="F463" s="231">
        <v>865.9000000000002</v>
      </c>
      <c r="G463" s="231">
        <v>859.60000000000036</v>
      </c>
      <c r="H463" s="231">
        <v>893.20000000000027</v>
      </c>
      <c r="I463" s="231">
        <v>899.50000000000023</v>
      </c>
      <c r="J463" s="231">
        <v>910.00000000000023</v>
      </c>
      <c r="K463" s="230">
        <v>889</v>
      </c>
      <c r="L463" s="230">
        <v>872.2</v>
      </c>
      <c r="M463" s="230">
        <v>2.2871999999999999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2255.75</v>
      </c>
      <c r="D464" s="231">
        <v>2261.1666666666665</v>
      </c>
      <c r="E464" s="231">
        <v>2239.3833333333332</v>
      </c>
      <c r="F464" s="231">
        <v>2223.0166666666669</v>
      </c>
      <c r="G464" s="231">
        <v>2201.2333333333336</v>
      </c>
      <c r="H464" s="231">
        <v>2277.5333333333328</v>
      </c>
      <c r="I464" s="231">
        <v>2299.3166666666666</v>
      </c>
      <c r="J464" s="231">
        <v>2315.6833333333325</v>
      </c>
      <c r="K464" s="230">
        <v>2282.9499999999998</v>
      </c>
      <c r="L464" s="230">
        <v>2244.8000000000002</v>
      </c>
      <c r="M464" s="230">
        <v>0.22065000000000001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455.95</v>
      </c>
      <c r="D465" s="231">
        <v>455.73333333333329</v>
      </c>
      <c r="E465" s="231">
        <v>451.06666666666661</v>
      </c>
      <c r="F465" s="231">
        <v>446.18333333333334</v>
      </c>
      <c r="G465" s="231">
        <v>441.51666666666665</v>
      </c>
      <c r="H465" s="231">
        <v>460.61666666666656</v>
      </c>
      <c r="I465" s="231">
        <v>465.28333333333319</v>
      </c>
      <c r="J465" s="231">
        <v>470.16666666666652</v>
      </c>
      <c r="K465" s="230">
        <v>460.4</v>
      </c>
      <c r="L465" s="230">
        <v>450.85</v>
      </c>
      <c r="M465" s="230">
        <v>0.77168999999999999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3186.15</v>
      </c>
      <c r="D466" s="231">
        <v>3174.0333333333333</v>
      </c>
      <c r="E466" s="231">
        <v>3132.1166666666668</v>
      </c>
      <c r="F466" s="231">
        <v>3078.0833333333335</v>
      </c>
      <c r="G466" s="231">
        <v>3036.166666666667</v>
      </c>
      <c r="H466" s="231">
        <v>3228.0666666666666</v>
      </c>
      <c r="I466" s="231">
        <v>3269.9833333333336</v>
      </c>
      <c r="J466" s="231">
        <v>3324.0166666666664</v>
      </c>
      <c r="K466" s="230">
        <v>3215.95</v>
      </c>
      <c r="L466" s="230">
        <v>3120</v>
      </c>
      <c r="M466" s="230">
        <v>1.9248700000000001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2812.25</v>
      </c>
      <c r="D467" s="231">
        <v>2793.0166666666664</v>
      </c>
      <c r="E467" s="231">
        <v>2764.2333333333327</v>
      </c>
      <c r="F467" s="231">
        <v>2716.2166666666662</v>
      </c>
      <c r="G467" s="231">
        <v>2687.4333333333325</v>
      </c>
      <c r="H467" s="231">
        <v>2841.0333333333328</v>
      </c>
      <c r="I467" s="231">
        <v>2869.8166666666666</v>
      </c>
      <c r="J467" s="231">
        <v>2917.833333333333</v>
      </c>
      <c r="K467" s="230">
        <v>2821.8</v>
      </c>
      <c r="L467" s="230">
        <v>2745</v>
      </c>
      <c r="M467" s="230">
        <v>11.076779999999999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1705.95</v>
      </c>
      <c r="D468" s="231">
        <v>1705.9833333333333</v>
      </c>
      <c r="E468" s="231">
        <v>1696.9666666666667</v>
      </c>
      <c r="F468" s="231">
        <v>1687.9833333333333</v>
      </c>
      <c r="G468" s="231">
        <v>1678.9666666666667</v>
      </c>
      <c r="H468" s="231">
        <v>1714.9666666666667</v>
      </c>
      <c r="I468" s="231">
        <v>1723.9833333333336</v>
      </c>
      <c r="J468" s="231">
        <v>1732.9666666666667</v>
      </c>
      <c r="K468" s="230">
        <v>1715</v>
      </c>
      <c r="L468" s="230">
        <v>1697</v>
      </c>
      <c r="M468" s="230">
        <v>1.6032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555.35</v>
      </c>
      <c r="D469" s="231">
        <v>552.93333333333339</v>
      </c>
      <c r="E469" s="231">
        <v>548.41666666666674</v>
      </c>
      <c r="F469" s="231">
        <v>541.48333333333335</v>
      </c>
      <c r="G469" s="231">
        <v>536.9666666666667</v>
      </c>
      <c r="H469" s="231">
        <v>559.86666666666679</v>
      </c>
      <c r="I469" s="231">
        <v>564.38333333333344</v>
      </c>
      <c r="J469" s="231">
        <v>571.31666666666683</v>
      </c>
      <c r="K469" s="230">
        <v>557.45000000000005</v>
      </c>
      <c r="L469" s="230">
        <v>546</v>
      </c>
      <c r="M469" s="230">
        <v>1.41289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704.05</v>
      </c>
      <c r="D470" s="231">
        <v>703.56666666666661</v>
      </c>
      <c r="E470" s="231">
        <v>694.28333333333319</v>
      </c>
      <c r="F470" s="231">
        <v>684.51666666666654</v>
      </c>
      <c r="G470" s="231">
        <v>675.23333333333312</v>
      </c>
      <c r="H470" s="231">
        <v>713.33333333333326</v>
      </c>
      <c r="I470" s="231">
        <v>722.61666666666656</v>
      </c>
      <c r="J470" s="231">
        <v>732.38333333333333</v>
      </c>
      <c r="K470" s="230">
        <v>712.85</v>
      </c>
      <c r="L470" s="230">
        <v>693.8</v>
      </c>
      <c r="M470" s="230">
        <v>0.58011999999999997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1537.9</v>
      </c>
      <c r="D471" s="231">
        <v>1535.1666666666667</v>
      </c>
      <c r="E471" s="231">
        <v>1525.8333333333335</v>
      </c>
      <c r="F471" s="231">
        <v>1513.7666666666667</v>
      </c>
      <c r="G471" s="231">
        <v>1504.4333333333334</v>
      </c>
      <c r="H471" s="231">
        <v>1547.2333333333336</v>
      </c>
      <c r="I471" s="231">
        <v>1556.5666666666671</v>
      </c>
      <c r="J471" s="231">
        <v>1568.6333333333337</v>
      </c>
      <c r="K471" s="230">
        <v>1544.5</v>
      </c>
      <c r="L471" s="230">
        <v>1523.1</v>
      </c>
      <c r="M471" s="230">
        <v>3.4725999999999999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32.4</v>
      </c>
      <c r="D472" s="231">
        <v>32.466666666666661</v>
      </c>
      <c r="E472" s="231">
        <v>32.23333333333332</v>
      </c>
      <c r="F472" s="231">
        <v>32.066666666666656</v>
      </c>
      <c r="G472" s="231">
        <v>31.833333333333314</v>
      </c>
      <c r="H472" s="231">
        <v>32.633333333333326</v>
      </c>
      <c r="I472" s="231">
        <v>32.86666666666666</v>
      </c>
      <c r="J472" s="231">
        <v>33.033333333333331</v>
      </c>
      <c r="K472" s="230">
        <v>32.700000000000003</v>
      </c>
      <c r="L472" s="230">
        <v>32.299999999999997</v>
      </c>
      <c r="M472" s="230">
        <v>61.912350000000004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279.25</v>
      </c>
      <c r="D473" s="231">
        <v>278.13333333333333</v>
      </c>
      <c r="E473" s="231">
        <v>274.96666666666664</v>
      </c>
      <c r="F473" s="231">
        <v>270.68333333333334</v>
      </c>
      <c r="G473" s="231">
        <v>267.51666666666665</v>
      </c>
      <c r="H473" s="231">
        <v>282.41666666666663</v>
      </c>
      <c r="I473" s="231">
        <v>285.58333333333337</v>
      </c>
      <c r="J473" s="231">
        <v>289.86666666666662</v>
      </c>
      <c r="K473" s="230">
        <v>281.3</v>
      </c>
      <c r="L473" s="230">
        <v>273.85000000000002</v>
      </c>
      <c r="M473" s="230">
        <v>5.9778099999999998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389.85</v>
      </c>
      <c r="D474" s="231">
        <v>393.18333333333334</v>
      </c>
      <c r="E474" s="231">
        <v>382.66666666666669</v>
      </c>
      <c r="F474" s="231">
        <v>375.48333333333335</v>
      </c>
      <c r="G474" s="231">
        <v>364.9666666666667</v>
      </c>
      <c r="H474" s="231">
        <v>400.36666666666667</v>
      </c>
      <c r="I474" s="231">
        <v>410.88333333333333</v>
      </c>
      <c r="J474" s="231">
        <v>418.06666666666666</v>
      </c>
      <c r="K474" s="230">
        <v>403.7</v>
      </c>
      <c r="L474" s="230">
        <v>386</v>
      </c>
      <c r="M474" s="230">
        <v>6.1779500000000001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2865.15</v>
      </c>
      <c r="D475" s="231">
        <v>2844.7166666666667</v>
      </c>
      <c r="E475" s="231">
        <v>2808.4333333333334</v>
      </c>
      <c r="F475" s="231">
        <v>2751.7166666666667</v>
      </c>
      <c r="G475" s="231">
        <v>2715.4333333333334</v>
      </c>
      <c r="H475" s="231">
        <v>2901.4333333333334</v>
      </c>
      <c r="I475" s="231">
        <v>2937.7166666666672</v>
      </c>
      <c r="J475" s="231">
        <v>2994.4333333333334</v>
      </c>
      <c r="K475" s="230">
        <v>2881</v>
      </c>
      <c r="L475" s="230">
        <v>2788</v>
      </c>
      <c r="M475" s="230">
        <v>2.1778400000000002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26.4</v>
      </c>
      <c r="D476" s="231">
        <v>26.466666666666665</v>
      </c>
      <c r="E476" s="231">
        <v>26.233333333333331</v>
      </c>
      <c r="F476" s="231">
        <v>26.066666666666666</v>
      </c>
      <c r="G476" s="231">
        <v>25.833333333333332</v>
      </c>
      <c r="H476" s="231">
        <v>26.633333333333329</v>
      </c>
      <c r="I476" s="231">
        <v>26.866666666666664</v>
      </c>
      <c r="J476" s="231">
        <v>27.033333333333328</v>
      </c>
      <c r="K476" s="230">
        <v>26.7</v>
      </c>
      <c r="L476" s="230">
        <v>26.3</v>
      </c>
      <c r="M476" s="230">
        <v>42.951219999999999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416.6</v>
      </c>
      <c r="D477" s="231">
        <v>418.33333333333331</v>
      </c>
      <c r="E477" s="231">
        <v>412.31666666666661</v>
      </c>
      <c r="F477" s="231">
        <v>408.0333333333333</v>
      </c>
      <c r="G477" s="231">
        <v>402.01666666666659</v>
      </c>
      <c r="H477" s="231">
        <v>422.61666666666662</v>
      </c>
      <c r="I477" s="231">
        <v>428.63333333333338</v>
      </c>
      <c r="J477" s="231">
        <v>432.91666666666663</v>
      </c>
      <c r="K477" s="230">
        <v>424.35</v>
      </c>
      <c r="L477" s="230">
        <v>414.05</v>
      </c>
      <c r="M477" s="230">
        <v>1.3459300000000001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553.70000000000005</v>
      </c>
      <c r="D478" s="231">
        <v>551.56666666666672</v>
      </c>
      <c r="E478" s="231">
        <v>547.13333333333344</v>
      </c>
      <c r="F478" s="231">
        <v>540.56666666666672</v>
      </c>
      <c r="G478" s="231">
        <v>536.13333333333344</v>
      </c>
      <c r="H478" s="231">
        <v>558.13333333333344</v>
      </c>
      <c r="I478" s="231">
        <v>562.56666666666661</v>
      </c>
      <c r="J478" s="231">
        <v>569.13333333333344</v>
      </c>
      <c r="K478" s="230">
        <v>556</v>
      </c>
      <c r="L478" s="230">
        <v>545</v>
      </c>
      <c r="M478" s="230">
        <v>1.8473999999999999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690</v>
      </c>
      <c r="D479" s="231">
        <v>689.25</v>
      </c>
      <c r="E479" s="231">
        <v>687</v>
      </c>
      <c r="F479" s="231">
        <v>684</v>
      </c>
      <c r="G479" s="231">
        <v>681.75</v>
      </c>
      <c r="H479" s="231">
        <v>692.25</v>
      </c>
      <c r="I479" s="231">
        <v>694.5</v>
      </c>
      <c r="J479" s="231">
        <v>697.5</v>
      </c>
      <c r="K479" s="230">
        <v>691.5</v>
      </c>
      <c r="L479" s="230">
        <v>686.25</v>
      </c>
      <c r="M479" s="230">
        <v>11.167590000000001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677.15</v>
      </c>
      <c r="D480" s="231">
        <v>682.06666666666672</v>
      </c>
      <c r="E480" s="231">
        <v>670.13333333333344</v>
      </c>
      <c r="F480" s="231">
        <v>663.11666666666667</v>
      </c>
      <c r="G480" s="231">
        <v>651.18333333333339</v>
      </c>
      <c r="H480" s="231">
        <v>689.08333333333348</v>
      </c>
      <c r="I480" s="231">
        <v>701.01666666666665</v>
      </c>
      <c r="J480" s="231">
        <v>708.03333333333353</v>
      </c>
      <c r="K480" s="230">
        <v>694</v>
      </c>
      <c r="L480" s="230">
        <v>675.05</v>
      </c>
      <c r="M480" s="230">
        <v>0.90105999999999997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7840.55</v>
      </c>
      <c r="D481" s="231">
        <v>7811.083333333333</v>
      </c>
      <c r="E481" s="231">
        <v>7764.4666666666662</v>
      </c>
      <c r="F481" s="231">
        <v>7688.3833333333332</v>
      </c>
      <c r="G481" s="231">
        <v>7641.7666666666664</v>
      </c>
      <c r="H481" s="231">
        <v>7887.1666666666661</v>
      </c>
      <c r="I481" s="231">
        <v>7933.7833333333328</v>
      </c>
      <c r="J481" s="231">
        <v>8009.8666666666659</v>
      </c>
      <c r="K481" s="230">
        <v>7857.7</v>
      </c>
      <c r="L481" s="230">
        <v>7735</v>
      </c>
      <c r="M481" s="230">
        <v>2.1076899999999998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70.3</v>
      </c>
      <c r="D482" s="231">
        <v>70.383333333333326</v>
      </c>
      <c r="E482" s="231">
        <v>69.966666666666654</v>
      </c>
      <c r="F482" s="231">
        <v>69.633333333333326</v>
      </c>
      <c r="G482" s="231">
        <v>69.216666666666654</v>
      </c>
      <c r="H482" s="231">
        <v>70.716666666666654</v>
      </c>
      <c r="I482" s="231">
        <v>71.13333333333334</v>
      </c>
      <c r="J482" s="231">
        <v>71.466666666666654</v>
      </c>
      <c r="K482" s="230">
        <v>70.8</v>
      </c>
      <c r="L482" s="230">
        <v>70.05</v>
      </c>
      <c r="M482" s="230">
        <v>53.867229999999999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1457.85</v>
      </c>
      <c r="D483" s="231">
        <v>1459.1499999999999</v>
      </c>
      <c r="E483" s="231">
        <v>1450.5499999999997</v>
      </c>
      <c r="F483" s="231">
        <v>1443.2499999999998</v>
      </c>
      <c r="G483" s="231">
        <v>1434.6499999999996</v>
      </c>
      <c r="H483" s="231">
        <v>1466.4499999999998</v>
      </c>
      <c r="I483" s="231">
        <v>1475.0499999999997</v>
      </c>
      <c r="J483" s="231">
        <v>1482.35</v>
      </c>
      <c r="K483" s="230">
        <v>1467.75</v>
      </c>
      <c r="L483" s="230">
        <v>1451.85</v>
      </c>
      <c r="M483" s="230">
        <v>2.5318700000000001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866.55</v>
      </c>
      <c r="D484" s="240">
        <v>862.06666666666661</v>
      </c>
      <c r="E484" s="240">
        <v>856.03333333333319</v>
      </c>
      <c r="F484" s="240">
        <v>845.51666666666654</v>
      </c>
      <c r="G484" s="240">
        <v>839.48333333333312</v>
      </c>
      <c r="H484" s="240">
        <v>872.58333333333326</v>
      </c>
      <c r="I484" s="240">
        <v>878.61666666666656</v>
      </c>
      <c r="J484" s="239">
        <v>889.13333333333333</v>
      </c>
      <c r="K484" s="239">
        <v>868.1</v>
      </c>
      <c r="L484" s="239">
        <v>851.55</v>
      </c>
      <c r="M484" s="216">
        <v>15.12222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249.85</v>
      </c>
      <c r="D485" s="240">
        <v>250.5</v>
      </c>
      <c r="E485" s="240">
        <v>248.5</v>
      </c>
      <c r="F485" s="240">
        <v>247.15</v>
      </c>
      <c r="G485" s="240">
        <v>245.15</v>
      </c>
      <c r="H485" s="240">
        <v>251.85</v>
      </c>
      <c r="I485" s="240">
        <v>253.85</v>
      </c>
      <c r="J485" s="239">
        <v>255.2</v>
      </c>
      <c r="K485" s="239">
        <v>252.5</v>
      </c>
      <c r="L485" s="239">
        <v>249.15</v>
      </c>
      <c r="M485" s="216">
        <v>0.66019000000000005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2050.15</v>
      </c>
      <c r="D486" s="231">
        <v>2044.0333333333335</v>
      </c>
      <c r="E486" s="231">
        <v>2028.1166666666672</v>
      </c>
      <c r="F486" s="231">
        <v>2006.0833333333337</v>
      </c>
      <c r="G486" s="231">
        <v>1990.1666666666674</v>
      </c>
      <c r="H486" s="231">
        <v>2066.0666666666671</v>
      </c>
      <c r="I486" s="231">
        <v>2081.9833333333336</v>
      </c>
      <c r="J486" s="231">
        <v>2104.0166666666669</v>
      </c>
      <c r="K486" s="230">
        <v>2059.9499999999998</v>
      </c>
      <c r="L486" s="230">
        <v>2022</v>
      </c>
      <c r="M486" s="230">
        <v>0.59279000000000004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622.35</v>
      </c>
      <c r="D487" s="240">
        <v>622.36666666666667</v>
      </c>
      <c r="E487" s="240">
        <v>619.73333333333335</v>
      </c>
      <c r="F487" s="240">
        <v>617.11666666666667</v>
      </c>
      <c r="G487" s="240">
        <v>614.48333333333335</v>
      </c>
      <c r="H487" s="240">
        <v>624.98333333333335</v>
      </c>
      <c r="I487" s="240">
        <v>627.61666666666679</v>
      </c>
      <c r="J487" s="239">
        <v>630.23333333333335</v>
      </c>
      <c r="K487" s="239">
        <v>625</v>
      </c>
      <c r="L487" s="239">
        <v>619.75</v>
      </c>
      <c r="M487" s="216">
        <v>1.34561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296.5</v>
      </c>
      <c r="D488" s="231">
        <v>297.8</v>
      </c>
      <c r="E488" s="231">
        <v>294.60000000000002</v>
      </c>
      <c r="F488" s="231">
        <v>292.7</v>
      </c>
      <c r="G488" s="231">
        <v>289.5</v>
      </c>
      <c r="H488" s="231">
        <v>299.70000000000005</v>
      </c>
      <c r="I488" s="231">
        <v>302.89999999999998</v>
      </c>
      <c r="J488" s="231">
        <v>304.80000000000007</v>
      </c>
      <c r="K488" s="230">
        <v>301</v>
      </c>
      <c r="L488" s="230">
        <v>295.89999999999998</v>
      </c>
      <c r="M488" s="230">
        <v>0.96103000000000005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324.8</v>
      </c>
      <c r="D489" s="240">
        <v>324.14999999999998</v>
      </c>
      <c r="E489" s="231">
        <v>320.29999999999995</v>
      </c>
      <c r="F489" s="231">
        <v>315.79999999999995</v>
      </c>
      <c r="G489" s="231">
        <v>311.94999999999993</v>
      </c>
      <c r="H489" s="231">
        <v>328.65</v>
      </c>
      <c r="I489" s="231">
        <v>332.5</v>
      </c>
      <c r="J489" s="231">
        <v>337</v>
      </c>
      <c r="K489" s="230">
        <v>328</v>
      </c>
      <c r="L489" s="230">
        <v>319.64999999999998</v>
      </c>
      <c r="M489" s="230">
        <v>1.7684899999999999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300.10000000000002</v>
      </c>
      <c r="D490" s="231">
        <v>300.90000000000003</v>
      </c>
      <c r="E490" s="231">
        <v>297.30000000000007</v>
      </c>
      <c r="F490" s="231">
        <v>294.50000000000006</v>
      </c>
      <c r="G490" s="231">
        <v>290.90000000000009</v>
      </c>
      <c r="H490" s="231">
        <v>303.70000000000005</v>
      </c>
      <c r="I490" s="231">
        <v>307.30000000000007</v>
      </c>
      <c r="J490" s="231">
        <v>310.10000000000002</v>
      </c>
      <c r="K490" s="230">
        <v>304.5</v>
      </c>
      <c r="L490" s="230">
        <v>298.10000000000002</v>
      </c>
      <c r="M490" s="230">
        <v>1.38106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1691.75</v>
      </c>
      <c r="D491" s="240">
        <v>1698.6166666666668</v>
      </c>
      <c r="E491" s="231">
        <v>1673.2333333333336</v>
      </c>
      <c r="F491" s="231">
        <v>1654.7166666666667</v>
      </c>
      <c r="G491" s="231">
        <v>1629.3333333333335</v>
      </c>
      <c r="H491" s="231">
        <v>1717.1333333333337</v>
      </c>
      <c r="I491" s="231">
        <v>1742.5166666666669</v>
      </c>
      <c r="J491" s="231">
        <v>1761.0333333333338</v>
      </c>
      <c r="K491" s="230">
        <v>1724</v>
      </c>
      <c r="L491" s="230">
        <v>1680.1</v>
      </c>
      <c r="M491" s="230">
        <v>10.176299999999999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1267.5999999999999</v>
      </c>
      <c r="D492" s="231">
        <v>1269.3666666666666</v>
      </c>
      <c r="E492" s="231">
        <v>1259.333333333333</v>
      </c>
      <c r="F492" s="231">
        <v>1251.0666666666664</v>
      </c>
      <c r="G492" s="231">
        <v>1241.0333333333328</v>
      </c>
      <c r="H492" s="231">
        <v>1277.6333333333332</v>
      </c>
      <c r="I492" s="231">
        <v>1287.6666666666665</v>
      </c>
      <c r="J492" s="231">
        <v>1295.9333333333334</v>
      </c>
      <c r="K492" s="230">
        <v>1279.4000000000001</v>
      </c>
      <c r="L492" s="230">
        <v>1261.0999999999999</v>
      </c>
      <c r="M492" s="230">
        <v>0.80347999999999997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300.35000000000002</v>
      </c>
      <c r="D493" s="240">
        <v>299.5</v>
      </c>
      <c r="E493" s="231">
        <v>298.05</v>
      </c>
      <c r="F493" s="231">
        <v>295.75</v>
      </c>
      <c r="G493" s="231">
        <v>294.3</v>
      </c>
      <c r="H493" s="231">
        <v>301.8</v>
      </c>
      <c r="I493" s="231">
        <v>303.25000000000006</v>
      </c>
      <c r="J493" s="231">
        <v>305.55</v>
      </c>
      <c r="K493" s="230">
        <v>300.95</v>
      </c>
      <c r="L493" s="230">
        <v>297.2</v>
      </c>
      <c r="M493" s="230">
        <v>132.77968000000001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380.3</v>
      </c>
      <c r="D494" s="231">
        <v>378.76666666666665</v>
      </c>
      <c r="E494" s="231">
        <v>373.5333333333333</v>
      </c>
      <c r="F494" s="231">
        <v>366.76666666666665</v>
      </c>
      <c r="G494" s="231">
        <v>361.5333333333333</v>
      </c>
      <c r="H494" s="231">
        <v>385.5333333333333</v>
      </c>
      <c r="I494" s="231">
        <v>390.76666666666665</v>
      </c>
      <c r="J494" s="231">
        <v>397.5333333333333</v>
      </c>
      <c r="K494" s="230">
        <v>384</v>
      </c>
      <c r="L494" s="230">
        <v>372</v>
      </c>
      <c r="M494" s="230">
        <v>1.3257300000000001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1825.85</v>
      </c>
      <c r="D495" s="240">
        <v>1808.2833333333335</v>
      </c>
      <c r="E495" s="231">
        <v>1782.5666666666671</v>
      </c>
      <c r="F495" s="231">
        <v>1739.2833333333335</v>
      </c>
      <c r="G495" s="231">
        <v>1713.5666666666671</v>
      </c>
      <c r="H495" s="231">
        <v>1851.5666666666671</v>
      </c>
      <c r="I495" s="231">
        <v>1877.2833333333338</v>
      </c>
      <c r="J495" s="231">
        <v>1920.5666666666671</v>
      </c>
      <c r="K495" s="230">
        <v>1834</v>
      </c>
      <c r="L495" s="230">
        <v>1765</v>
      </c>
      <c r="M495" s="230">
        <v>2.2298399999999998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7.1</v>
      </c>
      <c r="D496" s="240">
        <v>7.1499999999999995</v>
      </c>
      <c r="E496" s="231">
        <v>6.9999999999999991</v>
      </c>
      <c r="F496" s="231">
        <v>6.8999999999999995</v>
      </c>
      <c r="G496" s="231">
        <v>6.7499999999999991</v>
      </c>
      <c r="H496" s="231">
        <v>7.2499999999999991</v>
      </c>
      <c r="I496" s="231">
        <v>7.3999999999999995</v>
      </c>
      <c r="J496" s="231">
        <v>7.4999999999999991</v>
      </c>
      <c r="K496" s="230">
        <v>7.3</v>
      </c>
      <c r="L496" s="230">
        <v>7.05</v>
      </c>
      <c r="M496" s="230">
        <v>866.63625999999999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825.75</v>
      </c>
      <c r="D497" s="240">
        <v>822.75</v>
      </c>
      <c r="E497" s="231">
        <v>818</v>
      </c>
      <c r="F497" s="231">
        <v>810.25</v>
      </c>
      <c r="G497" s="231">
        <v>805.5</v>
      </c>
      <c r="H497" s="231">
        <v>830.5</v>
      </c>
      <c r="I497" s="231">
        <v>835.25</v>
      </c>
      <c r="J497" s="231">
        <v>843</v>
      </c>
      <c r="K497" s="230">
        <v>827.5</v>
      </c>
      <c r="L497" s="230">
        <v>815</v>
      </c>
      <c r="M497" s="230">
        <v>9.8258799999999997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246.4</v>
      </c>
      <c r="D498" s="240">
        <v>245.65</v>
      </c>
      <c r="E498" s="231">
        <v>243.75</v>
      </c>
      <c r="F498" s="231">
        <v>241.1</v>
      </c>
      <c r="G498" s="231">
        <v>239.2</v>
      </c>
      <c r="H498" s="231">
        <v>248.3</v>
      </c>
      <c r="I498" s="231">
        <v>250.20000000000005</v>
      </c>
      <c r="J498" s="231">
        <v>252.85000000000002</v>
      </c>
      <c r="K498" s="230">
        <v>247.55</v>
      </c>
      <c r="L498" s="230">
        <v>243</v>
      </c>
      <c r="M498" s="230">
        <v>7.5965999999999996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90.65</v>
      </c>
      <c r="D499" s="240">
        <v>90.616666666666674</v>
      </c>
      <c r="E499" s="231">
        <v>89.533333333333346</v>
      </c>
      <c r="F499" s="231">
        <v>88.416666666666671</v>
      </c>
      <c r="G499" s="231">
        <v>87.333333333333343</v>
      </c>
      <c r="H499" s="231">
        <v>91.733333333333348</v>
      </c>
      <c r="I499" s="231">
        <v>92.816666666666663</v>
      </c>
      <c r="J499" s="231">
        <v>93.933333333333351</v>
      </c>
      <c r="K499" s="230">
        <v>91.7</v>
      </c>
      <c r="L499" s="230">
        <v>89.5</v>
      </c>
      <c r="M499" s="230">
        <v>15.32011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765.05</v>
      </c>
      <c r="D500" s="240">
        <v>769.63333333333333</v>
      </c>
      <c r="E500" s="231">
        <v>757.26666666666665</v>
      </c>
      <c r="F500" s="231">
        <v>749.48333333333335</v>
      </c>
      <c r="G500" s="231">
        <v>737.11666666666667</v>
      </c>
      <c r="H500" s="231">
        <v>777.41666666666663</v>
      </c>
      <c r="I500" s="231">
        <v>789.78333333333319</v>
      </c>
      <c r="J500" s="231">
        <v>797.56666666666661</v>
      </c>
      <c r="K500" s="230">
        <v>782</v>
      </c>
      <c r="L500" s="230">
        <v>761.85</v>
      </c>
      <c r="M500" s="230">
        <v>1.30888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1424.3</v>
      </c>
      <c r="D501" s="240">
        <v>1433.0999999999997</v>
      </c>
      <c r="E501" s="231">
        <v>1411.7999999999993</v>
      </c>
      <c r="F501" s="231">
        <v>1399.2999999999995</v>
      </c>
      <c r="G501" s="231">
        <v>1377.9999999999991</v>
      </c>
      <c r="H501" s="231">
        <v>1445.5999999999995</v>
      </c>
      <c r="I501" s="231">
        <v>1466.9</v>
      </c>
      <c r="J501" s="231">
        <v>1479.3999999999996</v>
      </c>
      <c r="K501" s="230">
        <v>1454.4</v>
      </c>
      <c r="L501" s="230">
        <v>1420.6</v>
      </c>
      <c r="M501" s="230">
        <v>0.51366000000000001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399.8</v>
      </c>
      <c r="D502" s="240">
        <v>401.7166666666667</v>
      </c>
      <c r="E502" s="231">
        <v>397.43333333333339</v>
      </c>
      <c r="F502" s="231">
        <v>395.06666666666672</v>
      </c>
      <c r="G502" s="231">
        <v>390.78333333333342</v>
      </c>
      <c r="H502" s="231">
        <v>404.08333333333337</v>
      </c>
      <c r="I502" s="231">
        <v>408.36666666666667</v>
      </c>
      <c r="J502" s="231">
        <v>410.73333333333335</v>
      </c>
      <c r="K502" s="230">
        <v>406</v>
      </c>
      <c r="L502" s="230">
        <v>399.35</v>
      </c>
      <c r="M502" s="230">
        <v>39.79654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169.25</v>
      </c>
      <c r="D503" s="240">
        <v>169.78333333333333</v>
      </c>
      <c r="E503" s="231">
        <v>167.56666666666666</v>
      </c>
      <c r="F503" s="231">
        <v>165.88333333333333</v>
      </c>
      <c r="G503" s="231">
        <v>163.66666666666666</v>
      </c>
      <c r="H503" s="231">
        <v>171.46666666666667</v>
      </c>
      <c r="I503" s="231">
        <v>173.68333333333331</v>
      </c>
      <c r="J503" s="231">
        <v>175.36666666666667</v>
      </c>
      <c r="K503" s="230">
        <v>172</v>
      </c>
      <c r="L503" s="230">
        <v>168.1</v>
      </c>
      <c r="M503" s="230">
        <v>2.9166400000000001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15.9</v>
      </c>
      <c r="D504" s="240">
        <v>15.9</v>
      </c>
      <c r="E504" s="231">
        <v>15.600000000000001</v>
      </c>
      <c r="F504" s="231">
        <v>15.3</v>
      </c>
      <c r="G504" s="231">
        <v>15.000000000000002</v>
      </c>
      <c r="H504" s="231">
        <v>16.200000000000003</v>
      </c>
      <c r="I504" s="231">
        <v>16.5</v>
      </c>
      <c r="J504" s="231">
        <v>16.8</v>
      </c>
      <c r="K504" s="230">
        <v>16.2</v>
      </c>
      <c r="L504" s="230">
        <v>15.6</v>
      </c>
      <c r="M504" s="230">
        <v>1274.1773000000001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10422.65</v>
      </c>
      <c r="D505" s="240">
        <v>10468.4</v>
      </c>
      <c r="E505" s="231">
        <v>10329.5</v>
      </c>
      <c r="F505" s="231">
        <v>10236.35</v>
      </c>
      <c r="G505" s="231">
        <v>10097.450000000001</v>
      </c>
      <c r="H505" s="231">
        <v>10561.55</v>
      </c>
      <c r="I505" s="231">
        <v>10700.449999999997</v>
      </c>
      <c r="J505" s="231">
        <v>10793.599999999999</v>
      </c>
      <c r="K505" s="230">
        <v>10607.3</v>
      </c>
      <c r="L505" s="230">
        <v>10375.25</v>
      </c>
      <c r="M505" s="230">
        <v>0.63721000000000005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192.45</v>
      </c>
      <c r="D506" s="231">
        <v>192.5</v>
      </c>
      <c r="E506" s="231">
        <v>190.3</v>
      </c>
      <c r="F506" s="231">
        <v>188.15</v>
      </c>
      <c r="G506" s="231">
        <v>185.95000000000002</v>
      </c>
      <c r="H506" s="231">
        <v>194.65</v>
      </c>
      <c r="I506" s="231">
        <v>196.85</v>
      </c>
      <c r="J506" s="230">
        <v>199</v>
      </c>
      <c r="K506" s="230">
        <v>194.7</v>
      </c>
      <c r="L506" s="230">
        <v>190.35</v>
      </c>
      <c r="M506" s="216">
        <v>95.691389999999998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370.55</v>
      </c>
      <c r="D507" s="231">
        <v>372.36666666666662</v>
      </c>
      <c r="E507" s="231">
        <v>365.03333333333325</v>
      </c>
      <c r="F507" s="231">
        <v>359.51666666666665</v>
      </c>
      <c r="G507" s="231">
        <v>352.18333333333328</v>
      </c>
      <c r="H507" s="231">
        <v>377.88333333333321</v>
      </c>
      <c r="I507" s="231">
        <v>385.21666666666658</v>
      </c>
      <c r="J507" s="230">
        <v>390.73333333333318</v>
      </c>
      <c r="K507" s="230">
        <v>379.7</v>
      </c>
      <c r="L507" s="230">
        <v>366.85</v>
      </c>
      <c r="M507" s="216">
        <v>10.27801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67.099999999999994</v>
      </c>
      <c r="D508" s="240">
        <v>67.36666666666666</v>
      </c>
      <c r="E508" s="231">
        <v>66.333333333333314</v>
      </c>
      <c r="F508" s="231">
        <v>65.566666666666649</v>
      </c>
      <c r="G508" s="231">
        <v>64.533333333333303</v>
      </c>
      <c r="H508" s="231">
        <v>68.133333333333326</v>
      </c>
      <c r="I508" s="231">
        <v>69.166666666666657</v>
      </c>
      <c r="J508" s="231">
        <v>69.933333333333337</v>
      </c>
      <c r="K508" s="230">
        <v>68.400000000000006</v>
      </c>
      <c r="L508" s="230">
        <v>66.599999999999994</v>
      </c>
      <c r="M508" s="230">
        <v>569.68141000000003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512.04999999999995</v>
      </c>
      <c r="D509" s="240">
        <v>511.0333333333333</v>
      </c>
      <c r="E509" s="231">
        <v>508.06666666666661</v>
      </c>
      <c r="F509" s="231">
        <v>504.08333333333331</v>
      </c>
      <c r="G509" s="231">
        <v>501.11666666666662</v>
      </c>
      <c r="H509" s="231">
        <v>515.01666666666665</v>
      </c>
      <c r="I509" s="231">
        <v>517.98333333333335</v>
      </c>
      <c r="J509" s="231">
        <v>521.96666666666658</v>
      </c>
      <c r="K509" s="230">
        <v>514</v>
      </c>
      <c r="L509" s="230">
        <v>507.05</v>
      </c>
      <c r="M509" s="230">
        <v>4.8994600000000004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1463.65</v>
      </c>
      <c r="D510" s="231">
        <v>1465.8000000000002</v>
      </c>
      <c r="E510" s="231">
        <v>1457.4000000000003</v>
      </c>
      <c r="F510" s="231">
        <v>1451.15</v>
      </c>
      <c r="G510" s="231">
        <v>1442.7500000000002</v>
      </c>
      <c r="H510" s="231">
        <v>1472.0500000000004</v>
      </c>
      <c r="I510" s="231">
        <v>1480.45</v>
      </c>
      <c r="J510" s="230">
        <v>1486.7000000000005</v>
      </c>
      <c r="K510" s="230">
        <v>1474.2</v>
      </c>
      <c r="L510" s="230">
        <v>1459.55</v>
      </c>
      <c r="M510" s="216">
        <v>0.10392999999999999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1612.65</v>
      </c>
      <c r="D511" s="240">
        <v>1603.5666666666666</v>
      </c>
      <c r="E511" s="231">
        <v>1530.1333333333332</v>
      </c>
      <c r="F511" s="231">
        <v>1447.6166666666666</v>
      </c>
      <c r="G511" s="231">
        <v>1374.1833333333332</v>
      </c>
      <c r="H511" s="231">
        <v>1686.0833333333333</v>
      </c>
      <c r="I511" s="231">
        <v>1759.5166666666667</v>
      </c>
      <c r="J511" s="231">
        <v>1842.0333333333333</v>
      </c>
      <c r="K511" s="230">
        <v>1677</v>
      </c>
      <c r="L511" s="230">
        <v>1521.05</v>
      </c>
      <c r="M511" s="230">
        <v>9.4483200000000007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7"/>
      <c r="B5" s="408"/>
      <c r="C5" s="407"/>
      <c r="D5" s="40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9" t="s">
        <v>510</v>
      </c>
      <c r="C7" s="408"/>
      <c r="D7" s="7">
        <f>Main!B10</f>
        <v>45076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45075</v>
      </c>
      <c r="B10" s="29">
        <v>538351</v>
      </c>
      <c r="C10" s="28" t="s">
        <v>1119</v>
      </c>
      <c r="D10" s="28" t="s">
        <v>1120</v>
      </c>
      <c r="E10" s="28" t="s">
        <v>520</v>
      </c>
      <c r="F10" s="85">
        <v>72813</v>
      </c>
      <c r="G10" s="29">
        <v>10.86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45075</v>
      </c>
      <c r="B11" s="29">
        <v>541865</v>
      </c>
      <c r="C11" s="28" t="s">
        <v>1121</v>
      </c>
      <c r="D11" s="28" t="s">
        <v>1122</v>
      </c>
      <c r="E11" s="28" t="s">
        <v>520</v>
      </c>
      <c r="F11" s="85">
        <v>202373</v>
      </c>
      <c r="G11" s="29">
        <v>36.64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45075</v>
      </c>
      <c r="B12" s="29">
        <v>538734</v>
      </c>
      <c r="C12" s="28" t="s">
        <v>1076</v>
      </c>
      <c r="D12" s="28" t="s">
        <v>1078</v>
      </c>
      <c r="E12" s="28" t="s">
        <v>520</v>
      </c>
      <c r="F12" s="85">
        <v>122836</v>
      </c>
      <c r="G12" s="29">
        <v>160.16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45075</v>
      </c>
      <c r="B13" s="29">
        <v>537326</v>
      </c>
      <c r="C13" s="28" t="s">
        <v>1123</v>
      </c>
      <c r="D13" s="28" t="s">
        <v>1124</v>
      </c>
      <c r="E13" s="28" t="s">
        <v>519</v>
      </c>
      <c r="F13" s="85">
        <v>70000</v>
      </c>
      <c r="G13" s="29">
        <v>37.5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45075</v>
      </c>
      <c r="B14" s="29">
        <v>538868</v>
      </c>
      <c r="C14" s="28" t="s">
        <v>1125</v>
      </c>
      <c r="D14" s="28" t="s">
        <v>1126</v>
      </c>
      <c r="E14" s="28" t="s">
        <v>519</v>
      </c>
      <c r="F14" s="85">
        <v>106600</v>
      </c>
      <c r="G14" s="29">
        <v>8.68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45075</v>
      </c>
      <c r="B15" s="29">
        <v>540361</v>
      </c>
      <c r="C15" s="28" t="s">
        <v>1067</v>
      </c>
      <c r="D15" s="28" t="s">
        <v>1068</v>
      </c>
      <c r="E15" s="28" t="s">
        <v>519</v>
      </c>
      <c r="F15" s="85">
        <v>264250</v>
      </c>
      <c r="G15" s="29">
        <v>16.7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45075</v>
      </c>
      <c r="B16" s="29">
        <v>543651</v>
      </c>
      <c r="C16" s="28" t="s">
        <v>1127</v>
      </c>
      <c r="D16" s="28" t="s">
        <v>1128</v>
      </c>
      <c r="E16" s="28" t="s">
        <v>519</v>
      </c>
      <c r="F16" s="85">
        <v>28000</v>
      </c>
      <c r="G16" s="29">
        <v>35.58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45075</v>
      </c>
      <c r="B17" s="29">
        <v>539770</v>
      </c>
      <c r="C17" s="28" t="s">
        <v>1129</v>
      </c>
      <c r="D17" s="28" t="s">
        <v>1130</v>
      </c>
      <c r="E17" s="28" t="s">
        <v>520</v>
      </c>
      <c r="F17" s="85">
        <v>18197</v>
      </c>
      <c r="G17" s="29">
        <v>4.6100000000000003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45075</v>
      </c>
      <c r="B18" s="29">
        <v>539770</v>
      </c>
      <c r="C18" s="28" t="s">
        <v>1129</v>
      </c>
      <c r="D18" s="28" t="s">
        <v>1131</v>
      </c>
      <c r="E18" s="28" t="s">
        <v>519</v>
      </c>
      <c r="F18" s="85">
        <v>22833</v>
      </c>
      <c r="G18" s="29">
        <v>4.6100000000000003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45075</v>
      </c>
      <c r="B19" s="29">
        <v>543475</v>
      </c>
      <c r="C19" s="28" t="s">
        <v>1132</v>
      </c>
      <c r="D19" s="28" t="s">
        <v>1133</v>
      </c>
      <c r="E19" s="28" t="s">
        <v>520</v>
      </c>
      <c r="F19" s="85">
        <v>15200</v>
      </c>
      <c r="G19" s="29">
        <v>87.8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45075</v>
      </c>
      <c r="B20" s="29">
        <v>543475</v>
      </c>
      <c r="C20" s="28" t="s">
        <v>1132</v>
      </c>
      <c r="D20" s="28" t="s">
        <v>1134</v>
      </c>
      <c r="E20" s="28" t="s">
        <v>520</v>
      </c>
      <c r="F20" s="85">
        <v>10400</v>
      </c>
      <c r="G20" s="29">
        <v>87.05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45075</v>
      </c>
      <c r="B21" s="29">
        <v>543475</v>
      </c>
      <c r="C21" s="28" t="s">
        <v>1132</v>
      </c>
      <c r="D21" s="28" t="s">
        <v>965</v>
      </c>
      <c r="E21" s="28" t="s">
        <v>519</v>
      </c>
      <c r="F21" s="85">
        <v>12000</v>
      </c>
      <c r="G21" s="29">
        <v>87.05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45075</v>
      </c>
      <c r="B22" s="29">
        <v>543475</v>
      </c>
      <c r="C22" s="28" t="s">
        <v>1132</v>
      </c>
      <c r="D22" s="28" t="s">
        <v>965</v>
      </c>
      <c r="E22" s="28" t="s">
        <v>520</v>
      </c>
      <c r="F22" s="85">
        <v>12000</v>
      </c>
      <c r="G22" s="29">
        <v>87.07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45075</v>
      </c>
      <c r="B23" s="29">
        <v>543475</v>
      </c>
      <c r="C23" s="28" t="s">
        <v>1132</v>
      </c>
      <c r="D23" s="28" t="s">
        <v>1135</v>
      </c>
      <c r="E23" s="28" t="s">
        <v>519</v>
      </c>
      <c r="F23" s="85">
        <v>10400</v>
      </c>
      <c r="G23" s="29">
        <v>87.05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45075</v>
      </c>
      <c r="B24" s="29">
        <v>530663</v>
      </c>
      <c r="C24" s="28" t="s">
        <v>1136</v>
      </c>
      <c r="D24" s="28" t="s">
        <v>1137</v>
      </c>
      <c r="E24" s="28" t="s">
        <v>519</v>
      </c>
      <c r="F24" s="85">
        <v>82095</v>
      </c>
      <c r="G24" s="29">
        <v>3.02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45075</v>
      </c>
      <c r="B25" s="29">
        <v>530663</v>
      </c>
      <c r="C25" s="28" t="s">
        <v>1136</v>
      </c>
      <c r="D25" s="28" t="s">
        <v>1137</v>
      </c>
      <c r="E25" s="28" t="s">
        <v>520</v>
      </c>
      <c r="F25" s="85">
        <v>412297</v>
      </c>
      <c r="G25" s="29">
        <v>2.99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45075</v>
      </c>
      <c r="B26" s="29">
        <v>526967</v>
      </c>
      <c r="C26" s="28" t="s">
        <v>1056</v>
      </c>
      <c r="D26" s="28" t="s">
        <v>1138</v>
      </c>
      <c r="E26" s="28" t="s">
        <v>519</v>
      </c>
      <c r="F26" s="85">
        <v>45090</v>
      </c>
      <c r="G26" s="29">
        <v>10.61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45075</v>
      </c>
      <c r="B27" s="29">
        <v>543769</v>
      </c>
      <c r="C27" s="28" t="s">
        <v>1139</v>
      </c>
      <c r="D27" s="28" t="s">
        <v>1140</v>
      </c>
      <c r="E27" s="28" t="s">
        <v>519</v>
      </c>
      <c r="F27" s="85">
        <v>4000</v>
      </c>
      <c r="G27" s="29">
        <v>27.63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45075</v>
      </c>
      <c r="B28" s="29">
        <v>543769</v>
      </c>
      <c r="C28" s="28" t="s">
        <v>1139</v>
      </c>
      <c r="D28" s="28" t="s">
        <v>1140</v>
      </c>
      <c r="E28" s="28" t="s">
        <v>520</v>
      </c>
      <c r="F28" s="85">
        <v>104000</v>
      </c>
      <c r="G28" s="29">
        <v>30.25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45075</v>
      </c>
      <c r="B29" s="29">
        <v>543769</v>
      </c>
      <c r="C29" s="28" t="s">
        <v>1139</v>
      </c>
      <c r="D29" s="28" t="s">
        <v>1141</v>
      </c>
      <c r="E29" s="28" t="s">
        <v>519</v>
      </c>
      <c r="F29" s="85">
        <v>96000</v>
      </c>
      <c r="G29" s="29">
        <v>29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45075</v>
      </c>
      <c r="B30" s="29">
        <v>542924</v>
      </c>
      <c r="C30" s="28" t="s">
        <v>1142</v>
      </c>
      <c r="D30" s="28" t="s">
        <v>1137</v>
      </c>
      <c r="E30" s="28" t="s">
        <v>519</v>
      </c>
      <c r="F30" s="85">
        <v>112000</v>
      </c>
      <c r="G30" s="29">
        <v>3.89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45075</v>
      </c>
      <c r="B31" s="29">
        <v>514360</v>
      </c>
      <c r="C31" s="28" t="s">
        <v>1143</v>
      </c>
      <c r="D31" s="28" t="s">
        <v>1144</v>
      </c>
      <c r="E31" s="28" t="s">
        <v>519</v>
      </c>
      <c r="F31" s="85">
        <v>100000</v>
      </c>
      <c r="G31" s="29">
        <v>500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45075</v>
      </c>
      <c r="B32" s="29">
        <v>511768</v>
      </c>
      <c r="C32" s="28" t="s">
        <v>1145</v>
      </c>
      <c r="D32" s="28" t="s">
        <v>1146</v>
      </c>
      <c r="E32" s="28" t="s">
        <v>520</v>
      </c>
      <c r="F32" s="85">
        <v>595000</v>
      </c>
      <c r="G32" s="29">
        <v>138.25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45075</v>
      </c>
      <c r="B33" s="29">
        <v>511768</v>
      </c>
      <c r="C33" s="28" t="s">
        <v>1145</v>
      </c>
      <c r="D33" s="28" t="s">
        <v>1147</v>
      </c>
      <c r="E33" s="28" t="s">
        <v>519</v>
      </c>
      <c r="F33" s="85">
        <v>493000</v>
      </c>
      <c r="G33" s="29">
        <v>138.1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45075</v>
      </c>
      <c r="B34" s="29">
        <v>538964</v>
      </c>
      <c r="C34" s="28" t="s">
        <v>1148</v>
      </c>
      <c r="D34" s="28" t="s">
        <v>1087</v>
      </c>
      <c r="E34" s="28" t="s">
        <v>519</v>
      </c>
      <c r="F34" s="85">
        <v>8100</v>
      </c>
      <c r="G34" s="29">
        <v>953.6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45075</v>
      </c>
      <c r="B35" s="29">
        <v>538964</v>
      </c>
      <c r="C35" s="28" t="s">
        <v>1148</v>
      </c>
      <c r="D35" s="28" t="s">
        <v>1149</v>
      </c>
      <c r="E35" s="28" t="s">
        <v>520</v>
      </c>
      <c r="F35" s="85">
        <v>9630</v>
      </c>
      <c r="G35" s="29">
        <v>953.65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45075</v>
      </c>
      <c r="B36" s="29">
        <v>535910</v>
      </c>
      <c r="C36" s="28" t="s">
        <v>1150</v>
      </c>
      <c r="D36" s="28" t="s">
        <v>1151</v>
      </c>
      <c r="E36" s="28" t="s">
        <v>519</v>
      </c>
      <c r="F36" s="85">
        <v>60000</v>
      </c>
      <c r="G36" s="29">
        <v>26.76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45075</v>
      </c>
      <c r="B37" s="29">
        <v>535910</v>
      </c>
      <c r="C37" s="28" t="s">
        <v>1150</v>
      </c>
      <c r="D37" s="28" t="s">
        <v>1072</v>
      </c>
      <c r="E37" s="28" t="s">
        <v>519</v>
      </c>
      <c r="F37" s="85">
        <v>205000</v>
      </c>
      <c r="G37" s="29">
        <v>26.76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45075</v>
      </c>
      <c r="B38" s="29">
        <v>535910</v>
      </c>
      <c r="C38" s="28" t="s">
        <v>1150</v>
      </c>
      <c r="D38" s="28" t="s">
        <v>1152</v>
      </c>
      <c r="E38" s="28" t="s">
        <v>520</v>
      </c>
      <c r="F38" s="85">
        <v>400000</v>
      </c>
      <c r="G38" s="29">
        <v>26.76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45075</v>
      </c>
      <c r="B39" s="29">
        <v>535910</v>
      </c>
      <c r="C39" s="28" t="s">
        <v>1150</v>
      </c>
      <c r="D39" s="28" t="s">
        <v>1153</v>
      </c>
      <c r="E39" s="28" t="s">
        <v>519</v>
      </c>
      <c r="F39" s="85">
        <v>95000</v>
      </c>
      <c r="G39" s="29">
        <v>26.76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45075</v>
      </c>
      <c r="B40" s="29">
        <v>535910</v>
      </c>
      <c r="C40" s="28" t="s">
        <v>1150</v>
      </c>
      <c r="D40" s="28" t="s">
        <v>1154</v>
      </c>
      <c r="E40" s="28" t="s">
        <v>520</v>
      </c>
      <c r="F40" s="85">
        <v>300000</v>
      </c>
      <c r="G40" s="29">
        <v>26.76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45075</v>
      </c>
      <c r="B41" s="29">
        <v>535910</v>
      </c>
      <c r="C41" s="28" t="s">
        <v>1150</v>
      </c>
      <c r="D41" s="28" t="s">
        <v>1154</v>
      </c>
      <c r="E41" s="28" t="s">
        <v>519</v>
      </c>
      <c r="F41" s="85">
        <v>300000</v>
      </c>
      <c r="G41" s="29">
        <v>26.76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45075</v>
      </c>
      <c r="B42" s="29">
        <v>532911</v>
      </c>
      <c r="C42" s="28" t="s">
        <v>1155</v>
      </c>
      <c r="D42" s="28" t="s">
        <v>1156</v>
      </c>
      <c r="E42" s="28" t="s">
        <v>519</v>
      </c>
      <c r="F42" s="85">
        <v>115047</v>
      </c>
      <c r="G42" s="29">
        <v>7.46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45075</v>
      </c>
      <c r="B43" s="29">
        <v>532911</v>
      </c>
      <c r="C43" s="28" t="s">
        <v>1155</v>
      </c>
      <c r="D43" s="28" t="s">
        <v>1156</v>
      </c>
      <c r="E43" s="28" t="s">
        <v>520</v>
      </c>
      <c r="F43" s="85">
        <v>37895</v>
      </c>
      <c r="G43" s="29">
        <v>7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45075</v>
      </c>
      <c r="B44" s="29">
        <v>517417</v>
      </c>
      <c r="C44" s="28" t="s">
        <v>1157</v>
      </c>
      <c r="D44" s="28" t="s">
        <v>1158</v>
      </c>
      <c r="E44" s="28" t="s">
        <v>520</v>
      </c>
      <c r="F44" s="85">
        <v>51418</v>
      </c>
      <c r="G44" s="29">
        <v>228.53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45075</v>
      </c>
      <c r="B45" s="29">
        <v>526381</v>
      </c>
      <c r="C45" s="28" t="s">
        <v>1159</v>
      </c>
      <c r="D45" s="28" t="s">
        <v>1160</v>
      </c>
      <c r="E45" s="28" t="s">
        <v>519</v>
      </c>
      <c r="F45" s="85">
        <v>630000</v>
      </c>
      <c r="G45" s="29">
        <v>13.4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45075</v>
      </c>
      <c r="B46" s="29">
        <v>526381</v>
      </c>
      <c r="C46" s="28" t="s">
        <v>1159</v>
      </c>
      <c r="D46" s="28" t="s">
        <v>1161</v>
      </c>
      <c r="E46" s="28" t="s">
        <v>520</v>
      </c>
      <c r="F46" s="85">
        <v>630000</v>
      </c>
      <c r="G46" s="29">
        <v>13.39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45075</v>
      </c>
      <c r="B47" s="29">
        <v>543798</v>
      </c>
      <c r="C47" s="28" t="s">
        <v>1162</v>
      </c>
      <c r="D47" s="28" t="s">
        <v>1163</v>
      </c>
      <c r="E47" s="28" t="s">
        <v>520</v>
      </c>
      <c r="F47" s="85">
        <v>160000</v>
      </c>
      <c r="G47" s="29">
        <v>10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45075</v>
      </c>
      <c r="B48" s="29">
        <v>540727</v>
      </c>
      <c r="C48" s="28" t="s">
        <v>1164</v>
      </c>
      <c r="D48" s="28" t="s">
        <v>1165</v>
      </c>
      <c r="E48" s="28" t="s">
        <v>520</v>
      </c>
      <c r="F48" s="85">
        <v>82333</v>
      </c>
      <c r="G48" s="29">
        <v>30.07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45075</v>
      </c>
      <c r="B49" s="29">
        <v>538452</v>
      </c>
      <c r="C49" s="28" t="s">
        <v>1166</v>
      </c>
      <c r="D49" s="28" t="s">
        <v>1167</v>
      </c>
      <c r="E49" s="28" t="s">
        <v>520</v>
      </c>
      <c r="F49" s="85">
        <v>27115</v>
      </c>
      <c r="G49" s="29">
        <v>22.7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45075</v>
      </c>
      <c r="B50" s="29">
        <v>538452</v>
      </c>
      <c r="C50" s="28" t="s">
        <v>1166</v>
      </c>
      <c r="D50" s="28" t="s">
        <v>1168</v>
      </c>
      <c r="E50" s="28" t="s">
        <v>519</v>
      </c>
      <c r="F50" s="85">
        <v>40000</v>
      </c>
      <c r="G50" s="29">
        <v>20.83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45075</v>
      </c>
      <c r="B51" s="29">
        <v>538452</v>
      </c>
      <c r="C51" s="28" t="s">
        <v>1166</v>
      </c>
      <c r="D51" s="28" t="s">
        <v>965</v>
      </c>
      <c r="E51" s="28" t="s">
        <v>520</v>
      </c>
      <c r="F51" s="85">
        <v>41533</v>
      </c>
      <c r="G51" s="29">
        <v>21.11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45075</v>
      </c>
      <c r="B52" s="29">
        <v>543617</v>
      </c>
      <c r="C52" s="28" t="s">
        <v>1169</v>
      </c>
      <c r="D52" s="28" t="s">
        <v>1170</v>
      </c>
      <c r="E52" s="28" t="s">
        <v>520</v>
      </c>
      <c r="F52" s="85">
        <v>30000</v>
      </c>
      <c r="G52" s="29">
        <v>57.17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45075</v>
      </c>
      <c r="B53" s="29">
        <v>543617</v>
      </c>
      <c r="C53" s="28" t="s">
        <v>1169</v>
      </c>
      <c r="D53" s="28" t="s">
        <v>1171</v>
      </c>
      <c r="E53" s="28" t="s">
        <v>519</v>
      </c>
      <c r="F53" s="85">
        <v>40800</v>
      </c>
      <c r="G53" s="29">
        <v>57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45075</v>
      </c>
      <c r="B54" s="29">
        <v>543625</v>
      </c>
      <c r="C54" s="28" t="s">
        <v>1057</v>
      </c>
      <c r="D54" s="28" t="s">
        <v>1172</v>
      </c>
      <c r="E54" s="28" t="s">
        <v>520</v>
      </c>
      <c r="F54" s="85">
        <v>209542</v>
      </c>
      <c r="G54" s="29">
        <v>25.25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45075</v>
      </c>
      <c r="B55" s="29">
        <v>530525</v>
      </c>
      <c r="C55" s="28" t="s">
        <v>1070</v>
      </c>
      <c r="D55" s="28" t="s">
        <v>1069</v>
      </c>
      <c r="E55" s="28" t="s">
        <v>519</v>
      </c>
      <c r="F55" s="85">
        <v>69931</v>
      </c>
      <c r="G55" s="29">
        <v>16.53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45075</v>
      </c>
      <c r="B56" s="29">
        <v>543799</v>
      </c>
      <c r="C56" s="28" t="s">
        <v>1079</v>
      </c>
      <c r="D56" s="28" t="s">
        <v>1173</v>
      </c>
      <c r="E56" s="28" t="s">
        <v>519</v>
      </c>
      <c r="F56" s="85">
        <v>51000</v>
      </c>
      <c r="G56" s="29">
        <v>38.729999999999997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45075</v>
      </c>
      <c r="B57" s="29">
        <v>543799</v>
      </c>
      <c r="C57" s="28" t="s">
        <v>1079</v>
      </c>
      <c r="D57" s="28" t="s">
        <v>1173</v>
      </c>
      <c r="E57" s="28" t="s">
        <v>520</v>
      </c>
      <c r="F57" s="85">
        <v>42000</v>
      </c>
      <c r="G57" s="29">
        <v>37.5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45075</v>
      </c>
      <c r="B58" s="29">
        <v>543799</v>
      </c>
      <c r="C58" s="28" t="s">
        <v>1079</v>
      </c>
      <c r="D58" s="28" t="s">
        <v>1174</v>
      </c>
      <c r="E58" s="28" t="s">
        <v>519</v>
      </c>
      <c r="F58" s="85">
        <v>45000</v>
      </c>
      <c r="G58" s="29">
        <v>37.71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45075</v>
      </c>
      <c r="B59" s="29">
        <v>543799</v>
      </c>
      <c r="C59" s="28" t="s">
        <v>1079</v>
      </c>
      <c r="D59" s="28" t="s">
        <v>1080</v>
      </c>
      <c r="E59" s="28" t="s">
        <v>519</v>
      </c>
      <c r="F59" s="85">
        <v>129000</v>
      </c>
      <c r="G59" s="29">
        <v>36.74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45075</v>
      </c>
      <c r="B60" s="29">
        <v>543799</v>
      </c>
      <c r="C60" s="28" t="s">
        <v>1079</v>
      </c>
      <c r="D60" s="28" t="s">
        <v>1175</v>
      </c>
      <c r="E60" s="28" t="s">
        <v>520</v>
      </c>
      <c r="F60" s="85">
        <v>201000</v>
      </c>
      <c r="G60" s="29">
        <v>35.67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45075</v>
      </c>
      <c r="B61" s="29">
        <v>543799</v>
      </c>
      <c r="C61" s="28" t="s">
        <v>1079</v>
      </c>
      <c r="D61" s="28" t="s">
        <v>1081</v>
      </c>
      <c r="E61" s="28" t="s">
        <v>520</v>
      </c>
      <c r="F61" s="85">
        <v>222000</v>
      </c>
      <c r="G61" s="29">
        <v>37.979999999999997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45075</v>
      </c>
      <c r="B62" s="29">
        <v>543799</v>
      </c>
      <c r="C62" s="28" t="s">
        <v>1079</v>
      </c>
      <c r="D62" s="28" t="s">
        <v>1176</v>
      </c>
      <c r="E62" s="28" t="s">
        <v>520</v>
      </c>
      <c r="F62" s="85">
        <v>81000</v>
      </c>
      <c r="G62" s="29">
        <v>37.39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45075</v>
      </c>
      <c r="B63" s="29">
        <v>543799</v>
      </c>
      <c r="C63" s="28" t="s">
        <v>1079</v>
      </c>
      <c r="D63" s="28" t="s">
        <v>1177</v>
      </c>
      <c r="E63" s="28" t="s">
        <v>520</v>
      </c>
      <c r="F63" s="85">
        <v>48000</v>
      </c>
      <c r="G63" s="29">
        <v>36.21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45075</v>
      </c>
      <c r="B64" s="29">
        <v>543799</v>
      </c>
      <c r="C64" s="28" t="s">
        <v>1079</v>
      </c>
      <c r="D64" s="28" t="s">
        <v>1081</v>
      </c>
      <c r="E64" s="28" t="s">
        <v>519</v>
      </c>
      <c r="F64" s="85">
        <v>219000</v>
      </c>
      <c r="G64" s="29">
        <v>37.630000000000003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45075</v>
      </c>
      <c r="B65" s="29">
        <v>543799</v>
      </c>
      <c r="C65" s="28" t="s">
        <v>1079</v>
      </c>
      <c r="D65" s="28" t="s">
        <v>1176</v>
      </c>
      <c r="E65" s="28" t="s">
        <v>519</v>
      </c>
      <c r="F65" s="85">
        <v>78000</v>
      </c>
      <c r="G65" s="29">
        <v>37.35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45075</v>
      </c>
      <c r="B66" s="29">
        <v>543799</v>
      </c>
      <c r="C66" s="28" t="s">
        <v>1079</v>
      </c>
      <c r="D66" s="28" t="s">
        <v>1177</v>
      </c>
      <c r="E66" s="28" t="s">
        <v>519</v>
      </c>
      <c r="F66" s="85">
        <v>9000</v>
      </c>
      <c r="G66" s="29">
        <v>39.229999999999997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45075</v>
      </c>
      <c r="B67" s="29">
        <v>543799</v>
      </c>
      <c r="C67" s="28" t="s">
        <v>1079</v>
      </c>
      <c r="D67" s="28" t="s">
        <v>1163</v>
      </c>
      <c r="E67" s="28" t="s">
        <v>520</v>
      </c>
      <c r="F67" s="85">
        <v>3000</v>
      </c>
      <c r="G67" s="29">
        <v>35.51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45075</v>
      </c>
      <c r="B68" s="29">
        <v>543799</v>
      </c>
      <c r="C68" s="28" t="s">
        <v>1079</v>
      </c>
      <c r="D68" s="28" t="s">
        <v>1124</v>
      </c>
      <c r="E68" s="28" t="s">
        <v>519</v>
      </c>
      <c r="F68" s="85">
        <v>30000</v>
      </c>
      <c r="G68" s="29">
        <v>35.51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45075</v>
      </c>
      <c r="B69" s="29">
        <v>543799</v>
      </c>
      <c r="C69" s="28" t="s">
        <v>1079</v>
      </c>
      <c r="D69" s="28" t="s">
        <v>1077</v>
      </c>
      <c r="E69" s="28" t="s">
        <v>519</v>
      </c>
      <c r="F69" s="85">
        <v>45000</v>
      </c>
      <c r="G69" s="29">
        <v>37.880000000000003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45075</v>
      </c>
      <c r="B70" s="29">
        <v>543799</v>
      </c>
      <c r="C70" s="28" t="s">
        <v>1079</v>
      </c>
      <c r="D70" s="28" t="s">
        <v>1163</v>
      </c>
      <c r="E70" s="28" t="s">
        <v>519</v>
      </c>
      <c r="F70" s="85">
        <v>63000</v>
      </c>
      <c r="G70" s="29">
        <v>37.590000000000003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45075</v>
      </c>
      <c r="B71" s="29">
        <v>543799</v>
      </c>
      <c r="C71" s="28" t="s">
        <v>1079</v>
      </c>
      <c r="D71" s="28" t="s">
        <v>1069</v>
      </c>
      <c r="E71" s="28" t="s">
        <v>519</v>
      </c>
      <c r="F71" s="85">
        <v>30000</v>
      </c>
      <c r="G71" s="29">
        <v>35.51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45075</v>
      </c>
      <c r="B72" s="29">
        <v>543799</v>
      </c>
      <c r="C72" s="28" t="s">
        <v>1079</v>
      </c>
      <c r="D72" s="28" t="s">
        <v>1069</v>
      </c>
      <c r="E72" s="28" t="s">
        <v>520</v>
      </c>
      <c r="F72" s="85">
        <v>33000</v>
      </c>
      <c r="G72" s="29">
        <v>35.51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45075</v>
      </c>
      <c r="B73" s="29">
        <v>543799</v>
      </c>
      <c r="C73" s="28" t="s">
        <v>1079</v>
      </c>
      <c r="D73" s="28" t="s">
        <v>1072</v>
      </c>
      <c r="E73" s="28" t="s">
        <v>520</v>
      </c>
      <c r="F73" s="85">
        <v>165000</v>
      </c>
      <c r="G73" s="29">
        <v>37.979999999999997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45075</v>
      </c>
      <c r="B74" s="29">
        <v>543799</v>
      </c>
      <c r="C74" s="28" t="s">
        <v>1079</v>
      </c>
      <c r="D74" s="28" t="s">
        <v>1072</v>
      </c>
      <c r="E74" s="28" t="s">
        <v>519</v>
      </c>
      <c r="F74" s="85">
        <v>57000</v>
      </c>
      <c r="G74" s="29">
        <v>38.880000000000003</v>
      </c>
      <c r="H74" s="29" t="s">
        <v>301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45075</v>
      </c>
      <c r="B75" s="29">
        <v>543799</v>
      </c>
      <c r="C75" s="28" t="s">
        <v>1079</v>
      </c>
      <c r="D75" s="28" t="s">
        <v>1178</v>
      </c>
      <c r="E75" s="28" t="s">
        <v>519</v>
      </c>
      <c r="F75" s="85">
        <v>117000</v>
      </c>
      <c r="G75" s="29">
        <v>38.92</v>
      </c>
      <c r="H75" s="29" t="s">
        <v>301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45075</v>
      </c>
      <c r="B76" s="29">
        <v>543799</v>
      </c>
      <c r="C76" s="28" t="s">
        <v>1079</v>
      </c>
      <c r="D76" s="28" t="s">
        <v>1178</v>
      </c>
      <c r="E76" s="28" t="s">
        <v>520</v>
      </c>
      <c r="F76" s="85">
        <v>117000</v>
      </c>
      <c r="G76" s="29">
        <v>39.020000000000003</v>
      </c>
      <c r="H76" s="29" t="s">
        <v>301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45075</v>
      </c>
      <c r="B77" s="29">
        <v>543799</v>
      </c>
      <c r="C77" s="28" t="s">
        <v>1079</v>
      </c>
      <c r="D77" s="28" t="s">
        <v>965</v>
      </c>
      <c r="E77" s="28" t="s">
        <v>520</v>
      </c>
      <c r="F77" s="85">
        <v>93000</v>
      </c>
      <c r="G77" s="29">
        <v>35.51</v>
      </c>
      <c r="H77" s="29" t="s">
        <v>301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45075</v>
      </c>
      <c r="B78" s="29">
        <v>543799</v>
      </c>
      <c r="C78" s="28" t="s">
        <v>1079</v>
      </c>
      <c r="D78" s="28" t="s">
        <v>1179</v>
      </c>
      <c r="E78" s="28" t="s">
        <v>520</v>
      </c>
      <c r="F78" s="85">
        <v>132000</v>
      </c>
      <c r="G78" s="29">
        <v>37.159999999999997</v>
      </c>
      <c r="H78" s="29" t="s">
        <v>301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45075</v>
      </c>
      <c r="B79" s="29">
        <v>543799</v>
      </c>
      <c r="C79" s="28" t="s">
        <v>1079</v>
      </c>
      <c r="D79" s="28" t="s">
        <v>1179</v>
      </c>
      <c r="E79" s="28" t="s">
        <v>519</v>
      </c>
      <c r="F79" s="85">
        <v>171000</v>
      </c>
      <c r="G79" s="29">
        <v>35.880000000000003</v>
      </c>
      <c r="H79" s="29" t="s">
        <v>301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45075</v>
      </c>
      <c r="B80" s="29">
        <v>543656</v>
      </c>
      <c r="C80" s="28" t="s">
        <v>1082</v>
      </c>
      <c r="D80" s="28" t="s">
        <v>1180</v>
      </c>
      <c r="E80" s="28" t="s">
        <v>520</v>
      </c>
      <c r="F80" s="85">
        <v>28000</v>
      </c>
      <c r="G80" s="29">
        <v>87.23</v>
      </c>
      <c r="H80" s="29" t="s">
        <v>301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45075</v>
      </c>
      <c r="B81" s="29">
        <v>531628</v>
      </c>
      <c r="C81" s="28" t="s">
        <v>1071</v>
      </c>
      <c r="D81" s="28" t="s">
        <v>1181</v>
      </c>
      <c r="E81" s="28" t="s">
        <v>519</v>
      </c>
      <c r="F81" s="85">
        <v>59330</v>
      </c>
      <c r="G81" s="29">
        <v>11.24</v>
      </c>
      <c r="H81" s="29" t="s">
        <v>301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45075</v>
      </c>
      <c r="B82" s="29">
        <v>542765</v>
      </c>
      <c r="C82" s="28" t="s">
        <v>1182</v>
      </c>
      <c r="D82" s="28" t="s">
        <v>1183</v>
      </c>
      <c r="E82" s="28" t="s">
        <v>520</v>
      </c>
      <c r="F82" s="85">
        <v>2000</v>
      </c>
      <c r="G82" s="29">
        <v>165.8</v>
      </c>
      <c r="H82" s="29" t="s">
        <v>301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45075</v>
      </c>
      <c r="B83" s="29">
        <v>542765</v>
      </c>
      <c r="C83" s="28" t="s">
        <v>1182</v>
      </c>
      <c r="D83" s="28" t="s">
        <v>1183</v>
      </c>
      <c r="E83" s="28" t="s">
        <v>519</v>
      </c>
      <c r="F83" s="85">
        <v>1000</v>
      </c>
      <c r="G83" s="29">
        <v>165.8</v>
      </c>
      <c r="H83" s="29" t="s">
        <v>301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45075</v>
      </c>
      <c r="B84" s="29">
        <v>542765</v>
      </c>
      <c r="C84" s="28" t="s">
        <v>1182</v>
      </c>
      <c r="D84" s="28" t="s">
        <v>1184</v>
      </c>
      <c r="E84" s="28" t="s">
        <v>519</v>
      </c>
      <c r="F84" s="85">
        <v>2000</v>
      </c>
      <c r="G84" s="29">
        <v>165.7</v>
      </c>
      <c r="H84" s="29" t="s">
        <v>301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45075</v>
      </c>
      <c r="B85" s="29">
        <v>542765</v>
      </c>
      <c r="C85" s="28" t="s">
        <v>1182</v>
      </c>
      <c r="D85" s="28" t="s">
        <v>1185</v>
      </c>
      <c r="E85" s="28" t="s">
        <v>520</v>
      </c>
      <c r="F85" s="85">
        <v>3000</v>
      </c>
      <c r="G85" s="29">
        <v>165.53</v>
      </c>
      <c r="H85" s="29" t="s">
        <v>301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45075</v>
      </c>
      <c r="B86" s="29">
        <v>541735</v>
      </c>
      <c r="C86" s="28" t="s">
        <v>1083</v>
      </c>
      <c r="D86" s="28" t="s">
        <v>965</v>
      </c>
      <c r="E86" s="28" t="s">
        <v>520</v>
      </c>
      <c r="F86" s="85">
        <v>1000000</v>
      </c>
      <c r="G86" s="29">
        <v>5.74</v>
      </c>
      <c r="H86" s="29" t="s">
        <v>301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45075</v>
      </c>
      <c r="B87" s="29" t="s">
        <v>801</v>
      </c>
      <c r="C87" s="28" t="s">
        <v>1186</v>
      </c>
      <c r="D87" s="28" t="s">
        <v>1187</v>
      </c>
      <c r="E87" s="28" t="s">
        <v>519</v>
      </c>
      <c r="F87" s="85">
        <v>882278</v>
      </c>
      <c r="G87" s="29">
        <v>1406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45075</v>
      </c>
      <c r="B88" s="29" t="s">
        <v>1188</v>
      </c>
      <c r="C88" s="28" t="s">
        <v>1189</v>
      </c>
      <c r="D88" s="28" t="s">
        <v>965</v>
      </c>
      <c r="E88" s="28" t="s">
        <v>519</v>
      </c>
      <c r="F88" s="85">
        <v>1000111</v>
      </c>
      <c r="G88" s="29">
        <v>17.59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45075</v>
      </c>
      <c r="B89" s="29" t="s">
        <v>1188</v>
      </c>
      <c r="C89" s="28" t="s">
        <v>1189</v>
      </c>
      <c r="D89" s="28" t="s">
        <v>1094</v>
      </c>
      <c r="E89" s="28" t="s">
        <v>519</v>
      </c>
      <c r="F89" s="85">
        <v>2394620</v>
      </c>
      <c r="G89" s="29">
        <v>18.39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45075</v>
      </c>
      <c r="B90" s="29" t="s">
        <v>1188</v>
      </c>
      <c r="C90" s="28" t="s">
        <v>1189</v>
      </c>
      <c r="D90" s="28" t="s">
        <v>1190</v>
      </c>
      <c r="E90" s="28" t="s">
        <v>519</v>
      </c>
      <c r="F90" s="85">
        <v>700000</v>
      </c>
      <c r="G90" s="29">
        <v>18.5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45075</v>
      </c>
      <c r="B91" s="29" t="s">
        <v>1116</v>
      </c>
      <c r="C91" s="28" t="s">
        <v>1191</v>
      </c>
      <c r="D91" s="28" t="s">
        <v>1192</v>
      </c>
      <c r="E91" s="28" t="s">
        <v>519</v>
      </c>
      <c r="F91" s="85">
        <v>550000</v>
      </c>
      <c r="G91" s="29">
        <v>565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45075</v>
      </c>
      <c r="B92" s="29" t="s">
        <v>1116</v>
      </c>
      <c r="C92" s="28" t="s">
        <v>1191</v>
      </c>
      <c r="D92" s="28" t="s">
        <v>1193</v>
      </c>
      <c r="E92" s="28" t="s">
        <v>519</v>
      </c>
      <c r="F92" s="85">
        <v>750000</v>
      </c>
      <c r="G92" s="29">
        <v>565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45075</v>
      </c>
      <c r="B93" s="29" t="s">
        <v>1116</v>
      </c>
      <c r="C93" s="28" t="s">
        <v>1191</v>
      </c>
      <c r="D93" s="28" t="s">
        <v>1194</v>
      </c>
      <c r="E93" s="28" t="s">
        <v>519</v>
      </c>
      <c r="F93" s="85">
        <v>1500000</v>
      </c>
      <c r="G93" s="29">
        <v>565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45075</v>
      </c>
      <c r="B94" s="29" t="s">
        <v>1116</v>
      </c>
      <c r="C94" s="28" t="s">
        <v>1191</v>
      </c>
      <c r="D94" s="28" t="s">
        <v>1195</v>
      </c>
      <c r="E94" s="28" t="s">
        <v>519</v>
      </c>
      <c r="F94" s="85">
        <v>400000</v>
      </c>
      <c r="G94" s="29">
        <v>565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45075</v>
      </c>
      <c r="B95" s="29" t="s">
        <v>1196</v>
      </c>
      <c r="C95" s="28" t="s">
        <v>1197</v>
      </c>
      <c r="D95" s="28" t="s">
        <v>1198</v>
      </c>
      <c r="E95" s="28" t="s">
        <v>519</v>
      </c>
      <c r="F95" s="85">
        <v>68000</v>
      </c>
      <c r="G95" s="29">
        <v>197.5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45075</v>
      </c>
      <c r="B96" s="29" t="s">
        <v>1090</v>
      </c>
      <c r="C96" s="28" t="s">
        <v>1091</v>
      </c>
      <c r="D96" s="28" t="s">
        <v>1089</v>
      </c>
      <c r="E96" s="28" t="s">
        <v>519</v>
      </c>
      <c r="F96" s="85">
        <v>34397</v>
      </c>
      <c r="G96" s="29">
        <v>990.13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45075</v>
      </c>
      <c r="B97" s="29" t="s">
        <v>1090</v>
      </c>
      <c r="C97" s="28" t="s">
        <v>1091</v>
      </c>
      <c r="D97" s="28" t="s">
        <v>981</v>
      </c>
      <c r="E97" s="28" t="s">
        <v>519</v>
      </c>
      <c r="F97" s="85">
        <v>98326</v>
      </c>
      <c r="G97" s="29">
        <v>984.53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45075</v>
      </c>
      <c r="B98" s="29" t="s">
        <v>1090</v>
      </c>
      <c r="C98" s="28" t="s">
        <v>1091</v>
      </c>
      <c r="D98" s="28" t="s">
        <v>1199</v>
      </c>
      <c r="E98" s="28" t="s">
        <v>519</v>
      </c>
      <c r="F98" s="85">
        <v>22617</v>
      </c>
      <c r="G98" s="29">
        <v>994.99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45075</v>
      </c>
      <c r="B99" s="29" t="s">
        <v>1200</v>
      </c>
      <c r="C99" s="28" t="s">
        <v>1201</v>
      </c>
      <c r="D99" s="28" t="s">
        <v>1084</v>
      </c>
      <c r="E99" s="28" t="s">
        <v>519</v>
      </c>
      <c r="F99" s="85">
        <v>167047</v>
      </c>
      <c r="G99" s="29">
        <v>966.69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45075</v>
      </c>
      <c r="B100" s="29" t="s">
        <v>1200</v>
      </c>
      <c r="C100" s="28" t="s">
        <v>1201</v>
      </c>
      <c r="D100" s="28" t="s">
        <v>1088</v>
      </c>
      <c r="E100" s="28" t="s">
        <v>519</v>
      </c>
      <c r="F100" s="85">
        <v>107666</v>
      </c>
      <c r="G100" s="29">
        <v>969.23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45075</v>
      </c>
      <c r="B101" s="29" t="s">
        <v>1073</v>
      </c>
      <c r="C101" s="28" t="s">
        <v>1074</v>
      </c>
      <c r="D101" s="28" t="s">
        <v>1202</v>
      </c>
      <c r="E101" s="28" t="s">
        <v>519</v>
      </c>
      <c r="F101" s="85">
        <v>36000</v>
      </c>
      <c r="G101" s="29">
        <v>127.36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45075</v>
      </c>
      <c r="B102" s="29" t="s">
        <v>1203</v>
      </c>
      <c r="C102" s="28" t="s">
        <v>1204</v>
      </c>
      <c r="D102" s="28" t="s">
        <v>1205</v>
      </c>
      <c r="E102" s="28" t="s">
        <v>519</v>
      </c>
      <c r="F102" s="85">
        <v>8000</v>
      </c>
      <c r="G102" s="29">
        <v>1711.25</v>
      </c>
      <c r="H102" s="29" t="s">
        <v>865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45075</v>
      </c>
      <c r="B103" s="29" t="s">
        <v>1203</v>
      </c>
      <c r="C103" s="28" t="s">
        <v>1204</v>
      </c>
      <c r="D103" s="28" t="s">
        <v>1206</v>
      </c>
      <c r="E103" s="28" t="s">
        <v>519</v>
      </c>
      <c r="F103" s="85">
        <v>34000</v>
      </c>
      <c r="G103" s="29">
        <v>1793.9</v>
      </c>
      <c r="H103" s="29" t="s">
        <v>865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45075</v>
      </c>
      <c r="B104" s="29" t="s">
        <v>1203</v>
      </c>
      <c r="C104" s="28" t="s">
        <v>1204</v>
      </c>
      <c r="D104" s="28" t="s">
        <v>1207</v>
      </c>
      <c r="E104" s="28" t="s">
        <v>519</v>
      </c>
      <c r="F104" s="85">
        <v>10000</v>
      </c>
      <c r="G104" s="29">
        <v>1711.25</v>
      </c>
      <c r="H104" s="29" t="s">
        <v>865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45075</v>
      </c>
      <c r="B105" s="29" t="s">
        <v>1047</v>
      </c>
      <c r="C105" s="28" t="s">
        <v>1048</v>
      </c>
      <c r="D105" s="28" t="s">
        <v>1075</v>
      </c>
      <c r="E105" s="28" t="s">
        <v>519</v>
      </c>
      <c r="F105" s="85">
        <v>25632000</v>
      </c>
      <c r="G105" s="29">
        <v>13.28</v>
      </c>
      <c r="H105" s="29" t="s">
        <v>865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45075</v>
      </c>
      <c r="B106" s="29" t="s">
        <v>1095</v>
      </c>
      <c r="C106" s="28" t="s">
        <v>1096</v>
      </c>
      <c r="D106" s="28" t="s">
        <v>981</v>
      </c>
      <c r="E106" s="28" t="s">
        <v>519</v>
      </c>
      <c r="F106" s="85">
        <v>75264</v>
      </c>
      <c r="G106" s="29">
        <v>1089.82</v>
      </c>
      <c r="H106" s="29" t="s">
        <v>865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45075</v>
      </c>
      <c r="B107" s="29" t="s">
        <v>1208</v>
      </c>
      <c r="C107" s="28" t="s">
        <v>1209</v>
      </c>
      <c r="D107" s="28" t="s">
        <v>965</v>
      </c>
      <c r="E107" s="28" t="s">
        <v>519</v>
      </c>
      <c r="F107" s="85">
        <v>190785</v>
      </c>
      <c r="G107" s="29">
        <v>20.39</v>
      </c>
      <c r="H107" s="29" t="s">
        <v>865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45075</v>
      </c>
      <c r="B108" s="29" t="s">
        <v>1210</v>
      </c>
      <c r="C108" s="28" t="s">
        <v>1211</v>
      </c>
      <c r="D108" s="28" t="s">
        <v>1185</v>
      </c>
      <c r="E108" s="28" t="s">
        <v>519</v>
      </c>
      <c r="F108" s="85">
        <v>70351</v>
      </c>
      <c r="G108" s="29">
        <v>23.01</v>
      </c>
      <c r="H108" s="29" t="s">
        <v>865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45075</v>
      </c>
      <c r="B109" s="29" t="s">
        <v>1212</v>
      </c>
      <c r="C109" s="28" t="s">
        <v>1213</v>
      </c>
      <c r="D109" s="28" t="s">
        <v>1214</v>
      </c>
      <c r="E109" s="28" t="s">
        <v>520</v>
      </c>
      <c r="F109" s="85">
        <v>68000</v>
      </c>
      <c r="G109" s="29">
        <v>40.85</v>
      </c>
      <c r="H109" s="29" t="s">
        <v>865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45075</v>
      </c>
      <c r="B110" s="29" t="s">
        <v>1215</v>
      </c>
      <c r="C110" s="28" t="s">
        <v>1216</v>
      </c>
      <c r="D110" s="28" t="s">
        <v>1217</v>
      </c>
      <c r="E110" s="28" t="s">
        <v>520</v>
      </c>
      <c r="F110" s="85">
        <v>67200</v>
      </c>
      <c r="G110" s="29">
        <v>71.540000000000006</v>
      </c>
      <c r="H110" s="29" t="s">
        <v>865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45075</v>
      </c>
      <c r="B111" s="29" t="s">
        <v>801</v>
      </c>
      <c r="C111" s="28" t="s">
        <v>1186</v>
      </c>
      <c r="D111" s="28" t="s">
        <v>1218</v>
      </c>
      <c r="E111" s="28" t="s">
        <v>520</v>
      </c>
      <c r="F111" s="85">
        <v>878960</v>
      </c>
      <c r="G111" s="29">
        <v>1406.64</v>
      </c>
      <c r="H111" s="29" t="s">
        <v>865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45075</v>
      </c>
      <c r="B112" s="29" t="s">
        <v>801</v>
      </c>
      <c r="C112" s="28" t="s">
        <v>1186</v>
      </c>
      <c r="D112" s="28" t="s">
        <v>1219</v>
      </c>
      <c r="E112" s="28" t="s">
        <v>520</v>
      </c>
      <c r="F112" s="85">
        <v>1865710</v>
      </c>
      <c r="G112" s="29">
        <v>1407.22</v>
      </c>
      <c r="H112" s="29" t="s">
        <v>865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45075</v>
      </c>
      <c r="B113" s="29" t="s">
        <v>801</v>
      </c>
      <c r="C113" s="28" t="s">
        <v>1186</v>
      </c>
      <c r="D113" s="28" t="s">
        <v>1220</v>
      </c>
      <c r="E113" s="28" t="s">
        <v>520</v>
      </c>
      <c r="F113" s="85">
        <v>984305</v>
      </c>
      <c r="G113" s="29">
        <v>1406</v>
      </c>
      <c r="H113" s="29" t="s">
        <v>865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45075</v>
      </c>
      <c r="B114" s="29" t="s">
        <v>1188</v>
      </c>
      <c r="C114" s="28" t="s">
        <v>1189</v>
      </c>
      <c r="D114" s="28" t="s">
        <v>1094</v>
      </c>
      <c r="E114" s="28" t="s">
        <v>520</v>
      </c>
      <c r="F114" s="85">
        <v>1537032</v>
      </c>
      <c r="G114" s="29">
        <v>18.18</v>
      </c>
      <c r="H114" s="29" t="s">
        <v>865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45075</v>
      </c>
      <c r="B115" s="29" t="s">
        <v>1188</v>
      </c>
      <c r="C115" s="28" t="s">
        <v>1189</v>
      </c>
      <c r="D115" s="28" t="s">
        <v>965</v>
      </c>
      <c r="E115" s="28" t="s">
        <v>520</v>
      </c>
      <c r="F115" s="85">
        <v>1000111</v>
      </c>
      <c r="G115" s="29">
        <v>18.59</v>
      </c>
      <c r="H115" s="29" t="s">
        <v>865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45075</v>
      </c>
      <c r="B116" s="29" t="s">
        <v>1116</v>
      </c>
      <c r="C116" s="28" t="s">
        <v>1191</v>
      </c>
      <c r="D116" s="28" t="s">
        <v>1221</v>
      </c>
      <c r="E116" s="28" t="s">
        <v>520</v>
      </c>
      <c r="F116" s="85">
        <v>3200000</v>
      </c>
      <c r="G116" s="29">
        <v>565</v>
      </c>
      <c r="H116" s="29" t="s">
        <v>865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45075</v>
      </c>
      <c r="B117" s="29" t="s">
        <v>1085</v>
      </c>
      <c r="C117" s="28" t="s">
        <v>1086</v>
      </c>
      <c r="D117" s="28" t="s">
        <v>1222</v>
      </c>
      <c r="E117" s="28" t="s">
        <v>520</v>
      </c>
      <c r="F117" s="85">
        <v>29150</v>
      </c>
      <c r="G117" s="29">
        <v>150.11000000000001</v>
      </c>
      <c r="H117" s="29" t="s">
        <v>865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45075</v>
      </c>
      <c r="B118" s="29" t="s">
        <v>1196</v>
      </c>
      <c r="C118" s="28" t="s">
        <v>1197</v>
      </c>
      <c r="D118" s="28" t="s">
        <v>1223</v>
      </c>
      <c r="E118" s="28" t="s">
        <v>520</v>
      </c>
      <c r="F118" s="85">
        <v>65000</v>
      </c>
      <c r="G118" s="29">
        <v>199.12</v>
      </c>
      <c r="H118" s="29" t="s">
        <v>865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45075</v>
      </c>
      <c r="B119" s="29" t="s">
        <v>1090</v>
      </c>
      <c r="C119" s="28" t="s">
        <v>1091</v>
      </c>
      <c r="D119" s="28" t="s">
        <v>1089</v>
      </c>
      <c r="E119" s="28" t="s">
        <v>520</v>
      </c>
      <c r="F119" s="85">
        <v>34397</v>
      </c>
      <c r="G119" s="29">
        <v>990.81</v>
      </c>
      <c r="H119" s="29" t="s">
        <v>865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45075</v>
      </c>
      <c r="B120" s="29" t="s">
        <v>1090</v>
      </c>
      <c r="C120" s="28" t="s">
        <v>1091</v>
      </c>
      <c r="D120" s="28" t="s">
        <v>1199</v>
      </c>
      <c r="E120" s="28" t="s">
        <v>520</v>
      </c>
      <c r="F120" s="85">
        <v>22617</v>
      </c>
      <c r="G120" s="29">
        <v>1000.41</v>
      </c>
      <c r="H120" s="29" t="s">
        <v>865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45075</v>
      </c>
      <c r="B121" s="29" t="s">
        <v>1090</v>
      </c>
      <c r="C121" s="28" t="s">
        <v>1091</v>
      </c>
      <c r="D121" s="28" t="s">
        <v>981</v>
      </c>
      <c r="E121" s="28" t="s">
        <v>520</v>
      </c>
      <c r="F121" s="85">
        <v>98326</v>
      </c>
      <c r="G121" s="29">
        <v>985.72</v>
      </c>
      <c r="H121" s="29" t="s">
        <v>865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45075</v>
      </c>
      <c r="B122" s="29" t="s">
        <v>1200</v>
      </c>
      <c r="C122" s="28" t="s">
        <v>1201</v>
      </c>
      <c r="D122" s="28" t="s">
        <v>1088</v>
      </c>
      <c r="E122" s="28" t="s">
        <v>520</v>
      </c>
      <c r="F122" s="85">
        <v>147318</v>
      </c>
      <c r="G122" s="29">
        <v>967.46</v>
      </c>
      <c r="H122" s="29" t="s">
        <v>865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45075</v>
      </c>
      <c r="B123" s="29" t="s">
        <v>1200</v>
      </c>
      <c r="C123" s="28" t="s">
        <v>1201</v>
      </c>
      <c r="D123" s="28" t="s">
        <v>1084</v>
      </c>
      <c r="E123" s="28" t="s">
        <v>520</v>
      </c>
      <c r="F123" s="85">
        <v>177047</v>
      </c>
      <c r="G123" s="29">
        <v>970.95</v>
      </c>
      <c r="H123" s="29" t="s">
        <v>865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45075</v>
      </c>
      <c r="B124" s="29" t="s">
        <v>1073</v>
      </c>
      <c r="C124" s="28" t="s">
        <v>1074</v>
      </c>
      <c r="D124" s="28" t="s">
        <v>1224</v>
      </c>
      <c r="E124" s="28" t="s">
        <v>520</v>
      </c>
      <c r="F124" s="85">
        <v>30000</v>
      </c>
      <c r="G124" s="29">
        <v>136.4</v>
      </c>
      <c r="H124" s="29" t="s">
        <v>865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45075</v>
      </c>
      <c r="B125" s="29" t="s">
        <v>1073</v>
      </c>
      <c r="C125" s="28" t="s">
        <v>1074</v>
      </c>
      <c r="D125" s="28" t="s">
        <v>1225</v>
      </c>
      <c r="E125" s="28" t="s">
        <v>520</v>
      </c>
      <c r="F125" s="85">
        <v>42000</v>
      </c>
      <c r="G125" s="29">
        <v>124.1</v>
      </c>
      <c r="H125" s="29" t="s">
        <v>865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45075</v>
      </c>
      <c r="B126" s="29" t="s">
        <v>1203</v>
      </c>
      <c r="C126" s="28" t="s">
        <v>1204</v>
      </c>
      <c r="D126" s="28" t="s">
        <v>1226</v>
      </c>
      <c r="E126" s="28" t="s">
        <v>520</v>
      </c>
      <c r="F126" s="85">
        <v>10700</v>
      </c>
      <c r="G126" s="29">
        <v>1712.85</v>
      </c>
      <c r="H126" s="29" t="s">
        <v>865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45075</v>
      </c>
      <c r="B127" s="29" t="s">
        <v>1047</v>
      </c>
      <c r="C127" s="28" t="s">
        <v>1048</v>
      </c>
      <c r="D127" s="28" t="s">
        <v>1075</v>
      </c>
      <c r="E127" s="28" t="s">
        <v>520</v>
      </c>
      <c r="F127" s="85">
        <v>27663590</v>
      </c>
      <c r="G127" s="29">
        <v>13.28</v>
      </c>
      <c r="H127" s="29" t="s">
        <v>865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45075</v>
      </c>
      <c r="B128" s="29" t="s">
        <v>1095</v>
      </c>
      <c r="C128" s="28" t="s">
        <v>1096</v>
      </c>
      <c r="D128" s="28" t="s">
        <v>981</v>
      </c>
      <c r="E128" s="28" t="s">
        <v>520</v>
      </c>
      <c r="F128" s="85">
        <v>75264</v>
      </c>
      <c r="G128" s="29">
        <v>1091.04</v>
      </c>
      <c r="H128" s="29" t="s">
        <v>865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45075</v>
      </c>
      <c r="B129" s="29" t="s">
        <v>1208</v>
      </c>
      <c r="C129" s="28" t="s">
        <v>1209</v>
      </c>
      <c r="D129" s="28" t="s">
        <v>965</v>
      </c>
      <c r="E129" s="28" t="s">
        <v>520</v>
      </c>
      <c r="F129" s="85">
        <v>140785</v>
      </c>
      <c r="G129" s="29">
        <v>20.41</v>
      </c>
      <c r="H129" s="29" t="s">
        <v>865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45075</v>
      </c>
      <c r="B130" s="29" t="s">
        <v>1097</v>
      </c>
      <c r="C130" s="28" t="s">
        <v>1098</v>
      </c>
      <c r="D130" s="28" t="s">
        <v>1099</v>
      </c>
      <c r="E130" s="28" t="s">
        <v>520</v>
      </c>
      <c r="F130" s="85">
        <v>200000</v>
      </c>
      <c r="G130" s="29">
        <v>212.95</v>
      </c>
      <c r="H130" s="29" t="s">
        <v>865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45075</v>
      </c>
      <c r="B131" s="29" t="s">
        <v>1092</v>
      </c>
      <c r="C131" s="28" t="s">
        <v>1093</v>
      </c>
      <c r="D131" s="28" t="s">
        <v>1058</v>
      </c>
      <c r="E131" s="28" t="s">
        <v>520</v>
      </c>
      <c r="F131" s="85">
        <v>100000</v>
      </c>
      <c r="G131" s="29">
        <v>91.02</v>
      </c>
      <c r="H131" s="29" t="s">
        <v>865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45075</v>
      </c>
      <c r="B132" s="29" t="s">
        <v>1227</v>
      </c>
      <c r="C132" s="28" t="s">
        <v>1228</v>
      </c>
      <c r="D132" s="28" t="s">
        <v>1229</v>
      </c>
      <c r="E132" s="28" t="s">
        <v>520</v>
      </c>
      <c r="F132" s="85">
        <v>88451</v>
      </c>
      <c r="G132" s="29">
        <v>228.7</v>
      </c>
      <c r="H132" s="29" t="s">
        <v>865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45075</v>
      </c>
      <c r="B133" s="29" t="s">
        <v>1230</v>
      </c>
      <c r="C133" s="28" t="s">
        <v>1231</v>
      </c>
      <c r="D133" s="28" t="s">
        <v>1232</v>
      </c>
      <c r="E133" s="28" t="s">
        <v>520</v>
      </c>
      <c r="F133" s="85">
        <v>11200</v>
      </c>
      <c r="G133" s="29">
        <v>110.12</v>
      </c>
      <c r="H133" s="29" t="s">
        <v>865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1"/>
  <sheetViews>
    <sheetView zoomScale="85" zoomScaleNormal="85" workbookViewId="0">
      <selection activeCell="D117" sqref="D1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960</v>
      </c>
      <c r="K10" s="272">
        <f t="shared" ref="K10:K11" si="0">H10-F10</f>
        <v>29</v>
      </c>
      <c r="L10" s="287">
        <f t="shared" ref="L10:L11" si="1">(F10*-0.7)/100</f>
        <v>-3.22</v>
      </c>
      <c r="M10" s="288">
        <f t="shared" ref="M10:M11" si="2">(K10+L10)/F10</f>
        <v>5.604347826086957E-2</v>
      </c>
      <c r="N10" s="272" t="s">
        <v>534</v>
      </c>
      <c r="O10" s="351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31">
        <v>2</v>
      </c>
      <c r="B11" s="332">
        <v>45028</v>
      </c>
      <c r="C11" s="333"/>
      <c r="D11" s="334" t="s">
        <v>467</v>
      </c>
      <c r="E11" s="335" t="s">
        <v>564</v>
      </c>
      <c r="F11" s="331">
        <v>400</v>
      </c>
      <c r="G11" s="331">
        <v>377</v>
      </c>
      <c r="H11" s="331">
        <v>429</v>
      </c>
      <c r="I11" s="336" t="s">
        <v>881</v>
      </c>
      <c r="J11" s="272" t="s">
        <v>960</v>
      </c>
      <c r="K11" s="272">
        <f t="shared" si="0"/>
        <v>29</v>
      </c>
      <c r="L11" s="287">
        <f t="shared" si="1"/>
        <v>-2.8</v>
      </c>
      <c r="M11" s="288">
        <f t="shared" si="2"/>
        <v>6.5500000000000003E-2</v>
      </c>
      <c r="N11" s="272" t="s">
        <v>534</v>
      </c>
      <c r="O11" s="351">
        <v>45070</v>
      </c>
      <c r="P11" s="273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883</v>
      </c>
      <c r="J12" s="272" t="s">
        <v>979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1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884</v>
      </c>
      <c r="J13" s="272" t="s">
        <v>960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1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886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885</v>
      </c>
      <c r="J14" s="272" t="s">
        <v>911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31">
        <v>6</v>
      </c>
      <c r="B15" s="332">
        <v>45040</v>
      </c>
      <c r="C15" s="333"/>
      <c r="D15" s="334" t="s">
        <v>75</v>
      </c>
      <c r="E15" s="335" t="s">
        <v>564</v>
      </c>
      <c r="F15" s="331">
        <v>772.5</v>
      </c>
      <c r="G15" s="331">
        <v>735</v>
      </c>
      <c r="H15" s="331">
        <v>818</v>
      </c>
      <c r="I15" s="336" t="s">
        <v>891</v>
      </c>
      <c r="J15" s="272" t="s">
        <v>1059</v>
      </c>
      <c r="K15" s="272">
        <f t="shared" ref="K15" si="12">H15-F15</f>
        <v>45.5</v>
      </c>
      <c r="L15" s="287">
        <f t="shared" ref="L15" si="13">(F15*-0.7)/100</f>
        <v>-5.4074999999999998</v>
      </c>
      <c r="M15" s="288">
        <f t="shared" ref="M15" si="14">(K15+L15)/F15</f>
        <v>5.1899676375404533E-2</v>
      </c>
      <c r="N15" s="328" t="s">
        <v>534</v>
      </c>
      <c r="O15" s="305">
        <v>45071</v>
      </c>
      <c r="P15" s="273"/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889</v>
      </c>
      <c r="J16" s="272" t="s">
        <v>997</v>
      </c>
      <c r="K16" s="272">
        <f t="shared" ref="K16" si="15">H16-F16</f>
        <v>102.5</v>
      </c>
      <c r="L16" s="287">
        <f t="shared" ref="L16" si="16">(F16*-0.7)/100</f>
        <v>-12.005000000000001</v>
      </c>
      <c r="M16" s="288">
        <f t="shared" ref="M16" si="17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902</v>
      </c>
      <c r="J17" s="272" t="s">
        <v>696</v>
      </c>
      <c r="K17" s="272">
        <f t="shared" ref="K17" si="18">H17-F17</f>
        <v>34</v>
      </c>
      <c r="L17" s="287">
        <f t="shared" ref="L17" si="19">(F17*-0.7)/100</f>
        <v>-4.0599999999999996</v>
      </c>
      <c r="M17" s="288">
        <f t="shared" ref="M17" si="20">(K17+L17)/F17</f>
        <v>5.1620689655172414E-2</v>
      </c>
      <c r="N17" s="272" t="s">
        <v>534</v>
      </c>
      <c r="O17" s="351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920</v>
      </c>
      <c r="J18" s="272" t="s">
        <v>944</v>
      </c>
      <c r="K18" s="272">
        <f t="shared" ref="K18" si="21">H18-F18</f>
        <v>395</v>
      </c>
      <c r="L18" s="287">
        <f t="shared" ref="L18" si="22">(F18*-0.7)/100</f>
        <v>-46.024999999999999</v>
      </c>
      <c r="M18" s="288">
        <f t="shared" ref="M18" si="23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947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413.65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74">
        <v>11</v>
      </c>
      <c r="B20" s="273">
        <v>45058</v>
      </c>
      <c r="C20" s="337"/>
      <c r="D20" s="338" t="s">
        <v>181</v>
      </c>
      <c r="E20" s="339" t="s">
        <v>564</v>
      </c>
      <c r="F20" s="274">
        <v>130.5</v>
      </c>
      <c r="G20" s="274">
        <v>119</v>
      </c>
      <c r="H20" s="274">
        <v>136.75</v>
      </c>
      <c r="I20" s="340" t="s">
        <v>973</v>
      </c>
      <c r="J20" s="272" t="s">
        <v>1107</v>
      </c>
      <c r="K20" s="272">
        <f t="shared" ref="K20" si="24">H20-F20</f>
        <v>6.25</v>
      </c>
      <c r="L20" s="287">
        <f t="shared" ref="L20" si="25">(F20*-0.7)/100</f>
        <v>-0.91349999999999998</v>
      </c>
      <c r="M20" s="288">
        <f t="shared" ref="M20" si="26">(K20+L20)/F20</f>
        <v>4.0892720306513412E-2</v>
      </c>
      <c r="N20" s="395" t="s">
        <v>534</v>
      </c>
      <c r="O20" s="305">
        <v>45075</v>
      </c>
      <c r="P20" s="273"/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974</v>
      </c>
      <c r="G21" s="201">
        <v>538</v>
      </c>
      <c r="H21" s="201"/>
      <c r="I21" s="271" t="s">
        <v>975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595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1028</v>
      </c>
      <c r="G22" s="201">
        <v>637</v>
      </c>
      <c r="H22" s="201"/>
      <c r="I22" s="271" t="s">
        <v>1029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702.2</v>
      </c>
      <c r="Q22" s="197"/>
      <c r="R22" s="197" t="s">
        <v>535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2"/>
      <c r="B23" s="353"/>
      <c r="C23" s="354"/>
      <c r="D23" s="355"/>
      <c r="E23" s="356"/>
      <c r="F23" s="356"/>
      <c r="G23" s="216"/>
      <c r="H23" s="356"/>
      <c r="I23" s="357"/>
      <c r="J23" s="358"/>
      <c r="K23" s="358"/>
      <c r="L23" s="359"/>
      <c r="M23" s="360"/>
      <c r="N23" s="361"/>
      <c r="O23" s="362"/>
      <c r="P23" s="363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887</v>
      </c>
      <c r="J31" s="272" t="s">
        <v>888</v>
      </c>
      <c r="K31" s="272">
        <f t="shared" ref="K31" si="27">H31-F31</f>
        <v>7</v>
      </c>
      <c r="L31" s="287">
        <f t="shared" ref="L31" si="28">(F31*-0.7)/100</f>
        <v>-1.6764999999999999</v>
      </c>
      <c r="M31" s="288">
        <f t="shared" ref="M31" si="29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890</v>
      </c>
      <c r="J32" s="272" t="s">
        <v>912</v>
      </c>
      <c r="K32" s="272">
        <f t="shared" ref="K32" si="30">H32-F32</f>
        <v>12</v>
      </c>
      <c r="L32" s="287">
        <f t="shared" ref="L32" si="31">(F32*-0.7)/100</f>
        <v>-2.6459999999999995</v>
      </c>
      <c r="M32" s="288">
        <f t="shared" ref="M32" si="32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2">
        <v>45044</v>
      </c>
      <c r="C33" s="343"/>
      <c r="D33" s="344" t="s">
        <v>255</v>
      </c>
      <c r="E33" s="345" t="s">
        <v>536</v>
      </c>
      <c r="F33" s="289">
        <v>284</v>
      </c>
      <c r="G33" s="289">
        <v>274</v>
      </c>
      <c r="H33" s="289">
        <v>274</v>
      </c>
      <c r="I33" s="346">
        <v>300</v>
      </c>
      <c r="J33" s="290" t="s">
        <v>945</v>
      </c>
      <c r="K33" s="290">
        <f t="shared" ref="K33" si="33">H33-F33</f>
        <v>-10</v>
      </c>
      <c r="L33" s="347">
        <f t="shared" ref="L33" si="34">(F33*-0.7)/100</f>
        <v>-1.9879999999999998</v>
      </c>
      <c r="M33" s="348">
        <f t="shared" ref="M33" si="35">(K33+L33)/F33</f>
        <v>-4.2211267605633804E-2</v>
      </c>
      <c r="N33" s="349" t="s">
        <v>546</v>
      </c>
      <c r="O33" s="350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2">
        <v>45050</v>
      </c>
      <c r="C34" s="343"/>
      <c r="D34" s="344" t="s">
        <v>189</v>
      </c>
      <c r="E34" s="345" t="s">
        <v>536</v>
      </c>
      <c r="F34" s="289">
        <v>970</v>
      </c>
      <c r="G34" s="289">
        <v>945</v>
      </c>
      <c r="H34" s="289">
        <v>945</v>
      </c>
      <c r="I34" s="346" t="s">
        <v>921</v>
      </c>
      <c r="J34" s="290" t="s">
        <v>989</v>
      </c>
      <c r="K34" s="290">
        <f t="shared" ref="K34" si="36">H34-F34</f>
        <v>-25</v>
      </c>
      <c r="L34" s="347">
        <f t="shared" ref="L34" si="37">(F34*-0.7)/100</f>
        <v>-6.79</v>
      </c>
      <c r="M34" s="348">
        <f t="shared" ref="M34" si="38">(K34+L34)/F34</f>
        <v>-3.2773195876288658E-2</v>
      </c>
      <c r="N34" s="349" t="s">
        <v>546</v>
      </c>
      <c r="O34" s="350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964</v>
      </c>
      <c r="J35" s="272" t="s">
        <v>982</v>
      </c>
      <c r="K35" s="272">
        <f t="shared" ref="K35" si="39">H35-F35</f>
        <v>75</v>
      </c>
      <c r="L35" s="287">
        <f t="shared" ref="L35" si="40">(F35*-0.7)/100</f>
        <v>-22.574999999999999</v>
      </c>
      <c r="M35" s="288">
        <f t="shared" ref="M35" si="41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2">
        <v>45058</v>
      </c>
      <c r="C36" s="343"/>
      <c r="D36" s="344" t="s">
        <v>272</v>
      </c>
      <c r="E36" s="345" t="s">
        <v>536</v>
      </c>
      <c r="F36" s="289">
        <v>7075</v>
      </c>
      <c r="G36" s="289">
        <v>6890</v>
      </c>
      <c r="H36" s="289">
        <v>6860</v>
      </c>
      <c r="I36" s="346" t="s">
        <v>977</v>
      </c>
      <c r="J36" s="290" t="s">
        <v>704</v>
      </c>
      <c r="K36" s="290">
        <f t="shared" ref="K36" si="42">H36-F36</f>
        <v>-215</v>
      </c>
      <c r="L36" s="347">
        <f t="shared" ref="L36" si="43">(F36*-0.7)/100</f>
        <v>-49.524999999999999</v>
      </c>
      <c r="M36" s="348">
        <f t="shared" ref="M36" si="44">(K36+L36)/F36</f>
        <v>-3.7388692579505299E-2</v>
      </c>
      <c r="N36" s="349" t="s">
        <v>546</v>
      </c>
      <c r="O36" s="350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887</v>
      </c>
      <c r="J37" s="272" t="s">
        <v>888</v>
      </c>
      <c r="K37" s="272">
        <f t="shared" ref="K37" si="45">H37-F37</f>
        <v>7</v>
      </c>
      <c r="L37" s="287">
        <f t="shared" ref="L37" si="46">(F37*-0.7)/100</f>
        <v>-1.6764999999999999</v>
      </c>
      <c r="M37" s="288">
        <f t="shared" ref="M37" si="47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74">
        <v>8</v>
      </c>
      <c r="B38" s="396">
        <v>45065</v>
      </c>
      <c r="C38" s="337"/>
      <c r="D38" s="338" t="s">
        <v>401</v>
      </c>
      <c r="E38" s="339" t="s">
        <v>536</v>
      </c>
      <c r="F38" s="274">
        <v>239.5</v>
      </c>
      <c r="G38" s="274">
        <v>232</v>
      </c>
      <c r="H38" s="274">
        <v>245.5</v>
      </c>
      <c r="I38" s="340" t="s">
        <v>887</v>
      </c>
      <c r="J38" s="272" t="s">
        <v>930</v>
      </c>
      <c r="K38" s="272">
        <f t="shared" ref="K38" si="48">H38-F38</f>
        <v>6</v>
      </c>
      <c r="L38" s="287">
        <f t="shared" ref="L38" si="49">(F38*-0.7)/100</f>
        <v>-1.6764999999999999</v>
      </c>
      <c r="M38" s="288">
        <f t="shared" ref="M38" si="50">(K38+L38)/F38</f>
        <v>1.8052192066805847E-2</v>
      </c>
      <c r="N38" s="272" t="s">
        <v>534</v>
      </c>
      <c r="O38" s="305">
        <v>45075</v>
      </c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1033</v>
      </c>
      <c r="J39" s="272" t="s">
        <v>1034</v>
      </c>
      <c r="K39" s="272">
        <f t="shared" ref="K39" si="51">H39-F39</f>
        <v>50</v>
      </c>
      <c r="L39" s="287">
        <f t="shared" ref="L39" si="52">(F39*-0.7)/100</f>
        <v>-12.705</v>
      </c>
      <c r="M39" s="288">
        <f t="shared" ref="M39" si="53">(K39+L39)/F39</f>
        <v>2.0548209366391186E-2</v>
      </c>
      <c r="N39" s="272" t="s">
        <v>534</v>
      </c>
      <c r="O39" s="305">
        <v>45069</v>
      </c>
      <c r="P39" s="265"/>
      <c r="Q39" s="198"/>
      <c r="R39" s="226" t="s">
        <v>535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1035</v>
      </c>
      <c r="G40" s="201">
        <v>1750</v>
      </c>
      <c r="H40" s="201"/>
      <c r="I40" s="271" t="s">
        <v>1033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 t="s">
        <v>535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01">
        <v>11</v>
      </c>
      <c r="B41" s="242">
        <v>45072</v>
      </c>
      <c r="C41" s="268"/>
      <c r="D41" s="269" t="s">
        <v>75</v>
      </c>
      <c r="E41" s="270" t="s">
        <v>536</v>
      </c>
      <c r="F41" s="201" t="s">
        <v>1100</v>
      </c>
      <c r="G41" s="201">
        <v>795</v>
      </c>
      <c r="H41" s="201"/>
      <c r="I41" s="271" t="s">
        <v>1101</v>
      </c>
      <c r="J41" s="225" t="s">
        <v>537</v>
      </c>
      <c r="K41" s="225"/>
      <c r="L41" s="277"/>
      <c r="M41" s="278"/>
      <c r="N41" s="225"/>
      <c r="O41" s="279"/>
      <c r="P41" s="265"/>
      <c r="Q41" s="198"/>
      <c r="R41" s="226" t="s">
        <v>535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01"/>
      <c r="B42" s="242"/>
      <c r="C42" s="268"/>
      <c r="D42" s="269"/>
      <c r="E42" s="270"/>
      <c r="F42" s="201"/>
      <c r="G42" s="201"/>
      <c r="H42" s="201"/>
      <c r="I42" s="271"/>
      <c r="J42" s="225"/>
      <c r="K42" s="225"/>
      <c r="L42" s="277"/>
      <c r="M42" s="278"/>
      <c r="N42" s="225"/>
      <c r="O42" s="279"/>
      <c r="P42" s="265"/>
      <c r="Q42" s="198"/>
      <c r="R42" s="226"/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198" customFormat="1" ht="13.5" customHeight="1">
      <c r="A43" s="303"/>
      <c r="B43" s="303"/>
      <c r="C43" s="268"/>
      <c r="D43" s="269"/>
      <c r="E43" s="270"/>
      <c r="F43" s="201"/>
      <c r="G43" s="201"/>
      <c r="H43" s="201"/>
      <c r="I43" s="271"/>
      <c r="J43" s="225"/>
      <c r="K43" s="225"/>
      <c r="L43" s="277"/>
      <c r="M43" s="278"/>
      <c r="N43" s="225"/>
      <c r="O43" s="279"/>
      <c r="P43" s="265"/>
      <c r="R43" s="22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ht="44.25" customHeight="1">
      <c r="A44" s="109" t="s">
        <v>538</v>
      </c>
      <c r="B44" s="130"/>
      <c r="C44" s="130"/>
      <c r="D44" s="1"/>
      <c r="E44" s="6"/>
      <c r="F44" s="6"/>
      <c r="G44" s="6"/>
      <c r="H44" s="6" t="s">
        <v>550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539</v>
      </c>
      <c r="B45" s="109"/>
      <c r="C45" s="109"/>
      <c r="D45" s="109"/>
      <c r="E45" s="41"/>
      <c r="F45" s="116" t="s">
        <v>540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542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551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544</v>
      </c>
      <c r="H49" s="94" t="s">
        <v>526</v>
      </c>
      <c r="I49" s="94" t="s">
        <v>527</v>
      </c>
      <c r="J49" s="93" t="s">
        <v>528</v>
      </c>
      <c r="K49" s="136" t="s">
        <v>552</v>
      </c>
      <c r="L49" s="96" t="s">
        <v>530</v>
      </c>
      <c r="M49" s="136" t="s">
        <v>553</v>
      </c>
      <c r="N49" s="94" t="s">
        <v>554</v>
      </c>
      <c r="O49" s="93" t="s">
        <v>532</v>
      </c>
      <c r="P49" s="95" t="s">
        <v>533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286">
        <v>1</v>
      </c>
      <c r="B50" s="304">
        <v>45044</v>
      </c>
      <c r="C50" s="302"/>
      <c r="D50" s="302" t="s">
        <v>895</v>
      </c>
      <c r="E50" s="286" t="s">
        <v>536</v>
      </c>
      <c r="F50" s="286">
        <v>2419</v>
      </c>
      <c r="G50" s="286">
        <v>2370</v>
      </c>
      <c r="H50" s="341">
        <v>2457.5</v>
      </c>
      <c r="I50" s="341" t="s">
        <v>896</v>
      </c>
      <c r="J50" s="272" t="s">
        <v>913</v>
      </c>
      <c r="K50" s="280">
        <f t="shared" ref="K50:K51" si="54">H50-F50</f>
        <v>38.5</v>
      </c>
      <c r="L50" s="291">
        <f t="shared" ref="L50:L51" si="55">(H50*N50)*0.07%</f>
        <v>430.06250000000006</v>
      </c>
      <c r="M50" s="282">
        <f t="shared" ref="M50:M55" si="56">(K50*N50)-L50</f>
        <v>9194.9375</v>
      </c>
      <c r="N50" s="280">
        <v>250</v>
      </c>
      <c r="O50" s="272" t="s">
        <v>534</v>
      </c>
      <c r="P50" s="273">
        <v>45049</v>
      </c>
      <c r="Q50" s="299"/>
      <c r="R50" s="54" t="s">
        <v>535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2</v>
      </c>
      <c r="B51" s="304">
        <v>45049</v>
      </c>
      <c r="C51" s="302"/>
      <c r="D51" s="302" t="s">
        <v>916</v>
      </c>
      <c r="E51" s="286" t="s">
        <v>536</v>
      </c>
      <c r="F51" s="286">
        <v>790</v>
      </c>
      <c r="G51" s="286">
        <v>776</v>
      </c>
      <c r="H51" s="341">
        <v>798.5</v>
      </c>
      <c r="I51" s="341" t="s">
        <v>917</v>
      </c>
      <c r="J51" s="272" t="s">
        <v>933</v>
      </c>
      <c r="K51" s="280">
        <f t="shared" si="54"/>
        <v>8.5</v>
      </c>
      <c r="L51" s="291">
        <f t="shared" si="55"/>
        <v>531.00250000000005</v>
      </c>
      <c r="M51" s="282">
        <f t="shared" si="56"/>
        <v>7543.9974999999995</v>
      </c>
      <c r="N51" s="280">
        <v>950</v>
      </c>
      <c r="O51" s="272" t="s">
        <v>534</v>
      </c>
      <c r="P51" s="273">
        <v>45055</v>
      </c>
      <c r="Q51" s="299"/>
      <c r="R51" s="54" t="s">
        <v>535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3</v>
      </c>
      <c r="B52" s="304">
        <v>45054</v>
      </c>
      <c r="C52" s="302"/>
      <c r="D52" s="302" t="s">
        <v>940</v>
      </c>
      <c r="E52" s="286" t="s">
        <v>536</v>
      </c>
      <c r="F52" s="286">
        <v>1557</v>
      </c>
      <c r="G52" s="286">
        <v>1520</v>
      </c>
      <c r="H52" s="341">
        <v>1580</v>
      </c>
      <c r="I52" s="341" t="s">
        <v>941</v>
      </c>
      <c r="J52" s="272" t="s">
        <v>952</v>
      </c>
      <c r="K52" s="280">
        <f t="shared" ref="K52" si="57">H52-F52</f>
        <v>23</v>
      </c>
      <c r="L52" s="291">
        <f t="shared" ref="L52" si="58">(H52*N52)*0.07%</f>
        <v>387.10000000000008</v>
      </c>
      <c r="M52" s="282">
        <f t="shared" si="56"/>
        <v>7662.9</v>
      </c>
      <c r="N52" s="280">
        <v>350</v>
      </c>
      <c r="O52" s="272" t="s">
        <v>534</v>
      </c>
      <c r="P52" s="273">
        <v>45056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4</v>
      </c>
      <c r="B53" s="304">
        <v>45054</v>
      </c>
      <c r="C53" s="302"/>
      <c r="D53" s="302" t="s">
        <v>942</v>
      </c>
      <c r="E53" s="286" t="s">
        <v>536</v>
      </c>
      <c r="F53" s="286">
        <v>460</v>
      </c>
      <c r="G53" s="286">
        <v>449</v>
      </c>
      <c r="H53" s="341">
        <v>467</v>
      </c>
      <c r="I53" s="341" t="s">
        <v>943</v>
      </c>
      <c r="J53" s="272" t="s">
        <v>888</v>
      </c>
      <c r="K53" s="280">
        <f t="shared" ref="K53" si="59">H53-F53</f>
        <v>7</v>
      </c>
      <c r="L53" s="291">
        <f t="shared" ref="L53" si="60">(H53*N53)*0.07%</f>
        <v>408.62500000000006</v>
      </c>
      <c r="M53" s="282">
        <f t="shared" si="56"/>
        <v>8341.375</v>
      </c>
      <c r="N53" s="280">
        <v>1250</v>
      </c>
      <c r="O53" s="272" t="s">
        <v>534</v>
      </c>
      <c r="P53" s="273">
        <v>45055</v>
      </c>
      <c r="Q53" s="299"/>
      <c r="R53" s="54" t="s">
        <v>798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86">
        <v>5</v>
      </c>
      <c r="B54" s="304">
        <v>45056</v>
      </c>
      <c r="C54" s="302"/>
      <c r="D54" s="302" t="s">
        <v>942</v>
      </c>
      <c r="E54" s="286" t="s">
        <v>536</v>
      </c>
      <c r="F54" s="286">
        <v>459</v>
      </c>
      <c r="G54" s="286">
        <v>448</v>
      </c>
      <c r="H54" s="341">
        <v>482</v>
      </c>
      <c r="I54" s="341" t="s">
        <v>943</v>
      </c>
      <c r="J54" s="272" t="s">
        <v>952</v>
      </c>
      <c r="K54" s="280">
        <f t="shared" ref="K54:K55" si="61">H54-F54</f>
        <v>23</v>
      </c>
      <c r="L54" s="291">
        <f t="shared" ref="L54:L55" si="62">(H54*N54)*0.07%</f>
        <v>421.75000000000006</v>
      </c>
      <c r="M54" s="282">
        <f t="shared" si="56"/>
        <v>28328.25</v>
      </c>
      <c r="N54" s="280">
        <v>1250</v>
      </c>
      <c r="O54" s="272" t="s">
        <v>534</v>
      </c>
      <c r="P54" s="273">
        <v>45057</v>
      </c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86">
        <v>6</v>
      </c>
      <c r="B55" s="304">
        <v>45056</v>
      </c>
      <c r="C55" s="302"/>
      <c r="D55" s="302" t="s">
        <v>953</v>
      </c>
      <c r="E55" s="286" t="s">
        <v>536</v>
      </c>
      <c r="F55" s="286">
        <v>569</v>
      </c>
      <c r="G55" s="286">
        <v>559</v>
      </c>
      <c r="H55" s="341">
        <v>576.5</v>
      </c>
      <c r="I55" s="341" t="s">
        <v>954</v>
      </c>
      <c r="J55" s="272" t="s">
        <v>976</v>
      </c>
      <c r="K55" s="280">
        <f t="shared" si="61"/>
        <v>7.5</v>
      </c>
      <c r="L55" s="291">
        <f t="shared" si="62"/>
        <v>605.32500000000005</v>
      </c>
      <c r="M55" s="282">
        <f t="shared" si="56"/>
        <v>10644.674999999999</v>
      </c>
      <c r="N55" s="280">
        <v>1500</v>
      </c>
      <c r="O55" s="272" t="s">
        <v>534</v>
      </c>
      <c r="P55" s="273">
        <v>45057</v>
      </c>
      <c r="Q55" s="299"/>
      <c r="R55" s="54" t="s">
        <v>535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308">
        <v>7</v>
      </c>
      <c r="B56" s="320">
        <v>45062</v>
      </c>
      <c r="C56" s="311"/>
      <c r="D56" s="311" t="s">
        <v>995</v>
      </c>
      <c r="E56" s="308" t="s">
        <v>536</v>
      </c>
      <c r="F56" s="308">
        <v>405</v>
      </c>
      <c r="G56" s="308">
        <v>398.5</v>
      </c>
      <c r="H56" s="380">
        <v>398.5</v>
      </c>
      <c r="I56" s="380" t="s">
        <v>996</v>
      </c>
      <c r="J56" s="290" t="s">
        <v>1017</v>
      </c>
      <c r="K56" s="314">
        <f t="shared" ref="K56:K57" si="63">H56-F56</f>
        <v>-6.5</v>
      </c>
      <c r="L56" s="313">
        <f t="shared" ref="L56:L57" si="64">(H56*N56)*0.07%</f>
        <v>502.11000000000007</v>
      </c>
      <c r="M56" s="316">
        <f t="shared" ref="M56:M57" si="65">(K56*N56)-L56</f>
        <v>-12202.11</v>
      </c>
      <c r="N56" s="314">
        <v>1800</v>
      </c>
      <c r="O56" s="349" t="s">
        <v>546</v>
      </c>
      <c r="P56" s="309">
        <v>45066</v>
      </c>
      <c r="Q56" s="299"/>
      <c r="R56" s="54" t="s">
        <v>535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ht="12.75" customHeight="1">
      <c r="A57" s="308">
        <v>8</v>
      </c>
      <c r="B57" s="320">
        <v>45065</v>
      </c>
      <c r="C57" s="311"/>
      <c r="D57" s="311" t="s">
        <v>940</v>
      </c>
      <c r="E57" s="308" t="s">
        <v>536</v>
      </c>
      <c r="F57" s="308">
        <v>1612</v>
      </c>
      <c r="G57" s="308">
        <v>1575</v>
      </c>
      <c r="H57" s="380">
        <v>1580</v>
      </c>
      <c r="I57" s="380" t="s">
        <v>1025</v>
      </c>
      <c r="J57" s="290" t="s">
        <v>1060</v>
      </c>
      <c r="K57" s="314">
        <f t="shared" si="63"/>
        <v>-32</v>
      </c>
      <c r="L57" s="313">
        <f t="shared" si="64"/>
        <v>387.10000000000008</v>
      </c>
      <c r="M57" s="316">
        <f t="shared" si="65"/>
        <v>-11587.1</v>
      </c>
      <c r="N57" s="314">
        <v>350</v>
      </c>
      <c r="O57" s="349" t="s">
        <v>546</v>
      </c>
      <c r="P57" s="309">
        <v>45071</v>
      </c>
      <c r="Q57" s="299"/>
      <c r="R57" s="54" t="s">
        <v>798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00"/>
      <c r="AG57" s="301"/>
      <c r="AH57" s="299"/>
      <c r="AI57" s="299"/>
      <c r="AJ57" s="300"/>
      <c r="AK57" s="300"/>
      <c r="AL57" s="300"/>
    </row>
    <row r="58" spans="1:38" ht="12.75" customHeight="1">
      <c r="A58" s="255">
        <v>9</v>
      </c>
      <c r="B58" s="292">
        <v>45075</v>
      </c>
      <c r="C58" s="293"/>
      <c r="D58" s="293" t="s">
        <v>1112</v>
      </c>
      <c r="E58" s="255" t="s">
        <v>877</v>
      </c>
      <c r="F58" s="255" t="s">
        <v>1113</v>
      </c>
      <c r="G58" s="255">
        <v>18850</v>
      </c>
      <c r="H58" s="294"/>
      <c r="I58" s="294" t="s">
        <v>1114</v>
      </c>
      <c r="J58" s="295" t="s">
        <v>537</v>
      </c>
      <c r="K58" s="296"/>
      <c r="L58" s="297"/>
      <c r="M58" s="298"/>
      <c r="N58" s="296"/>
      <c r="O58" s="294"/>
      <c r="P58" s="256"/>
      <c r="Q58" s="299"/>
      <c r="R58" s="54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00"/>
      <c r="AG58" s="301"/>
      <c r="AH58" s="299"/>
      <c r="AI58" s="299"/>
      <c r="AJ58" s="300"/>
      <c r="AK58" s="300"/>
      <c r="AL58" s="300"/>
    </row>
    <row r="59" spans="1:38" ht="12.75" customHeight="1">
      <c r="A59" s="255"/>
      <c r="B59" s="292"/>
      <c r="C59" s="293"/>
      <c r="D59" s="293"/>
      <c r="E59" s="255"/>
      <c r="F59" s="255"/>
      <c r="G59" s="255"/>
      <c r="H59" s="294"/>
      <c r="I59" s="294"/>
      <c r="J59" s="295"/>
      <c r="K59" s="296"/>
      <c r="L59" s="297"/>
      <c r="M59" s="298"/>
      <c r="N59" s="296"/>
      <c r="O59" s="294"/>
      <c r="P59" s="256"/>
      <c r="Q59" s="29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00"/>
      <c r="AG59" s="301"/>
      <c r="AH59" s="299"/>
      <c r="AI59" s="299"/>
      <c r="AJ59" s="300"/>
      <c r="AK59" s="300"/>
      <c r="AL59" s="300"/>
    </row>
    <row r="60" spans="1:38" ht="12.75" customHeight="1">
      <c r="A60" s="255"/>
      <c r="B60" s="292"/>
      <c r="C60" s="293"/>
      <c r="D60" s="293"/>
      <c r="E60" s="255"/>
      <c r="F60" s="255"/>
      <c r="G60" s="255"/>
      <c r="H60" s="294"/>
      <c r="I60" s="294"/>
      <c r="J60" s="295"/>
      <c r="K60" s="296"/>
      <c r="L60" s="297"/>
      <c r="M60" s="298"/>
      <c r="N60" s="296"/>
      <c r="O60" s="294"/>
      <c r="P60" s="256"/>
      <c r="Q60" s="29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00"/>
      <c r="AG60" s="301"/>
      <c r="AH60" s="299"/>
      <c r="AI60" s="299"/>
      <c r="AJ60" s="300"/>
      <c r="AK60" s="300"/>
      <c r="AL60" s="300"/>
    </row>
    <row r="61" spans="1:38" ht="12.75" customHeight="1">
      <c r="A61" s="255"/>
      <c r="B61" s="292"/>
      <c r="C61" s="293"/>
      <c r="D61" s="293"/>
      <c r="E61" s="255"/>
      <c r="F61" s="255"/>
      <c r="G61" s="255"/>
      <c r="H61" s="294"/>
      <c r="I61" s="294"/>
      <c r="J61" s="295"/>
      <c r="K61" s="296"/>
      <c r="L61" s="297"/>
      <c r="M61" s="298"/>
      <c r="N61" s="296"/>
      <c r="O61" s="294"/>
      <c r="P61" s="256"/>
      <c r="Q61" s="29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00"/>
      <c r="AG61" s="301"/>
      <c r="AH61" s="299"/>
      <c r="AI61" s="299"/>
      <c r="AJ61" s="300"/>
      <c r="AK61" s="300"/>
      <c r="AL61" s="300"/>
    </row>
    <row r="62" spans="1:38" s="198" customFormat="1" ht="12.75" customHeight="1">
      <c r="A62" s="300"/>
      <c r="B62" s="317"/>
      <c r="C62" s="200"/>
      <c r="D62" s="200"/>
      <c r="E62" s="229"/>
      <c r="F62" s="229"/>
      <c r="G62" s="229"/>
      <c r="H62" s="318"/>
      <c r="I62" s="318"/>
      <c r="J62" s="319"/>
      <c r="K62" s="200"/>
      <c r="L62" s="229"/>
      <c r="M62" s="229"/>
      <c r="N62" s="229"/>
      <c r="O62" s="318"/>
      <c r="P62" s="318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38.25" customHeight="1">
      <c r="A63" s="137" t="s">
        <v>556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544</v>
      </c>
      <c r="H64" s="94" t="s">
        <v>526</v>
      </c>
      <c r="I64" s="94" t="s">
        <v>527</v>
      </c>
      <c r="J64" s="93" t="s">
        <v>528</v>
      </c>
      <c r="K64" s="93" t="s">
        <v>557</v>
      </c>
      <c r="L64" s="96" t="s">
        <v>530</v>
      </c>
      <c r="M64" s="136" t="s">
        <v>553</v>
      </c>
      <c r="N64" s="94" t="s">
        <v>554</v>
      </c>
      <c r="O64" s="94" t="s">
        <v>532</v>
      </c>
      <c r="P64" s="95" t="s">
        <v>533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86">
        <v>1</v>
      </c>
      <c r="B65" s="304">
        <v>45043</v>
      </c>
      <c r="C65" s="284"/>
      <c r="D65" s="302" t="s">
        <v>893</v>
      </c>
      <c r="E65" s="274" t="s">
        <v>536</v>
      </c>
      <c r="F65" s="274">
        <v>35</v>
      </c>
      <c r="G65" s="274">
        <v>19</v>
      </c>
      <c r="H65" s="283">
        <v>42</v>
      </c>
      <c r="I65" s="291" t="s">
        <v>894</v>
      </c>
      <c r="J65" s="272" t="s">
        <v>888</v>
      </c>
      <c r="K65" s="280">
        <f t="shared" ref="K65" si="66">H65-F65</f>
        <v>7</v>
      </c>
      <c r="L65" s="281">
        <v>100</v>
      </c>
      <c r="M65" s="282">
        <f t="shared" ref="M65" si="67">(K65*N65)-100</f>
        <v>2000</v>
      </c>
      <c r="N65" s="280">
        <v>300</v>
      </c>
      <c r="O65" s="272" t="s">
        <v>534</v>
      </c>
      <c r="P65" s="273">
        <v>45048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2</v>
      </c>
      <c r="B66" s="304">
        <v>45044</v>
      </c>
      <c r="C66" s="284"/>
      <c r="D66" s="302" t="s">
        <v>898</v>
      </c>
      <c r="E66" s="274" t="s">
        <v>536</v>
      </c>
      <c r="F66" s="274">
        <v>127</v>
      </c>
      <c r="G66" s="274">
        <v>78</v>
      </c>
      <c r="H66" s="283">
        <v>147</v>
      </c>
      <c r="I66" s="291" t="s">
        <v>868</v>
      </c>
      <c r="J66" s="272" t="s">
        <v>882</v>
      </c>
      <c r="K66" s="280">
        <f t="shared" ref="K66" si="68">H66-F66</f>
        <v>20</v>
      </c>
      <c r="L66" s="281">
        <v>100</v>
      </c>
      <c r="M66" s="282">
        <f t="shared" ref="M66" si="69">(K66*N66)-100</f>
        <v>1900</v>
      </c>
      <c r="N66" s="280">
        <v>100</v>
      </c>
      <c r="O66" s="272" t="s">
        <v>534</v>
      </c>
      <c r="P66" s="273">
        <v>45048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3</v>
      </c>
      <c r="B67" s="304">
        <v>45044</v>
      </c>
      <c r="C67" s="284"/>
      <c r="D67" s="302" t="s">
        <v>899</v>
      </c>
      <c r="E67" s="274" t="s">
        <v>536</v>
      </c>
      <c r="F67" s="274">
        <v>39</v>
      </c>
      <c r="G67" s="274">
        <v>25</v>
      </c>
      <c r="H67" s="283">
        <v>45.5</v>
      </c>
      <c r="I67" s="291" t="s">
        <v>900</v>
      </c>
      <c r="J67" s="272" t="s">
        <v>897</v>
      </c>
      <c r="K67" s="280">
        <f t="shared" ref="K67" si="70">H67-F67</f>
        <v>6.5</v>
      </c>
      <c r="L67" s="281">
        <v>100</v>
      </c>
      <c r="M67" s="282">
        <f t="shared" ref="M67" si="71">(K67*N67)-100</f>
        <v>2545.5</v>
      </c>
      <c r="N67" s="280">
        <v>407</v>
      </c>
      <c r="O67" s="272" t="s">
        <v>534</v>
      </c>
      <c r="P67" s="273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4</v>
      </c>
      <c r="B68" s="320">
        <v>45044</v>
      </c>
      <c r="C68" s="310"/>
      <c r="D68" s="311" t="s">
        <v>901</v>
      </c>
      <c r="E68" s="289" t="s">
        <v>536</v>
      </c>
      <c r="F68" s="289">
        <v>38</v>
      </c>
      <c r="G68" s="289"/>
      <c r="H68" s="312">
        <v>11</v>
      </c>
      <c r="I68" s="313" t="s">
        <v>892</v>
      </c>
      <c r="J68" s="290" t="s">
        <v>907</v>
      </c>
      <c r="K68" s="314">
        <f t="shared" ref="K68" si="72">H68-F68</f>
        <v>-27</v>
      </c>
      <c r="L68" s="315">
        <v>100</v>
      </c>
      <c r="M68" s="316">
        <f t="shared" ref="M68:M71" si="73">(K68*N68)-100</f>
        <v>-1180</v>
      </c>
      <c r="N68" s="314">
        <v>40</v>
      </c>
      <c r="O68" s="290" t="s">
        <v>546</v>
      </c>
      <c r="P68" s="309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5</v>
      </c>
      <c r="B69" s="304">
        <v>45048</v>
      </c>
      <c r="C69" s="284"/>
      <c r="D69" s="302" t="s">
        <v>903</v>
      </c>
      <c r="E69" s="274" t="s">
        <v>877</v>
      </c>
      <c r="F69" s="274">
        <v>66</v>
      </c>
      <c r="G69" s="274">
        <v>115</v>
      </c>
      <c r="H69" s="283">
        <v>42.5</v>
      </c>
      <c r="I69" s="291" t="s">
        <v>904</v>
      </c>
      <c r="J69" s="272" t="s">
        <v>914</v>
      </c>
      <c r="K69" s="280">
        <f>F69-H69</f>
        <v>23.5</v>
      </c>
      <c r="L69" s="281">
        <v>100</v>
      </c>
      <c r="M69" s="282">
        <f t="shared" si="73"/>
        <v>1075</v>
      </c>
      <c r="N69" s="280">
        <v>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6</v>
      </c>
      <c r="B70" s="304">
        <v>45048</v>
      </c>
      <c r="C70" s="284"/>
      <c r="D70" s="302" t="s">
        <v>908</v>
      </c>
      <c r="E70" s="274" t="s">
        <v>536</v>
      </c>
      <c r="F70" s="274">
        <v>42</v>
      </c>
      <c r="G70" s="274"/>
      <c r="H70" s="283">
        <v>64</v>
      </c>
      <c r="I70" s="291" t="s">
        <v>909</v>
      </c>
      <c r="J70" s="272" t="s">
        <v>915</v>
      </c>
      <c r="K70" s="280">
        <f t="shared" ref="K70:K71" si="74">H70-F70</f>
        <v>22</v>
      </c>
      <c r="L70" s="281">
        <v>100</v>
      </c>
      <c r="M70" s="282">
        <f t="shared" si="73"/>
        <v>1000</v>
      </c>
      <c r="N70" s="280">
        <v>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7</v>
      </c>
      <c r="B71" s="304">
        <v>45048</v>
      </c>
      <c r="C71" s="284"/>
      <c r="D71" s="302" t="s">
        <v>905</v>
      </c>
      <c r="E71" s="274" t="s">
        <v>536</v>
      </c>
      <c r="F71" s="274">
        <v>110</v>
      </c>
      <c r="G71" s="274"/>
      <c r="H71" s="283">
        <v>180</v>
      </c>
      <c r="I71" s="291" t="s">
        <v>906</v>
      </c>
      <c r="J71" s="272" t="s">
        <v>716</v>
      </c>
      <c r="K71" s="280">
        <f t="shared" si="74"/>
        <v>70</v>
      </c>
      <c r="L71" s="281">
        <v>100</v>
      </c>
      <c r="M71" s="282">
        <f t="shared" si="73"/>
        <v>1650</v>
      </c>
      <c r="N71" s="280">
        <v>25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8</v>
      </c>
      <c r="B72" s="304">
        <v>45048</v>
      </c>
      <c r="C72" s="284"/>
      <c r="D72" s="302" t="s">
        <v>899</v>
      </c>
      <c r="E72" s="274" t="s">
        <v>536</v>
      </c>
      <c r="F72" s="274">
        <v>36</v>
      </c>
      <c r="G72" s="274">
        <v>22</v>
      </c>
      <c r="H72" s="283">
        <v>42</v>
      </c>
      <c r="I72" s="291" t="s">
        <v>900</v>
      </c>
      <c r="J72" s="272" t="s">
        <v>930</v>
      </c>
      <c r="K72" s="280">
        <f t="shared" ref="K72" si="75">H72-F72</f>
        <v>6</v>
      </c>
      <c r="L72" s="281">
        <v>100</v>
      </c>
      <c r="M72" s="282">
        <f t="shared" ref="M72" si="76">(K72*N72)-100</f>
        <v>2342</v>
      </c>
      <c r="N72" s="280">
        <v>407</v>
      </c>
      <c r="O72" s="272" t="s">
        <v>534</v>
      </c>
      <c r="P72" s="273">
        <v>45051</v>
      </c>
      <c r="Q72" s="197"/>
      <c r="R72" s="203" t="s">
        <v>798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9</v>
      </c>
      <c r="B73" s="304">
        <v>45049</v>
      </c>
      <c r="C73" s="324"/>
      <c r="D73" s="302" t="s">
        <v>908</v>
      </c>
      <c r="E73" s="274" t="s">
        <v>536</v>
      </c>
      <c r="F73" s="274">
        <v>47.5</v>
      </c>
      <c r="G73" s="274"/>
      <c r="H73" s="283">
        <v>64</v>
      </c>
      <c r="I73" s="291" t="s">
        <v>918</v>
      </c>
      <c r="J73" s="272" t="s">
        <v>919</v>
      </c>
      <c r="K73" s="280">
        <f t="shared" ref="K73" si="77">H73-F73</f>
        <v>16.5</v>
      </c>
      <c r="L73" s="281">
        <v>100</v>
      </c>
      <c r="M73" s="282">
        <f t="shared" ref="M73:M74" si="78">(K73*N73)-100</f>
        <v>725</v>
      </c>
      <c r="N73" s="280">
        <v>50</v>
      </c>
      <c r="O73" s="272" t="s">
        <v>534</v>
      </c>
      <c r="P73" s="273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10</v>
      </c>
      <c r="B74" s="332">
        <v>45050</v>
      </c>
      <c r="C74" s="284"/>
      <c r="D74" s="302" t="s">
        <v>903</v>
      </c>
      <c r="E74" s="274" t="s">
        <v>877</v>
      </c>
      <c r="F74" s="274">
        <v>68</v>
      </c>
      <c r="G74" s="274">
        <v>105</v>
      </c>
      <c r="H74" s="283">
        <v>42</v>
      </c>
      <c r="I74" s="291" t="s">
        <v>904</v>
      </c>
      <c r="J74" s="272" t="s">
        <v>931</v>
      </c>
      <c r="K74" s="280">
        <f>F74-H74</f>
        <v>26</v>
      </c>
      <c r="L74" s="281">
        <v>100</v>
      </c>
      <c r="M74" s="282">
        <f t="shared" si="78"/>
        <v>1200</v>
      </c>
      <c r="N74" s="280">
        <v>50</v>
      </c>
      <c r="O74" s="272" t="s">
        <v>534</v>
      </c>
      <c r="P74" s="273">
        <v>45051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11</v>
      </c>
      <c r="B75" s="342">
        <v>45050</v>
      </c>
      <c r="C75" s="310"/>
      <c r="D75" s="311" t="s">
        <v>922</v>
      </c>
      <c r="E75" s="289" t="s">
        <v>536</v>
      </c>
      <c r="F75" s="289">
        <v>75</v>
      </c>
      <c r="G75" s="289"/>
      <c r="H75" s="312">
        <v>30</v>
      </c>
      <c r="I75" s="313" t="s">
        <v>923</v>
      </c>
      <c r="J75" s="290" t="s">
        <v>924</v>
      </c>
      <c r="K75" s="314">
        <f t="shared" ref="K75:K76" si="79">H75-F75</f>
        <v>-45</v>
      </c>
      <c r="L75" s="315">
        <v>100</v>
      </c>
      <c r="M75" s="316">
        <f t="shared" ref="M75:M76" si="80">(K75*N75)-100</f>
        <v>-1225</v>
      </c>
      <c r="N75" s="314">
        <v>25</v>
      </c>
      <c r="O75" s="290" t="s">
        <v>546</v>
      </c>
      <c r="P75" s="309">
        <v>45050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12</v>
      </c>
      <c r="B76" s="332">
        <v>45050</v>
      </c>
      <c r="C76" s="284"/>
      <c r="D76" s="302" t="s">
        <v>926</v>
      </c>
      <c r="E76" s="274" t="s">
        <v>536</v>
      </c>
      <c r="F76" s="274">
        <v>45</v>
      </c>
      <c r="G76" s="274">
        <v>30</v>
      </c>
      <c r="H76" s="283">
        <v>53.5</v>
      </c>
      <c r="I76" s="291" t="s">
        <v>927</v>
      </c>
      <c r="J76" s="272" t="s">
        <v>933</v>
      </c>
      <c r="K76" s="280">
        <f t="shared" si="79"/>
        <v>8.5</v>
      </c>
      <c r="L76" s="281">
        <v>100</v>
      </c>
      <c r="M76" s="282">
        <f t="shared" si="80"/>
        <v>2025</v>
      </c>
      <c r="N76" s="280">
        <v>250</v>
      </c>
      <c r="O76" s="272" t="s">
        <v>534</v>
      </c>
      <c r="P76" s="273">
        <v>45049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13</v>
      </c>
      <c r="B77" s="342">
        <v>45050</v>
      </c>
      <c r="C77" s="310"/>
      <c r="D77" s="311" t="s">
        <v>928</v>
      </c>
      <c r="E77" s="289" t="s">
        <v>536</v>
      </c>
      <c r="F77" s="289">
        <v>22.5</v>
      </c>
      <c r="G77" s="289">
        <v>14</v>
      </c>
      <c r="H77" s="312">
        <v>5.5</v>
      </c>
      <c r="I77" s="313" t="s">
        <v>929</v>
      </c>
      <c r="J77" s="290" t="s">
        <v>932</v>
      </c>
      <c r="K77" s="314">
        <f t="shared" ref="K77:K78" si="81">H77-F77</f>
        <v>-17</v>
      </c>
      <c r="L77" s="315">
        <v>100</v>
      </c>
      <c r="M77" s="316">
        <f t="shared" ref="M77:M78" si="82">(K77*N77)-100</f>
        <v>-9450</v>
      </c>
      <c r="N77" s="314">
        <v>550</v>
      </c>
      <c r="O77" s="290" t="s">
        <v>546</v>
      </c>
      <c r="P77" s="309">
        <v>45051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14</v>
      </c>
      <c r="B78" s="332">
        <v>45051</v>
      </c>
      <c r="C78" s="284"/>
      <c r="D78" s="302" t="s">
        <v>934</v>
      </c>
      <c r="E78" s="274" t="s">
        <v>536</v>
      </c>
      <c r="F78" s="274">
        <v>6.5</v>
      </c>
      <c r="G78" s="274">
        <v>1.8</v>
      </c>
      <c r="H78" s="283">
        <v>9</v>
      </c>
      <c r="I78" s="291" t="s">
        <v>935</v>
      </c>
      <c r="J78" s="272" t="s">
        <v>939</v>
      </c>
      <c r="K78" s="280">
        <f t="shared" si="81"/>
        <v>2.5</v>
      </c>
      <c r="L78" s="281">
        <v>100</v>
      </c>
      <c r="M78" s="282">
        <f t="shared" si="82"/>
        <v>2275</v>
      </c>
      <c r="N78" s="280">
        <v>950</v>
      </c>
      <c r="O78" s="272" t="s">
        <v>534</v>
      </c>
      <c r="P78" s="273">
        <v>45054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15</v>
      </c>
      <c r="B79" s="332">
        <v>45051</v>
      </c>
      <c r="C79" s="284"/>
      <c r="D79" s="302" t="s">
        <v>936</v>
      </c>
      <c r="E79" s="274" t="s">
        <v>536</v>
      </c>
      <c r="F79" s="274">
        <v>122.5</v>
      </c>
      <c r="G79" s="274">
        <v>75</v>
      </c>
      <c r="H79" s="283">
        <v>142.5</v>
      </c>
      <c r="I79" s="291" t="s">
        <v>868</v>
      </c>
      <c r="J79" s="272" t="s">
        <v>882</v>
      </c>
      <c r="K79" s="280">
        <f t="shared" ref="K79" si="83">H79-F79</f>
        <v>20</v>
      </c>
      <c r="L79" s="281">
        <v>100</v>
      </c>
      <c r="M79" s="282">
        <f t="shared" ref="M79" si="84">(K79*N79)-100</f>
        <v>1900</v>
      </c>
      <c r="N79" s="280">
        <v>100</v>
      </c>
      <c r="O79" s="272" t="s">
        <v>534</v>
      </c>
      <c r="P79" s="273">
        <v>45054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16</v>
      </c>
      <c r="B80" s="332">
        <v>45051</v>
      </c>
      <c r="C80" s="284"/>
      <c r="D80" s="302" t="s">
        <v>926</v>
      </c>
      <c r="E80" s="274" t="s">
        <v>536</v>
      </c>
      <c r="F80" s="274">
        <v>43.5</v>
      </c>
      <c r="G80" s="274">
        <v>29</v>
      </c>
      <c r="H80" s="283">
        <v>51.5</v>
      </c>
      <c r="I80" s="291" t="s">
        <v>927</v>
      </c>
      <c r="J80" s="272" t="s">
        <v>874</v>
      </c>
      <c r="K80" s="280">
        <f t="shared" ref="K80" si="85">H80-F80</f>
        <v>8</v>
      </c>
      <c r="L80" s="281">
        <v>100</v>
      </c>
      <c r="M80" s="282">
        <f t="shared" ref="M80:M81" si="86">(K80*N80)-100</f>
        <v>1900</v>
      </c>
      <c r="N80" s="280">
        <v>250</v>
      </c>
      <c r="O80" s="272" t="s">
        <v>534</v>
      </c>
      <c r="P80" s="273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17</v>
      </c>
      <c r="B81" s="332">
        <v>45054</v>
      </c>
      <c r="C81" s="284"/>
      <c r="D81" s="302" t="s">
        <v>903</v>
      </c>
      <c r="E81" s="274" t="s">
        <v>877</v>
      </c>
      <c r="F81" s="274">
        <v>72.5</v>
      </c>
      <c r="G81" s="274">
        <v>110</v>
      </c>
      <c r="H81" s="283">
        <v>48.5</v>
      </c>
      <c r="I81" s="291" t="s">
        <v>904</v>
      </c>
      <c r="J81" s="272" t="s">
        <v>966</v>
      </c>
      <c r="K81" s="280">
        <f>F81-H81</f>
        <v>24</v>
      </c>
      <c r="L81" s="281">
        <v>100</v>
      </c>
      <c r="M81" s="282">
        <f t="shared" si="86"/>
        <v>1100</v>
      </c>
      <c r="N81" s="280">
        <v>50</v>
      </c>
      <c r="O81" s="272" t="s">
        <v>534</v>
      </c>
      <c r="P81" s="273">
        <v>45058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18</v>
      </c>
      <c r="B82" s="332">
        <v>45054</v>
      </c>
      <c r="C82" s="284"/>
      <c r="D82" s="302" t="s">
        <v>899</v>
      </c>
      <c r="E82" s="274" t="s">
        <v>536</v>
      </c>
      <c r="F82" s="274">
        <v>40</v>
      </c>
      <c r="G82" s="274">
        <v>26</v>
      </c>
      <c r="H82" s="283">
        <v>46</v>
      </c>
      <c r="I82" s="291" t="s">
        <v>900</v>
      </c>
      <c r="J82" s="272" t="s">
        <v>930</v>
      </c>
      <c r="K82" s="280">
        <f t="shared" ref="K82:K83" si="87">H82-F82</f>
        <v>6</v>
      </c>
      <c r="L82" s="281">
        <v>100</v>
      </c>
      <c r="M82" s="282">
        <f t="shared" ref="M82:M83" si="88">(K82*N82)-100</f>
        <v>2342</v>
      </c>
      <c r="N82" s="280">
        <v>407</v>
      </c>
      <c r="O82" s="272" t="s">
        <v>534</v>
      </c>
      <c r="P82" s="273">
        <v>45054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19</v>
      </c>
      <c r="B83" s="342">
        <v>45054</v>
      </c>
      <c r="C83" s="310"/>
      <c r="D83" s="311" t="s">
        <v>938</v>
      </c>
      <c r="E83" s="289" t="s">
        <v>536</v>
      </c>
      <c r="F83" s="289">
        <v>34.5</v>
      </c>
      <c r="G83" s="289"/>
      <c r="H83" s="312">
        <v>0</v>
      </c>
      <c r="I83" s="313" t="s">
        <v>937</v>
      </c>
      <c r="J83" s="290" t="s">
        <v>951</v>
      </c>
      <c r="K83" s="314">
        <f t="shared" si="87"/>
        <v>-34.5</v>
      </c>
      <c r="L83" s="315">
        <v>100</v>
      </c>
      <c r="M83" s="316">
        <f t="shared" si="88"/>
        <v>-1480</v>
      </c>
      <c r="N83" s="314">
        <v>40</v>
      </c>
      <c r="O83" s="290" t="s">
        <v>546</v>
      </c>
      <c r="P83" s="309">
        <v>45055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20</v>
      </c>
      <c r="B84" s="332">
        <v>45055</v>
      </c>
      <c r="C84" s="284"/>
      <c r="D84" s="302" t="s">
        <v>946</v>
      </c>
      <c r="E84" s="274" t="s">
        <v>536</v>
      </c>
      <c r="F84" s="274">
        <v>38.5</v>
      </c>
      <c r="G84" s="274"/>
      <c r="H84" s="283">
        <v>62</v>
      </c>
      <c r="I84" s="291" t="s">
        <v>909</v>
      </c>
      <c r="J84" s="272" t="s">
        <v>914</v>
      </c>
      <c r="K84" s="280">
        <f t="shared" ref="K84:K86" si="89">H84-F84</f>
        <v>23.5</v>
      </c>
      <c r="L84" s="281">
        <v>100</v>
      </c>
      <c r="M84" s="282">
        <f t="shared" ref="M84:M86" si="90">(K84*N84)-100</f>
        <v>1075</v>
      </c>
      <c r="N84" s="280">
        <v>50</v>
      </c>
      <c r="O84" s="272" t="s">
        <v>534</v>
      </c>
      <c r="P84" s="273">
        <v>45055</v>
      </c>
      <c r="Q84" s="197"/>
      <c r="R84" s="203" t="s">
        <v>535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21</v>
      </c>
      <c r="B85" s="332">
        <v>45055</v>
      </c>
      <c r="C85" s="284"/>
      <c r="D85" s="302" t="s">
        <v>899</v>
      </c>
      <c r="E85" s="274" t="s">
        <v>536</v>
      </c>
      <c r="F85" s="274">
        <v>39</v>
      </c>
      <c r="G85" s="274">
        <v>25</v>
      </c>
      <c r="H85" s="283">
        <v>45.5</v>
      </c>
      <c r="I85" s="291" t="s">
        <v>900</v>
      </c>
      <c r="J85" s="272" t="s">
        <v>897</v>
      </c>
      <c r="K85" s="280">
        <f t="shared" si="89"/>
        <v>6.5</v>
      </c>
      <c r="L85" s="281">
        <v>100</v>
      </c>
      <c r="M85" s="282">
        <f t="shared" si="90"/>
        <v>2545.5</v>
      </c>
      <c r="N85" s="280">
        <v>407</v>
      </c>
      <c r="O85" s="272" t="s">
        <v>534</v>
      </c>
      <c r="P85" s="27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22</v>
      </c>
      <c r="B86" s="342">
        <v>45055</v>
      </c>
      <c r="C86" s="310"/>
      <c r="D86" s="311" t="s">
        <v>948</v>
      </c>
      <c r="E86" s="289" t="s">
        <v>536</v>
      </c>
      <c r="F86" s="289">
        <v>9</v>
      </c>
      <c r="G86" s="289">
        <v>2</v>
      </c>
      <c r="H86" s="312">
        <v>2</v>
      </c>
      <c r="I86" s="313" t="s">
        <v>949</v>
      </c>
      <c r="J86" s="290" t="s">
        <v>1027</v>
      </c>
      <c r="K86" s="314">
        <f t="shared" si="89"/>
        <v>-7</v>
      </c>
      <c r="L86" s="315">
        <v>100</v>
      </c>
      <c r="M86" s="316">
        <f t="shared" si="90"/>
        <v>-5000</v>
      </c>
      <c r="N86" s="314">
        <v>700</v>
      </c>
      <c r="O86" s="290" t="s">
        <v>546</v>
      </c>
      <c r="P86" s="309">
        <v>45065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23</v>
      </c>
      <c r="B87" s="332">
        <v>45055</v>
      </c>
      <c r="C87" s="284"/>
      <c r="D87" s="302" t="s">
        <v>946</v>
      </c>
      <c r="E87" s="274" t="s">
        <v>536</v>
      </c>
      <c r="F87" s="274">
        <v>46.5</v>
      </c>
      <c r="G87" s="274">
        <v>9</v>
      </c>
      <c r="H87" s="283">
        <v>65</v>
      </c>
      <c r="I87" s="291" t="s">
        <v>950</v>
      </c>
      <c r="J87" s="272" t="s">
        <v>955</v>
      </c>
      <c r="K87" s="280">
        <f t="shared" ref="K87" si="91">H87-F87</f>
        <v>18.5</v>
      </c>
      <c r="L87" s="281">
        <v>100</v>
      </c>
      <c r="M87" s="282">
        <f t="shared" ref="M87" si="92">(K87*N87)-100</f>
        <v>825</v>
      </c>
      <c r="N87" s="280">
        <v>50</v>
      </c>
      <c r="O87" s="272" t="s">
        <v>534</v>
      </c>
      <c r="P87" s="273">
        <v>45056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24</v>
      </c>
      <c r="B88" s="332">
        <v>45056</v>
      </c>
      <c r="C88" s="284"/>
      <c r="D88" s="302" t="s">
        <v>936</v>
      </c>
      <c r="E88" s="274" t="s">
        <v>536</v>
      </c>
      <c r="F88" s="274">
        <v>182.5</v>
      </c>
      <c r="G88" s="274">
        <v>135</v>
      </c>
      <c r="H88" s="283">
        <v>200</v>
      </c>
      <c r="I88" s="291" t="s">
        <v>956</v>
      </c>
      <c r="J88" s="272" t="s">
        <v>919</v>
      </c>
      <c r="K88" s="280">
        <f t="shared" ref="K88:K90" si="93">H88-F88</f>
        <v>17.5</v>
      </c>
      <c r="L88" s="281">
        <v>100</v>
      </c>
      <c r="M88" s="282">
        <f t="shared" ref="M88:M90" si="94">(K88*N88)-100</f>
        <v>1650</v>
      </c>
      <c r="N88" s="280">
        <v>100</v>
      </c>
      <c r="O88" s="272" t="s">
        <v>534</v>
      </c>
      <c r="P88" s="273">
        <v>45056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8">
        <v>25</v>
      </c>
      <c r="B89" s="342">
        <v>45056</v>
      </c>
      <c r="C89" s="310"/>
      <c r="D89" s="311" t="s">
        <v>946</v>
      </c>
      <c r="E89" s="289" t="s">
        <v>536</v>
      </c>
      <c r="F89" s="289">
        <v>38</v>
      </c>
      <c r="G89" s="289"/>
      <c r="H89" s="312">
        <v>0</v>
      </c>
      <c r="I89" s="313" t="s">
        <v>950</v>
      </c>
      <c r="J89" s="290" t="s">
        <v>957</v>
      </c>
      <c r="K89" s="314">
        <f t="shared" si="93"/>
        <v>-38</v>
      </c>
      <c r="L89" s="315">
        <v>100</v>
      </c>
      <c r="M89" s="316">
        <f t="shared" si="94"/>
        <v>-2000</v>
      </c>
      <c r="N89" s="314">
        <v>50</v>
      </c>
      <c r="O89" s="290" t="s">
        <v>546</v>
      </c>
      <c r="P89" s="309">
        <v>45057</v>
      </c>
      <c r="Q89" s="197"/>
      <c r="R89" s="203" t="s">
        <v>798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26</v>
      </c>
      <c r="B90" s="304">
        <v>45057</v>
      </c>
      <c r="C90" s="284"/>
      <c r="D90" s="302" t="s">
        <v>958</v>
      </c>
      <c r="E90" s="274" t="s">
        <v>536</v>
      </c>
      <c r="F90" s="274">
        <v>6.5</v>
      </c>
      <c r="G90" s="274">
        <v>1.8</v>
      </c>
      <c r="H90" s="283">
        <v>9</v>
      </c>
      <c r="I90" s="291" t="s">
        <v>959</v>
      </c>
      <c r="J90" s="272" t="s">
        <v>939</v>
      </c>
      <c r="K90" s="280">
        <f t="shared" si="93"/>
        <v>2.5</v>
      </c>
      <c r="L90" s="281">
        <v>100</v>
      </c>
      <c r="M90" s="282">
        <f t="shared" si="94"/>
        <v>2275</v>
      </c>
      <c r="N90" s="280">
        <v>950</v>
      </c>
      <c r="O90" s="272" t="s">
        <v>534</v>
      </c>
      <c r="P90" s="273">
        <v>45061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27</v>
      </c>
      <c r="B91" s="304">
        <v>45057</v>
      </c>
      <c r="C91" s="284"/>
      <c r="D91" s="302" t="s">
        <v>961</v>
      </c>
      <c r="E91" s="274" t="s">
        <v>536</v>
      </c>
      <c r="F91" s="274">
        <v>37</v>
      </c>
      <c r="G91" s="274">
        <v>23</v>
      </c>
      <c r="H91" s="283">
        <v>43</v>
      </c>
      <c r="I91" s="291" t="s">
        <v>894</v>
      </c>
      <c r="J91" s="272" t="s">
        <v>930</v>
      </c>
      <c r="K91" s="280">
        <f t="shared" ref="K91:K92" si="95">H91-F91</f>
        <v>6</v>
      </c>
      <c r="L91" s="281">
        <v>100</v>
      </c>
      <c r="M91" s="282">
        <f t="shared" ref="M91:M92" si="96">(K91*N91)-100</f>
        <v>2342</v>
      </c>
      <c r="N91" s="280">
        <v>407</v>
      </c>
      <c r="O91" s="272" t="s">
        <v>534</v>
      </c>
      <c r="P91" s="273">
        <v>45058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28</v>
      </c>
      <c r="B92" s="320">
        <v>45057</v>
      </c>
      <c r="C92" s="310"/>
      <c r="D92" s="311" t="s">
        <v>962</v>
      </c>
      <c r="E92" s="289" t="s">
        <v>536</v>
      </c>
      <c r="F92" s="289">
        <v>37</v>
      </c>
      <c r="G92" s="289">
        <v>15</v>
      </c>
      <c r="H92" s="312">
        <v>15</v>
      </c>
      <c r="I92" s="313" t="s">
        <v>963</v>
      </c>
      <c r="J92" s="290" t="s">
        <v>998</v>
      </c>
      <c r="K92" s="314">
        <f t="shared" si="95"/>
        <v>-22</v>
      </c>
      <c r="L92" s="315">
        <v>100</v>
      </c>
      <c r="M92" s="316">
        <f t="shared" si="96"/>
        <v>-3400</v>
      </c>
      <c r="N92" s="314">
        <v>150</v>
      </c>
      <c r="O92" s="290" t="s">
        <v>546</v>
      </c>
      <c r="P92" s="309">
        <v>45063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8">
        <v>29</v>
      </c>
      <c r="B93" s="320">
        <v>45058</v>
      </c>
      <c r="C93" s="310"/>
      <c r="D93" s="311" t="s">
        <v>967</v>
      </c>
      <c r="E93" s="289" t="s">
        <v>536</v>
      </c>
      <c r="F93" s="289">
        <v>125</v>
      </c>
      <c r="G93" s="289">
        <v>76</v>
      </c>
      <c r="H93" s="312">
        <v>76</v>
      </c>
      <c r="I93" s="313" t="s">
        <v>968</v>
      </c>
      <c r="J93" s="290" t="s">
        <v>992</v>
      </c>
      <c r="K93" s="314">
        <f t="shared" ref="K93:K94" si="97">H93-F93</f>
        <v>-49</v>
      </c>
      <c r="L93" s="315">
        <v>100</v>
      </c>
      <c r="M93" s="316">
        <f t="shared" ref="M93" si="98">(K93*N93)-100</f>
        <v>-5000</v>
      </c>
      <c r="N93" s="314">
        <v>100</v>
      </c>
      <c r="O93" s="290" t="s">
        <v>546</v>
      </c>
      <c r="P93" s="309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16">
        <v>30</v>
      </c>
      <c r="B94" s="418">
        <v>45058</v>
      </c>
      <c r="C94" s="310"/>
      <c r="D94" s="311" t="s">
        <v>969</v>
      </c>
      <c r="E94" s="289" t="s">
        <v>536</v>
      </c>
      <c r="F94" s="289">
        <v>265</v>
      </c>
      <c r="G94" s="289"/>
      <c r="H94" s="312">
        <v>0</v>
      </c>
      <c r="I94" s="313"/>
      <c r="J94" s="420" t="s">
        <v>1061</v>
      </c>
      <c r="K94" s="314">
        <f t="shared" si="97"/>
        <v>-265</v>
      </c>
      <c r="L94" s="315">
        <v>100</v>
      </c>
      <c r="M94" s="316">
        <f>K94*25</f>
        <v>-6625</v>
      </c>
      <c r="N94" s="314">
        <v>25</v>
      </c>
      <c r="O94" s="420" t="s">
        <v>546</v>
      </c>
      <c r="P94" s="426">
        <v>146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7"/>
      <c r="B95" s="419"/>
      <c r="C95" s="310"/>
      <c r="D95" s="311" t="s">
        <v>970</v>
      </c>
      <c r="E95" s="289" t="s">
        <v>877</v>
      </c>
      <c r="F95" s="289">
        <v>125</v>
      </c>
      <c r="G95" s="289"/>
      <c r="H95" s="312">
        <v>0</v>
      </c>
      <c r="I95" s="313"/>
      <c r="J95" s="421"/>
      <c r="K95" s="314">
        <v>125</v>
      </c>
      <c r="L95" s="315">
        <v>100</v>
      </c>
      <c r="M95" s="316">
        <f>K95*25</f>
        <v>3125</v>
      </c>
      <c r="N95" s="314">
        <v>25</v>
      </c>
      <c r="O95" s="421"/>
      <c r="P95" s="427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86">
        <v>31</v>
      </c>
      <c r="B96" s="304">
        <v>45058</v>
      </c>
      <c r="C96" s="284"/>
      <c r="D96" s="302" t="s">
        <v>903</v>
      </c>
      <c r="E96" s="274" t="s">
        <v>877</v>
      </c>
      <c r="F96" s="274">
        <v>68</v>
      </c>
      <c r="G96" s="274">
        <v>110</v>
      </c>
      <c r="H96" s="283">
        <v>55</v>
      </c>
      <c r="I96" s="291" t="s">
        <v>971</v>
      </c>
      <c r="J96" s="272" t="s">
        <v>990</v>
      </c>
      <c r="K96" s="280">
        <f>F96-H96</f>
        <v>13</v>
      </c>
      <c r="L96" s="281">
        <v>100</v>
      </c>
      <c r="M96" s="282">
        <f t="shared" ref="M96" si="99">(K96*N96)-100</f>
        <v>550</v>
      </c>
      <c r="N96" s="280">
        <v>50</v>
      </c>
      <c r="O96" s="272" t="s">
        <v>534</v>
      </c>
      <c r="P96" s="273">
        <v>45062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32</v>
      </c>
      <c r="B97" s="320">
        <v>45058</v>
      </c>
      <c r="C97" s="310"/>
      <c r="D97" s="311" t="s">
        <v>972</v>
      </c>
      <c r="E97" s="289" t="s">
        <v>877</v>
      </c>
      <c r="F97" s="289">
        <v>130</v>
      </c>
      <c r="G97" s="289">
        <v>210</v>
      </c>
      <c r="H97" s="312">
        <v>195</v>
      </c>
      <c r="I97" s="313" t="s">
        <v>971</v>
      </c>
      <c r="J97" s="290" t="s">
        <v>978</v>
      </c>
      <c r="K97" s="314">
        <f>F97-H97</f>
        <v>-65</v>
      </c>
      <c r="L97" s="315">
        <v>100</v>
      </c>
      <c r="M97" s="316">
        <f t="shared" ref="M97:M99" si="100">(K97*N97)-100</f>
        <v>-1725</v>
      </c>
      <c r="N97" s="314">
        <v>25</v>
      </c>
      <c r="O97" s="290" t="s">
        <v>546</v>
      </c>
      <c r="P97" s="309">
        <v>45058</v>
      </c>
      <c r="Q97" s="197"/>
      <c r="R97" s="203" t="s">
        <v>535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33</v>
      </c>
      <c r="B98" s="304">
        <v>45061</v>
      </c>
      <c r="C98" s="284"/>
      <c r="D98" s="302" t="s">
        <v>983</v>
      </c>
      <c r="E98" s="274" t="s">
        <v>536</v>
      </c>
      <c r="F98" s="274">
        <v>29</v>
      </c>
      <c r="G98" s="274">
        <v>12</v>
      </c>
      <c r="H98" s="283">
        <v>35</v>
      </c>
      <c r="I98" s="291" t="s">
        <v>984</v>
      </c>
      <c r="J98" s="272" t="s">
        <v>930</v>
      </c>
      <c r="K98" s="280">
        <f t="shared" ref="K98" si="101">H98-F98</f>
        <v>6</v>
      </c>
      <c r="L98" s="281">
        <v>100</v>
      </c>
      <c r="M98" s="282">
        <f t="shared" si="100"/>
        <v>1700</v>
      </c>
      <c r="N98" s="280">
        <v>300</v>
      </c>
      <c r="O98" s="272" t="s">
        <v>534</v>
      </c>
      <c r="P98" s="273">
        <v>45061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34</v>
      </c>
      <c r="B99" s="365">
        <v>45061</v>
      </c>
      <c r="C99" s="366"/>
      <c r="D99" s="367" t="s">
        <v>985</v>
      </c>
      <c r="E99" s="368" t="s">
        <v>536</v>
      </c>
      <c r="F99" s="368">
        <v>38</v>
      </c>
      <c r="G99" s="368"/>
      <c r="H99" s="369">
        <v>38</v>
      </c>
      <c r="I99" s="370" t="s">
        <v>986</v>
      </c>
      <c r="J99" s="371" t="s">
        <v>991</v>
      </c>
      <c r="K99" s="372">
        <f>F99-H99</f>
        <v>0</v>
      </c>
      <c r="L99" s="373">
        <v>100</v>
      </c>
      <c r="M99" s="374">
        <f t="shared" si="100"/>
        <v>-100</v>
      </c>
      <c r="N99" s="372">
        <v>50</v>
      </c>
      <c r="O99" s="371" t="s">
        <v>655</v>
      </c>
      <c r="P99" s="375">
        <v>45062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424">
        <v>35</v>
      </c>
      <c r="B100" s="422">
        <v>45061</v>
      </c>
      <c r="C100" s="284"/>
      <c r="D100" s="302" t="s">
        <v>987</v>
      </c>
      <c r="E100" s="274" t="s">
        <v>536</v>
      </c>
      <c r="F100" s="274">
        <v>84</v>
      </c>
      <c r="G100" s="274"/>
      <c r="H100" s="283">
        <v>147</v>
      </c>
      <c r="I100" s="291"/>
      <c r="J100" s="412" t="s">
        <v>999</v>
      </c>
      <c r="K100" s="280">
        <f>H100-F100</f>
        <v>63</v>
      </c>
      <c r="L100" s="281">
        <v>100</v>
      </c>
      <c r="M100" s="410">
        <f>(32*50)-200</f>
        <v>1400</v>
      </c>
      <c r="N100" s="280">
        <v>50</v>
      </c>
      <c r="O100" s="412" t="s">
        <v>534</v>
      </c>
      <c r="P100" s="414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25"/>
      <c r="B101" s="423"/>
      <c r="C101" s="284"/>
      <c r="D101" s="302" t="s">
        <v>988</v>
      </c>
      <c r="E101" s="274" t="s">
        <v>877</v>
      </c>
      <c r="F101" s="274">
        <v>49</v>
      </c>
      <c r="G101" s="274"/>
      <c r="H101" s="283">
        <v>80</v>
      </c>
      <c r="I101" s="291"/>
      <c r="J101" s="413"/>
      <c r="K101" s="280">
        <f>49-80</f>
        <v>-31</v>
      </c>
      <c r="L101" s="281">
        <v>100</v>
      </c>
      <c r="M101" s="411"/>
      <c r="N101" s="280">
        <v>50</v>
      </c>
      <c r="O101" s="413"/>
      <c r="P101" s="415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36</v>
      </c>
      <c r="B102" s="320">
        <v>45062</v>
      </c>
      <c r="C102" s="310"/>
      <c r="D102" s="311" t="s">
        <v>993</v>
      </c>
      <c r="E102" s="289" t="s">
        <v>536</v>
      </c>
      <c r="F102" s="289">
        <v>33</v>
      </c>
      <c r="G102" s="289">
        <v>16</v>
      </c>
      <c r="H102" s="312">
        <v>16</v>
      </c>
      <c r="I102" s="313" t="s">
        <v>994</v>
      </c>
      <c r="J102" s="290" t="s">
        <v>932</v>
      </c>
      <c r="K102" s="314">
        <f t="shared" ref="K102:K103" si="102">H102-F102</f>
        <v>-17</v>
      </c>
      <c r="L102" s="315">
        <v>100</v>
      </c>
      <c r="M102" s="316">
        <f t="shared" ref="M102:M103" si="103">(K102*N102)-100</f>
        <v>-6050</v>
      </c>
      <c r="N102" s="314">
        <v>350</v>
      </c>
      <c r="O102" s="290" t="s">
        <v>546</v>
      </c>
      <c r="P102" s="309">
        <v>45063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37</v>
      </c>
      <c r="B103" s="304">
        <v>45062</v>
      </c>
      <c r="C103" s="284"/>
      <c r="D103" s="302" t="s">
        <v>1000</v>
      </c>
      <c r="E103" s="274" t="s">
        <v>536</v>
      </c>
      <c r="F103" s="274">
        <v>32</v>
      </c>
      <c r="G103" s="274">
        <v>19</v>
      </c>
      <c r="H103" s="283">
        <v>37</v>
      </c>
      <c r="I103" s="291" t="s">
        <v>1001</v>
      </c>
      <c r="J103" s="272" t="s">
        <v>1002</v>
      </c>
      <c r="K103" s="280">
        <f t="shared" si="102"/>
        <v>5</v>
      </c>
      <c r="L103" s="281">
        <v>100</v>
      </c>
      <c r="M103" s="282">
        <f t="shared" si="103"/>
        <v>1935</v>
      </c>
      <c r="N103" s="280">
        <v>407</v>
      </c>
      <c r="O103" s="272" t="s">
        <v>534</v>
      </c>
      <c r="P103" s="273">
        <v>45063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38</v>
      </c>
      <c r="B104" s="304">
        <v>45063</v>
      </c>
      <c r="C104" s="284"/>
      <c r="D104" s="302" t="s">
        <v>1003</v>
      </c>
      <c r="E104" s="274" t="s">
        <v>536</v>
      </c>
      <c r="F104" s="274">
        <v>6.5</v>
      </c>
      <c r="G104" s="274">
        <v>3.4</v>
      </c>
      <c r="H104" s="283">
        <v>7.9</v>
      </c>
      <c r="I104" s="291" t="s">
        <v>1004</v>
      </c>
      <c r="J104" s="272" t="s">
        <v>1008</v>
      </c>
      <c r="K104" s="280">
        <f t="shared" ref="K104" si="104">H104-F104</f>
        <v>1.4000000000000004</v>
      </c>
      <c r="L104" s="281">
        <v>100</v>
      </c>
      <c r="M104" s="282">
        <f t="shared" ref="M104" si="105">(K104*N104)-100</f>
        <v>2000.0000000000005</v>
      </c>
      <c r="N104" s="280">
        <v>1500</v>
      </c>
      <c r="O104" s="272" t="s">
        <v>534</v>
      </c>
      <c r="P104" s="273">
        <v>45064</v>
      </c>
      <c r="Q104" s="197"/>
      <c r="R104" s="203" t="s">
        <v>535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39</v>
      </c>
      <c r="B105" s="304">
        <v>45063</v>
      </c>
      <c r="C105" s="284"/>
      <c r="D105" s="302" t="s">
        <v>934</v>
      </c>
      <c r="E105" s="274" t="s">
        <v>536</v>
      </c>
      <c r="F105" s="274">
        <v>7.5</v>
      </c>
      <c r="G105" s="274">
        <v>2.8</v>
      </c>
      <c r="H105" s="283">
        <v>9.75</v>
      </c>
      <c r="I105" s="291" t="s">
        <v>1005</v>
      </c>
      <c r="J105" s="272" t="s">
        <v>1009</v>
      </c>
      <c r="K105" s="280">
        <f t="shared" ref="K105" si="106">H105-F105</f>
        <v>2.25</v>
      </c>
      <c r="L105" s="281">
        <v>100</v>
      </c>
      <c r="M105" s="282">
        <f t="shared" ref="M105" si="107">(K105*N105)-100</f>
        <v>2037.5</v>
      </c>
      <c r="N105" s="280">
        <v>950</v>
      </c>
      <c r="O105" s="272" t="s">
        <v>534</v>
      </c>
      <c r="P105" s="273">
        <v>45064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40</v>
      </c>
      <c r="B106" s="304">
        <v>45063</v>
      </c>
      <c r="C106" s="284"/>
      <c r="D106" s="302" t="s">
        <v>1006</v>
      </c>
      <c r="E106" s="274" t="s">
        <v>536</v>
      </c>
      <c r="F106" s="274">
        <v>48</v>
      </c>
      <c r="G106" s="274">
        <v>14</v>
      </c>
      <c r="H106" s="283">
        <v>69</v>
      </c>
      <c r="I106" s="291" t="s">
        <v>1007</v>
      </c>
      <c r="J106" s="272" t="s">
        <v>547</v>
      </c>
      <c r="K106" s="280">
        <f t="shared" ref="K106:K107" si="108">H106-F106</f>
        <v>21</v>
      </c>
      <c r="L106" s="281">
        <v>100</v>
      </c>
      <c r="M106" s="282">
        <f t="shared" ref="M106:M107" si="109">(K106*N106)-100</f>
        <v>950</v>
      </c>
      <c r="N106" s="280">
        <v>50</v>
      </c>
      <c r="O106" s="272" t="s">
        <v>534</v>
      </c>
      <c r="P106" s="273">
        <v>45063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41</v>
      </c>
      <c r="B107" s="320">
        <v>45064</v>
      </c>
      <c r="C107" s="310"/>
      <c r="D107" s="311" t="s">
        <v>1010</v>
      </c>
      <c r="E107" s="289" t="s">
        <v>536</v>
      </c>
      <c r="F107" s="289">
        <v>23.5</v>
      </c>
      <c r="G107" s="289">
        <v>8</v>
      </c>
      <c r="H107" s="312">
        <v>7</v>
      </c>
      <c r="I107" s="313" t="s">
        <v>1011</v>
      </c>
      <c r="J107" s="290" t="s">
        <v>1018</v>
      </c>
      <c r="K107" s="314">
        <f t="shared" si="108"/>
        <v>-16.5</v>
      </c>
      <c r="L107" s="315">
        <v>100</v>
      </c>
      <c r="M107" s="316">
        <f t="shared" si="109"/>
        <v>-5050</v>
      </c>
      <c r="N107" s="314">
        <v>300</v>
      </c>
      <c r="O107" s="290" t="s">
        <v>546</v>
      </c>
      <c r="P107" s="309">
        <v>45065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6">
        <v>42</v>
      </c>
      <c r="B108" s="304">
        <v>45064</v>
      </c>
      <c r="C108" s="284"/>
      <c r="D108" s="302" t="s">
        <v>1012</v>
      </c>
      <c r="E108" s="274" t="s">
        <v>536</v>
      </c>
      <c r="F108" s="274">
        <v>21</v>
      </c>
      <c r="G108" s="274">
        <v>0</v>
      </c>
      <c r="H108" s="283">
        <v>31</v>
      </c>
      <c r="I108" s="291" t="s">
        <v>1013</v>
      </c>
      <c r="J108" s="272" t="s">
        <v>979</v>
      </c>
      <c r="K108" s="280">
        <f t="shared" ref="K108" si="110">H108-F108</f>
        <v>10</v>
      </c>
      <c r="L108" s="281">
        <v>100</v>
      </c>
      <c r="M108" s="282">
        <f t="shared" ref="M108" si="111">(K108*N108)-100</f>
        <v>400</v>
      </c>
      <c r="N108" s="280">
        <v>50</v>
      </c>
      <c r="O108" s="272" t="s">
        <v>534</v>
      </c>
      <c r="P108" s="273">
        <v>45064</v>
      </c>
      <c r="Q108" s="197"/>
      <c r="R108" s="203" t="s">
        <v>798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43</v>
      </c>
      <c r="B109" s="332">
        <v>45065</v>
      </c>
      <c r="C109" s="284"/>
      <c r="D109" s="302" t="s">
        <v>1019</v>
      </c>
      <c r="E109" s="274" t="s">
        <v>536</v>
      </c>
      <c r="F109" s="274">
        <v>28</v>
      </c>
      <c r="G109" s="274">
        <v>10</v>
      </c>
      <c r="H109" s="283">
        <v>31.5</v>
      </c>
      <c r="I109" s="291" t="s">
        <v>994</v>
      </c>
      <c r="J109" s="272" t="s">
        <v>1030</v>
      </c>
      <c r="K109" s="280">
        <f t="shared" ref="K109" si="112">H109-F109</f>
        <v>3.5</v>
      </c>
      <c r="L109" s="281">
        <v>100</v>
      </c>
      <c r="M109" s="282">
        <f t="shared" ref="M109" si="113">(K109*N109)-100</f>
        <v>512.5</v>
      </c>
      <c r="N109" s="280">
        <v>175</v>
      </c>
      <c r="O109" s="272" t="s">
        <v>534</v>
      </c>
      <c r="P109" s="273">
        <v>45068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44</v>
      </c>
      <c r="B110" s="304">
        <v>45065</v>
      </c>
      <c r="C110" s="284"/>
      <c r="D110" s="302" t="s">
        <v>934</v>
      </c>
      <c r="E110" s="274" t="s">
        <v>536</v>
      </c>
      <c r="F110" s="274">
        <v>4.5</v>
      </c>
      <c r="G110" s="274"/>
      <c r="H110" s="283">
        <v>6.75</v>
      </c>
      <c r="I110" s="291" t="s">
        <v>1024</v>
      </c>
      <c r="J110" s="272" t="s">
        <v>1009</v>
      </c>
      <c r="K110" s="280">
        <f t="shared" ref="K110" si="114">H110-F110</f>
        <v>2.25</v>
      </c>
      <c r="L110" s="281">
        <v>100</v>
      </c>
      <c r="M110" s="282">
        <f t="shared" ref="M110:M111" si="115">(K110*N110)-100</f>
        <v>2037.5</v>
      </c>
      <c r="N110" s="280">
        <v>950</v>
      </c>
      <c r="O110" s="272" t="s">
        <v>534</v>
      </c>
      <c r="P110" s="273">
        <v>45065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64">
        <v>45</v>
      </c>
      <c r="B111" s="365">
        <v>45069</v>
      </c>
      <c r="C111" s="366"/>
      <c r="D111" s="367" t="s">
        <v>934</v>
      </c>
      <c r="E111" s="364" t="s">
        <v>536</v>
      </c>
      <c r="F111" s="364">
        <v>3.25</v>
      </c>
      <c r="G111" s="364"/>
      <c r="H111" s="381">
        <v>3.25</v>
      </c>
      <c r="I111" s="383" t="s">
        <v>1039</v>
      </c>
      <c r="J111" s="371" t="s">
        <v>991</v>
      </c>
      <c r="K111" s="372">
        <f>F111-H111</f>
        <v>0</v>
      </c>
      <c r="L111" s="373">
        <v>100</v>
      </c>
      <c r="M111" s="374">
        <f t="shared" si="115"/>
        <v>-100</v>
      </c>
      <c r="N111" s="372">
        <v>50</v>
      </c>
      <c r="O111" s="371" t="s">
        <v>655</v>
      </c>
      <c r="P111" s="375">
        <v>45070</v>
      </c>
      <c r="Q111" s="197"/>
      <c r="R111" s="203" t="s">
        <v>798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8">
        <v>46</v>
      </c>
      <c r="B112" s="320">
        <v>45069</v>
      </c>
      <c r="C112" s="310"/>
      <c r="D112" s="311" t="s">
        <v>1040</v>
      </c>
      <c r="E112" s="308" t="s">
        <v>536</v>
      </c>
      <c r="F112" s="308">
        <v>26</v>
      </c>
      <c r="G112" s="308"/>
      <c r="H112" s="380">
        <v>0</v>
      </c>
      <c r="I112" s="380" t="s">
        <v>963</v>
      </c>
      <c r="J112" s="290" t="s">
        <v>1041</v>
      </c>
      <c r="K112" s="314">
        <f t="shared" ref="K112:K113" si="116">H112-F112</f>
        <v>-26</v>
      </c>
      <c r="L112" s="315">
        <v>100</v>
      </c>
      <c r="M112" s="316">
        <f t="shared" ref="M112:M113" si="117">(K112*N112)-100</f>
        <v>-1140</v>
      </c>
      <c r="N112" s="314">
        <v>40</v>
      </c>
      <c r="O112" s="290" t="s">
        <v>546</v>
      </c>
      <c r="P112" s="309">
        <v>45069</v>
      </c>
      <c r="Q112" s="197"/>
      <c r="R112" s="203" t="s">
        <v>798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86">
        <v>47</v>
      </c>
      <c r="B113" s="304">
        <v>45069</v>
      </c>
      <c r="C113" s="284"/>
      <c r="D113" s="302" t="s">
        <v>1042</v>
      </c>
      <c r="E113" s="286" t="s">
        <v>536</v>
      </c>
      <c r="F113" s="286">
        <v>41.5</v>
      </c>
      <c r="G113" s="286"/>
      <c r="H113" s="341">
        <v>77.5</v>
      </c>
      <c r="I113" s="341" t="s">
        <v>986</v>
      </c>
      <c r="J113" s="272" t="s">
        <v>1049</v>
      </c>
      <c r="K113" s="280">
        <f t="shared" si="116"/>
        <v>36</v>
      </c>
      <c r="L113" s="281">
        <v>100</v>
      </c>
      <c r="M113" s="282">
        <f t="shared" si="117"/>
        <v>1700</v>
      </c>
      <c r="N113" s="280">
        <v>50</v>
      </c>
      <c r="O113" s="272" t="s">
        <v>534</v>
      </c>
      <c r="P113" s="273">
        <v>45070</v>
      </c>
      <c r="Q113" s="197"/>
      <c r="R113" s="203" t="s">
        <v>798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48</v>
      </c>
      <c r="B114" s="304">
        <v>45069</v>
      </c>
      <c r="C114" s="284"/>
      <c r="D114" s="302" t="s">
        <v>1043</v>
      </c>
      <c r="E114" s="286" t="s">
        <v>877</v>
      </c>
      <c r="F114" s="286">
        <v>45</v>
      </c>
      <c r="G114" s="286">
        <v>85</v>
      </c>
      <c r="H114" s="341">
        <v>25</v>
      </c>
      <c r="I114" s="382" t="s">
        <v>1044</v>
      </c>
      <c r="J114" s="272" t="s">
        <v>882</v>
      </c>
      <c r="K114" s="280">
        <f>F114-H114</f>
        <v>20</v>
      </c>
      <c r="L114" s="281">
        <v>100</v>
      </c>
      <c r="M114" s="282">
        <f t="shared" ref="M114:M117" si="118">(K114*N114)-100</f>
        <v>900</v>
      </c>
      <c r="N114" s="280">
        <v>50</v>
      </c>
      <c r="O114" s="272" t="s">
        <v>534</v>
      </c>
      <c r="P114" s="273">
        <v>45069</v>
      </c>
      <c r="Q114" s="197"/>
      <c r="R114" s="203" t="s">
        <v>535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08">
        <v>49</v>
      </c>
      <c r="B115" s="320">
        <v>45069</v>
      </c>
      <c r="C115" s="310"/>
      <c r="D115" s="311" t="s">
        <v>1045</v>
      </c>
      <c r="E115" s="308" t="s">
        <v>536</v>
      </c>
      <c r="F115" s="308">
        <v>15.5</v>
      </c>
      <c r="G115" s="308"/>
      <c r="H115" s="380">
        <v>5.5</v>
      </c>
      <c r="I115" s="380" t="s">
        <v>1046</v>
      </c>
      <c r="J115" s="290" t="s">
        <v>945</v>
      </c>
      <c r="K115" s="314">
        <f t="shared" ref="K115:K117" si="119">H115-F115</f>
        <v>-10</v>
      </c>
      <c r="L115" s="315">
        <v>100</v>
      </c>
      <c r="M115" s="316">
        <f t="shared" si="118"/>
        <v>-3100</v>
      </c>
      <c r="N115" s="314">
        <v>300</v>
      </c>
      <c r="O115" s="290" t="s">
        <v>546</v>
      </c>
      <c r="P115" s="309">
        <v>45070</v>
      </c>
      <c r="Q115" s="197"/>
      <c r="R115" s="203" t="s">
        <v>535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6">
        <v>50</v>
      </c>
      <c r="B116" s="304">
        <v>45070</v>
      </c>
      <c r="C116" s="284"/>
      <c r="D116" s="302" t="s">
        <v>1042</v>
      </c>
      <c r="E116" s="286" t="s">
        <v>536</v>
      </c>
      <c r="F116" s="286">
        <v>37</v>
      </c>
      <c r="G116" s="286"/>
      <c r="H116" s="341">
        <v>54.5</v>
      </c>
      <c r="I116" s="341" t="s">
        <v>986</v>
      </c>
      <c r="J116" s="272" t="s">
        <v>1050</v>
      </c>
      <c r="K116" s="280">
        <f t="shared" si="119"/>
        <v>17.5</v>
      </c>
      <c r="L116" s="281">
        <v>100</v>
      </c>
      <c r="M116" s="282">
        <f t="shared" si="118"/>
        <v>775</v>
      </c>
      <c r="N116" s="280">
        <v>50</v>
      </c>
      <c r="O116" s="272" t="s">
        <v>534</v>
      </c>
      <c r="P116" s="273">
        <v>45070</v>
      </c>
      <c r="Q116" s="197"/>
      <c r="R116" s="203" t="s">
        <v>535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86">
        <v>51</v>
      </c>
      <c r="B117" s="304">
        <v>45070</v>
      </c>
      <c r="C117" s="284"/>
      <c r="D117" s="302" t="s">
        <v>1233</v>
      </c>
      <c r="E117" s="286" t="s">
        <v>536</v>
      </c>
      <c r="F117" s="286">
        <v>14</v>
      </c>
      <c r="G117" s="286">
        <v>8.5</v>
      </c>
      <c r="H117" s="341">
        <v>16.75</v>
      </c>
      <c r="I117" s="341" t="s">
        <v>1117</v>
      </c>
      <c r="J117" s="272" t="s">
        <v>1118</v>
      </c>
      <c r="K117" s="280">
        <f t="shared" si="119"/>
        <v>2.75</v>
      </c>
      <c r="L117" s="281">
        <v>100</v>
      </c>
      <c r="M117" s="282">
        <f t="shared" si="118"/>
        <v>2237.5</v>
      </c>
      <c r="N117" s="280">
        <v>850</v>
      </c>
      <c r="O117" s="272" t="s">
        <v>534</v>
      </c>
      <c r="P117" s="273">
        <v>45075</v>
      </c>
      <c r="Q117" s="197"/>
      <c r="R117" s="203" t="s">
        <v>798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6">
        <v>51</v>
      </c>
      <c r="B118" s="304">
        <v>45071</v>
      </c>
      <c r="C118" s="284"/>
      <c r="D118" s="302" t="s">
        <v>1063</v>
      </c>
      <c r="E118" s="274" t="s">
        <v>536</v>
      </c>
      <c r="F118" s="274">
        <v>78</v>
      </c>
      <c r="G118" s="274">
        <v>30</v>
      </c>
      <c r="H118" s="283">
        <v>99</v>
      </c>
      <c r="I118" s="291" t="s">
        <v>1062</v>
      </c>
      <c r="J118" s="272" t="s">
        <v>547</v>
      </c>
      <c r="K118" s="280">
        <f t="shared" ref="K118:K120" si="120">H118-F118</f>
        <v>21</v>
      </c>
      <c r="L118" s="281">
        <v>100</v>
      </c>
      <c r="M118" s="282">
        <f t="shared" ref="M118:M121" si="121">(K118*N118)-100</f>
        <v>740</v>
      </c>
      <c r="N118" s="280">
        <v>40</v>
      </c>
      <c r="O118" s="272" t="s">
        <v>534</v>
      </c>
      <c r="P118" s="273">
        <v>45071</v>
      </c>
      <c r="Q118" s="197"/>
      <c r="R118" s="203" t="s">
        <v>535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08">
        <v>52</v>
      </c>
      <c r="B119" s="320">
        <v>45071</v>
      </c>
      <c r="C119" s="310"/>
      <c r="D119" s="311" t="s">
        <v>1020</v>
      </c>
      <c r="E119" s="289" t="s">
        <v>536</v>
      </c>
      <c r="F119" s="289">
        <v>10</v>
      </c>
      <c r="G119" s="289"/>
      <c r="H119" s="312">
        <v>0</v>
      </c>
      <c r="I119" s="313" t="s">
        <v>1064</v>
      </c>
      <c r="J119" s="290" t="s">
        <v>945</v>
      </c>
      <c r="K119" s="314">
        <f t="shared" si="120"/>
        <v>-10</v>
      </c>
      <c r="L119" s="315">
        <v>100</v>
      </c>
      <c r="M119" s="316">
        <f t="shared" si="121"/>
        <v>-500</v>
      </c>
      <c r="N119" s="314">
        <v>40</v>
      </c>
      <c r="O119" s="290" t="s">
        <v>546</v>
      </c>
      <c r="P119" s="309">
        <v>45071</v>
      </c>
      <c r="Q119" s="197"/>
      <c r="R119" s="203" t="s">
        <v>535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86">
        <v>53</v>
      </c>
      <c r="B120" s="304">
        <v>45072</v>
      </c>
      <c r="C120" s="284"/>
      <c r="D120" s="302" t="s">
        <v>1102</v>
      </c>
      <c r="E120" s="274" t="s">
        <v>536</v>
      </c>
      <c r="F120" s="274">
        <v>8.5</v>
      </c>
      <c r="G120" s="274">
        <v>3.5</v>
      </c>
      <c r="H120" s="283">
        <v>11.5</v>
      </c>
      <c r="I120" s="291" t="s">
        <v>1103</v>
      </c>
      <c r="J120" s="272" t="s">
        <v>1108</v>
      </c>
      <c r="K120" s="280">
        <f t="shared" si="120"/>
        <v>3</v>
      </c>
      <c r="L120" s="281">
        <v>100</v>
      </c>
      <c r="M120" s="282">
        <f t="shared" si="121"/>
        <v>2750</v>
      </c>
      <c r="N120" s="280">
        <v>950</v>
      </c>
      <c r="O120" s="272" t="s">
        <v>534</v>
      </c>
      <c r="P120" s="273">
        <v>45075</v>
      </c>
      <c r="Q120" s="197"/>
      <c r="R120" s="203" t="s">
        <v>535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08">
        <v>54</v>
      </c>
      <c r="B121" s="320">
        <v>45072</v>
      </c>
      <c r="C121" s="310"/>
      <c r="D121" s="311" t="s">
        <v>1104</v>
      </c>
      <c r="E121" s="289" t="s">
        <v>877</v>
      </c>
      <c r="F121" s="289">
        <v>79</v>
      </c>
      <c r="G121" s="289">
        <v>115</v>
      </c>
      <c r="H121" s="312">
        <v>115</v>
      </c>
      <c r="I121" s="313" t="s">
        <v>1105</v>
      </c>
      <c r="J121" s="290" t="s">
        <v>1115</v>
      </c>
      <c r="K121" s="314">
        <f>F121-H121</f>
        <v>-36</v>
      </c>
      <c r="L121" s="315">
        <v>100</v>
      </c>
      <c r="M121" s="316">
        <f t="shared" si="121"/>
        <v>-1900</v>
      </c>
      <c r="N121" s="314">
        <v>50</v>
      </c>
      <c r="O121" s="290" t="s">
        <v>546</v>
      </c>
      <c r="P121" s="309">
        <v>45075</v>
      </c>
      <c r="Q121" s="197"/>
      <c r="R121" s="203"/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22">
        <v>55</v>
      </c>
      <c r="B122" s="323">
        <v>45075</v>
      </c>
      <c r="C122" s="324"/>
      <c r="D122" s="325" t="s">
        <v>1109</v>
      </c>
      <c r="E122" s="201" t="s">
        <v>877</v>
      </c>
      <c r="F122" s="201" t="s">
        <v>1110</v>
      </c>
      <c r="G122" s="201">
        <v>135</v>
      </c>
      <c r="H122" s="202"/>
      <c r="I122" s="217" t="s">
        <v>1111</v>
      </c>
      <c r="J122" s="225" t="s">
        <v>537</v>
      </c>
      <c r="K122" s="254"/>
      <c r="L122" s="326"/>
      <c r="M122" s="327"/>
      <c r="N122" s="254"/>
      <c r="O122" s="225"/>
      <c r="P122" s="199"/>
      <c r="Q122" s="197"/>
      <c r="R122" s="203"/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22"/>
      <c r="B123" s="323"/>
      <c r="C123" s="324"/>
      <c r="D123" s="325"/>
      <c r="E123" s="201"/>
      <c r="F123" s="201"/>
      <c r="G123" s="201"/>
      <c r="H123" s="202"/>
      <c r="I123" s="217"/>
      <c r="J123" s="225"/>
      <c r="K123" s="254"/>
      <c r="L123" s="326"/>
      <c r="M123" s="327"/>
      <c r="N123" s="254"/>
      <c r="O123" s="225"/>
      <c r="P123" s="199"/>
      <c r="Q123" s="197"/>
      <c r="R123" s="203"/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322"/>
      <c r="B124" s="323"/>
      <c r="C124" s="324"/>
      <c r="D124" s="325"/>
      <c r="E124" s="201"/>
      <c r="F124" s="201"/>
      <c r="G124" s="201"/>
      <c r="H124" s="202"/>
      <c r="I124" s="217"/>
      <c r="J124" s="225"/>
      <c r="K124" s="254"/>
      <c r="L124" s="326"/>
      <c r="M124" s="327"/>
      <c r="N124" s="254"/>
      <c r="O124" s="225"/>
      <c r="P124" s="199"/>
      <c r="Q124" s="197"/>
      <c r="R124" s="203"/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322"/>
      <c r="B125" s="323"/>
      <c r="C125" s="324"/>
      <c r="D125" s="325"/>
      <c r="E125" s="201"/>
      <c r="F125" s="201"/>
      <c r="G125" s="201"/>
      <c r="H125" s="202"/>
      <c r="I125" s="217"/>
      <c r="J125" s="225"/>
      <c r="K125" s="254"/>
      <c r="L125" s="326"/>
      <c r="M125" s="327"/>
      <c r="N125" s="254"/>
      <c r="O125" s="225"/>
      <c r="P125" s="199"/>
      <c r="Q125" s="197"/>
      <c r="R125" s="203"/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225"/>
      <c r="K126" s="202"/>
      <c r="L126" s="217"/>
      <c r="M126" s="218"/>
      <c r="N126" s="202"/>
      <c r="O126" s="225"/>
      <c r="P126" s="199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97"/>
      <c r="AI126" s="197"/>
      <c r="AJ126" s="203"/>
      <c r="AK126" s="197"/>
      <c r="AL126" s="197"/>
    </row>
    <row r="127" spans="1:38" ht="38.25" customHeight="1">
      <c r="A127" s="92" t="s">
        <v>558</v>
      </c>
      <c r="B127" s="139"/>
      <c r="C127" s="139"/>
      <c r="D127" s="140"/>
      <c r="E127" s="124"/>
      <c r="F127" s="6"/>
      <c r="G127" s="6"/>
      <c r="H127" s="125"/>
      <c r="I127" s="141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</row>
    <row r="128" spans="1:38" s="198" customFormat="1" ht="38.25">
      <c r="A128" s="93" t="s">
        <v>16</v>
      </c>
      <c r="B128" s="94" t="s">
        <v>511</v>
      </c>
      <c r="C128" s="94"/>
      <c r="D128" s="95" t="s">
        <v>522</v>
      </c>
      <c r="E128" s="94" t="s">
        <v>523</v>
      </c>
      <c r="F128" s="94" t="s">
        <v>524</v>
      </c>
      <c r="G128" s="94" t="s">
        <v>525</v>
      </c>
      <c r="H128" s="94" t="s">
        <v>526</v>
      </c>
      <c r="I128" s="94" t="s">
        <v>527</v>
      </c>
      <c r="J128" s="93" t="s">
        <v>528</v>
      </c>
      <c r="K128" s="128" t="s">
        <v>545</v>
      </c>
      <c r="L128" s="129" t="s">
        <v>530</v>
      </c>
      <c r="M128" s="96" t="s">
        <v>531</v>
      </c>
      <c r="N128" s="94" t="s">
        <v>532</v>
      </c>
      <c r="O128" s="95" t="s">
        <v>533</v>
      </c>
      <c r="P128" s="94" t="s">
        <v>762</v>
      </c>
      <c r="Q128" s="197"/>
      <c r="R128" s="6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</row>
    <row r="129" spans="1:38" ht="14.25" customHeight="1">
      <c r="A129" s="255">
        <v>1</v>
      </c>
      <c r="B129" s="256">
        <v>44840</v>
      </c>
      <c r="C129" s="253"/>
      <c r="D129" s="253" t="s">
        <v>834</v>
      </c>
      <c r="E129" s="254" t="s">
        <v>536</v>
      </c>
      <c r="F129" s="254" t="s">
        <v>835</v>
      </c>
      <c r="G129" s="254">
        <v>1220</v>
      </c>
      <c r="H129" s="254"/>
      <c r="I129" s="254" t="s">
        <v>836</v>
      </c>
      <c r="J129" s="225" t="s">
        <v>537</v>
      </c>
      <c r="K129" s="202"/>
      <c r="L129" s="217"/>
      <c r="M129" s="218"/>
      <c r="N129" s="202"/>
      <c r="O129" s="225"/>
      <c r="P129" s="277" t="e">
        <f>VLOOKUP(D129,'MidCap Intra'!B98:C598,2,0)</f>
        <v>#N/A</v>
      </c>
      <c r="Q129" s="197"/>
      <c r="R129" s="197" t="s">
        <v>535</v>
      </c>
      <c r="S129" s="41"/>
      <c r="T129" s="1"/>
      <c r="U129" s="1"/>
      <c r="V129" s="1"/>
      <c r="W129" s="1"/>
      <c r="X129" s="1"/>
      <c r="Y129" s="1"/>
      <c r="Z129" s="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4.25" customHeight="1">
      <c r="A130" s="286">
        <v>2</v>
      </c>
      <c r="B130" s="329">
        <v>45019</v>
      </c>
      <c r="C130" s="330"/>
      <c r="D130" s="330" t="s">
        <v>71</v>
      </c>
      <c r="E130" s="280" t="s">
        <v>536</v>
      </c>
      <c r="F130" s="280">
        <v>96.5</v>
      </c>
      <c r="G130" s="280">
        <v>88</v>
      </c>
      <c r="H130" s="280">
        <v>104.5</v>
      </c>
      <c r="I130" s="280" t="s">
        <v>876</v>
      </c>
      <c r="J130" s="272" t="s">
        <v>874</v>
      </c>
      <c r="K130" s="272">
        <f t="shared" ref="K130" si="122">H130-F130</f>
        <v>8</v>
      </c>
      <c r="L130" s="287">
        <f t="shared" ref="L130" si="123">(F130*-0.7)/100</f>
        <v>-0.67549999999999999</v>
      </c>
      <c r="M130" s="288">
        <f t="shared" ref="M130" si="124">(K130+L130)/F130</f>
        <v>7.5901554404145088E-2</v>
      </c>
      <c r="N130" s="328" t="s">
        <v>534</v>
      </c>
      <c r="O130" s="305">
        <v>45048</v>
      </c>
      <c r="P130" s="273"/>
      <c r="Q130" s="197"/>
      <c r="R130" s="197" t="s">
        <v>535</v>
      </c>
      <c r="S130" s="41"/>
      <c r="T130" s="1"/>
      <c r="U130" s="1"/>
      <c r="V130" s="1"/>
      <c r="W130" s="1"/>
      <c r="X130" s="1"/>
      <c r="Y130" s="1"/>
      <c r="Z130" s="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s="198" customFormat="1" ht="14.25" customHeight="1">
      <c r="A131" s="384">
        <v>3</v>
      </c>
      <c r="B131" s="385">
        <v>45050</v>
      </c>
      <c r="C131" s="386"/>
      <c r="D131" s="386" t="s">
        <v>135</v>
      </c>
      <c r="E131" s="387" t="s">
        <v>536</v>
      </c>
      <c r="F131" s="387">
        <v>84</v>
      </c>
      <c r="G131" s="387">
        <v>74.900000000000006</v>
      </c>
      <c r="H131" s="387">
        <v>89.75</v>
      </c>
      <c r="I131" s="387" t="s">
        <v>572</v>
      </c>
      <c r="J131" s="388" t="s">
        <v>1055</v>
      </c>
      <c r="K131" s="388">
        <f t="shared" ref="K131" si="125">H131-F131</f>
        <v>5.75</v>
      </c>
      <c r="L131" s="389">
        <f t="shared" ref="L131" si="126">(F131*-0.7)/100</f>
        <v>-0.58799999999999997</v>
      </c>
      <c r="M131" s="390">
        <f t="shared" ref="M131" si="127">(K131+L131)/F131</f>
        <v>6.1452380952380953E-2</v>
      </c>
      <c r="N131" s="391" t="s">
        <v>534</v>
      </c>
      <c r="O131" s="392">
        <v>45070</v>
      </c>
      <c r="P131" s="393"/>
      <c r="Q131" s="197"/>
      <c r="R131" s="197" t="s">
        <v>535</v>
      </c>
      <c r="S131" s="265"/>
      <c r="T131" s="197"/>
      <c r="U131" s="197"/>
      <c r="V131" s="197"/>
      <c r="W131" s="197"/>
      <c r="X131" s="197"/>
      <c r="Y131" s="197"/>
      <c r="Z131" s="197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</row>
    <row r="132" spans="1:38" s="198" customFormat="1" ht="14.25" customHeight="1">
      <c r="A132" s="322">
        <v>4</v>
      </c>
      <c r="B132" s="394">
        <v>45071</v>
      </c>
      <c r="C132" s="253"/>
      <c r="D132" s="253" t="s">
        <v>255</v>
      </c>
      <c r="E132" s="254" t="s">
        <v>536</v>
      </c>
      <c r="F132" s="254" t="s">
        <v>1065</v>
      </c>
      <c r="G132" s="254">
        <v>267</v>
      </c>
      <c r="H132" s="254"/>
      <c r="I132" s="254" t="s">
        <v>1066</v>
      </c>
      <c r="J132" s="225" t="s">
        <v>537</v>
      </c>
      <c r="K132" s="225"/>
      <c r="L132" s="277"/>
      <c r="M132" s="278"/>
      <c r="N132" s="244"/>
      <c r="O132" s="247"/>
      <c r="P132" s="199"/>
      <c r="Q132" s="197"/>
      <c r="R132" s="197" t="s">
        <v>535</v>
      </c>
      <c r="S132" s="265"/>
      <c r="T132" s="197"/>
      <c r="U132" s="197"/>
      <c r="V132" s="197"/>
      <c r="W132" s="197"/>
      <c r="X132" s="197"/>
      <c r="Y132" s="197"/>
      <c r="Z132" s="197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</row>
    <row r="133" spans="1:38" ht="12.75" customHeight="1">
      <c r="A133" s="254"/>
      <c r="B133" s="252"/>
      <c r="C133" s="253"/>
      <c r="D133" s="253"/>
      <c r="E133" s="254"/>
      <c r="F133" s="254"/>
      <c r="G133" s="254"/>
      <c r="H133" s="254"/>
      <c r="I133" s="254"/>
      <c r="J133" s="225"/>
      <c r="K133" s="202"/>
      <c r="L133" s="217"/>
      <c r="M133" s="218"/>
      <c r="N133" s="202"/>
      <c r="O133" s="225"/>
      <c r="P133" s="199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09" t="s">
        <v>538</v>
      </c>
      <c r="B134" s="109"/>
      <c r="C134" s="109"/>
      <c r="D134" s="109"/>
      <c r="E134" s="41"/>
      <c r="F134" s="116" t="s">
        <v>540</v>
      </c>
      <c r="G134" s="54"/>
      <c r="H134" s="54"/>
      <c r="I134" s="54"/>
      <c r="J134" s="6"/>
      <c r="K134" s="132"/>
      <c r="L134" s="133"/>
      <c r="M134" s="6"/>
      <c r="N134" s="99"/>
      <c r="O134" s="142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5" t="s">
        <v>539</v>
      </c>
      <c r="B135" s="109"/>
      <c r="C135" s="109"/>
      <c r="D135" s="109"/>
      <c r="E135" s="6"/>
      <c r="F135" s="116" t="s">
        <v>542</v>
      </c>
      <c r="G135" s="6"/>
      <c r="H135" s="6" t="s">
        <v>758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5"/>
      <c r="B136" s="109"/>
      <c r="C136" s="109"/>
      <c r="D136" s="109"/>
      <c r="E136" s="6"/>
      <c r="F136" s="116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4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/>
      <c r="B137" s="109"/>
      <c r="C137" s="109"/>
      <c r="D137" s="109"/>
      <c r="E137" s="6"/>
      <c r="F137" s="116"/>
      <c r="G137" s="54"/>
      <c r="H137" s="41"/>
      <c r="I137" s="54"/>
      <c r="J137" s="6"/>
      <c r="K137" s="132"/>
      <c r="L137" s="133"/>
      <c r="M137" s="6"/>
      <c r="N137" s="99"/>
      <c r="O137" s="13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5" t="s">
        <v>1014</v>
      </c>
      <c r="B138" s="109"/>
      <c r="C138" s="109"/>
      <c r="D138" s="109"/>
      <c r="E138" s="6"/>
      <c r="F138" s="116"/>
      <c r="G138" s="54"/>
      <c r="H138" s="41"/>
      <c r="I138" s="54"/>
      <c r="J138" s="6"/>
      <c r="K138" s="132"/>
      <c r="L138" s="133"/>
      <c r="M138" s="6"/>
      <c r="N138" s="99"/>
      <c r="O138" s="134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4" t="s">
        <v>16</v>
      </c>
      <c r="B139" s="94" t="s">
        <v>511</v>
      </c>
      <c r="C139" s="94"/>
      <c r="D139" s="95" t="s">
        <v>522</v>
      </c>
      <c r="E139" s="94" t="s">
        <v>523</v>
      </c>
      <c r="F139" s="94" t="s">
        <v>524</v>
      </c>
      <c r="G139" s="94" t="s">
        <v>544</v>
      </c>
      <c r="H139" s="94" t="s">
        <v>526</v>
      </c>
      <c r="I139" s="94" t="s">
        <v>527</v>
      </c>
      <c r="J139" s="93" t="s">
        <v>528</v>
      </c>
      <c r="K139" s="136" t="s">
        <v>552</v>
      </c>
      <c r="L139" s="96" t="s">
        <v>530</v>
      </c>
      <c r="M139" s="136" t="s">
        <v>553</v>
      </c>
      <c r="N139" s="94" t="s">
        <v>554</v>
      </c>
      <c r="O139" s="93" t="s">
        <v>532</v>
      </c>
      <c r="P139" s="95" t="s">
        <v>533</v>
      </c>
      <c r="Q139" s="41"/>
      <c r="R139" s="6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38" ht="12.75" customHeight="1">
      <c r="A140" s="286">
        <v>1</v>
      </c>
      <c r="B140" s="304">
        <v>45064</v>
      </c>
      <c r="C140" s="302"/>
      <c r="D140" s="302" t="s">
        <v>36</v>
      </c>
      <c r="E140" s="286" t="s">
        <v>877</v>
      </c>
      <c r="F140" s="286">
        <v>43980</v>
      </c>
      <c r="G140" s="286">
        <v>44089</v>
      </c>
      <c r="H140" s="341">
        <v>43800</v>
      </c>
      <c r="I140" s="341" t="s">
        <v>1015</v>
      </c>
      <c r="J140" s="272" t="s">
        <v>1016</v>
      </c>
      <c r="K140" s="280">
        <f>F140-H140</f>
        <v>180</v>
      </c>
      <c r="L140" s="291">
        <f t="shared" ref="L140" si="128">(H140*N140)*0.07%</f>
        <v>766.50000000000011</v>
      </c>
      <c r="M140" s="282">
        <f t="shared" ref="M140" si="129">(K140*N140)-L140</f>
        <v>3733.5</v>
      </c>
      <c r="N140" s="280">
        <v>25</v>
      </c>
      <c r="O140" s="272" t="s">
        <v>534</v>
      </c>
      <c r="P140" s="273">
        <v>45064</v>
      </c>
      <c r="Q140" s="299"/>
      <c r="R140" s="54" t="s">
        <v>1106</v>
      </c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300"/>
      <c r="AG140" s="301"/>
      <c r="AH140" s="299"/>
      <c r="AI140" s="299"/>
      <c r="AJ140" s="300"/>
      <c r="AK140" s="300"/>
      <c r="AL140" s="300"/>
    </row>
    <row r="141" spans="1:38" s="198" customFormat="1" ht="12.75" customHeight="1">
      <c r="A141" s="286">
        <v>2</v>
      </c>
      <c r="B141" s="304">
        <v>45065</v>
      </c>
      <c r="C141" s="302"/>
      <c r="D141" s="302" t="s">
        <v>1026</v>
      </c>
      <c r="E141" s="274" t="s">
        <v>536</v>
      </c>
      <c r="F141" s="274">
        <v>10.25</v>
      </c>
      <c r="G141" s="274">
        <v>7.7</v>
      </c>
      <c r="H141" s="283">
        <v>14</v>
      </c>
      <c r="I141" s="291">
        <v>17</v>
      </c>
      <c r="J141" s="272" t="s">
        <v>1022</v>
      </c>
      <c r="K141" s="280">
        <f t="shared" ref="K141:K146" si="130">H141-F141</f>
        <v>3.75</v>
      </c>
      <c r="L141" s="291">
        <v>100</v>
      </c>
      <c r="M141" s="282">
        <f t="shared" ref="M141" si="131">(K141*N141)-L141</f>
        <v>2150</v>
      </c>
      <c r="N141" s="280">
        <v>600</v>
      </c>
      <c r="O141" s="272" t="s">
        <v>534</v>
      </c>
      <c r="P141" s="273">
        <v>45065</v>
      </c>
      <c r="Q141" s="377"/>
      <c r="R141" s="54" t="s">
        <v>1106</v>
      </c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378"/>
      <c r="AG141" s="379"/>
      <c r="AH141" s="377"/>
      <c r="AI141" s="377"/>
      <c r="AJ141" s="378"/>
      <c r="AK141" s="378"/>
      <c r="AL141" s="378"/>
    </row>
    <row r="142" spans="1:38" s="198" customFormat="1" ht="12.75" customHeight="1">
      <c r="A142" s="308">
        <v>3</v>
      </c>
      <c r="B142" s="320">
        <v>45065</v>
      </c>
      <c r="C142" s="311"/>
      <c r="D142" s="311" t="s">
        <v>1020</v>
      </c>
      <c r="E142" s="308" t="s">
        <v>536</v>
      </c>
      <c r="F142" s="308">
        <v>71</v>
      </c>
      <c r="G142" s="308">
        <v>58</v>
      </c>
      <c r="H142" s="380">
        <v>69.5</v>
      </c>
      <c r="I142" s="380" t="s">
        <v>1021</v>
      </c>
      <c r="J142" s="290" t="s">
        <v>1023</v>
      </c>
      <c r="K142" s="314">
        <f t="shared" si="130"/>
        <v>-1.5</v>
      </c>
      <c r="L142" s="313">
        <v>100</v>
      </c>
      <c r="M142" s="316">
        <f t="shared" ref="M142:M143" si="132">(K142*N142)-L142</f>
        <v>-175</v>
      </c>
      <c r="N142" s="314">
        <v>50</v>
      </c>
      <c r="O142" s="290" t="s">
        <v>546</v>
      </c>
      <c r="P142" s="309">
        <v>45065</v>
      </c>
      <c r="Q142" s="197"/>
      <c r="R142" s="54" t="s">
        <v>1106</v>
      </c>
      <c r="S142" s="197"/>
      <c r="T142" s="197"/>
      <c r="U142" s="197"/>
      <c r="V142" s="197"/>
      <c r="W142" s="197"/>
      <c r="X142" s="197"/>
      <c r="Y142" s="197"/>
      <c r="Z142" s="197"/>
    </row>
    <row r="143" spans="1:38" s="198" customFormat="1" ht="12.75" customHeight="1">
      <c r="A143" s="308">
        <v>4</v>
      </c>
      <c r="B143" s="320">
        <v>45068</v>
      </c>
      <c r="C143" s="311"/>
      <c r="D143" s="311" t="s">
        <v>1031</v>
      </c>
      <c r="E143" s="308" t="s">
        <v>536</v>
      </c>
      <c r="F143" s="308">
        <v>70</v>
      </c>
      <c r="G143" s="308">
        <v>55</v>
      </c>
      <c r="H143" s="380">
        <v>55</v>
      </c>
      <c r="I143" s="380" t="s">
        <v>1021</v>
      </c>
      <c r="J143" s="290" t="s">
        <v>1032</v>
      </c>
      <c r="K143" s="314">
        <f t="shared" si="130"/>
        <v>-15</v>
      </c>
      <c r="L143" s="313">
        <v>100</v>
      </c>
      <c r="M143" s="316">
        <f t="shared" si="132"/>
        <v>-850</v>
      </c>
      <c r="N143" s="314">
        <v>50</v>
      </c>
      <c r="O143" s="290" t="s">
        <v>546</v>
      </c>
      <c r="P143" s="309">
        <v>45068</v>
      </c>
      <c r="Q143" s="197"/>
      <c r="R143" s="54" t="s">
        <v>1106</v>
      </c>
      <c r="S143" s="197"/>
      <c r="T143" s="197"/>
      <c r="U143" s="197"/>
      <c r="V143" s="197"/>
      <c r="W143" s="197"/>
      <c r="X143" s="197"/>
      <c r="Y143" s="197"/>
      <c r="Z143" s="197"/>
    </row>
    <row r="144" spans="1:38" s="198" customFormat="1" ht="12.75" customHeight="1">
      <c r="A144" s="308">
        <v>5</v>
      </c>
      <c r="B144" s="320">
        <v>45069</v>
      </c>
      <c r="C144" s="311"/>
      <c r="D144" s="311" t="s">
        <v>1036</v>
      </c>
      <c r="E144" s="308" t="s">
        <v>536</v>
      </c>
      <c r="F144" s="308">
        <v>26</v>
      </c>
      <c r="G144" s="308">
        <v>10</v>
      </c>
      <c r="H144" s="380">
        <v>25.5</v>
      </c>
      <c r="I144" s="380" t="s">
        <v>1037</v>
      </c>
      <c r="J144" s="290" t="s">
        <v>1038</v>
      </c>
      <c r="K144" s="314">
        <f t="shared" si="130"/>
        <v>-0.5</v>
      </c>
      <c r="L144" s="313">
        <v>100</v>
      </c>
      <c r="M144" s="316">
        <f t="shared" ref="M144:M147" si="133">(K144*N144)-L144</f>
        <v>-187.5</v>
      </c>
      <c r="N144" s="314">
        <v>175</v>
      </c>
      <c r="O144" s="290" t="s">
        <v>546</v>
      </c>
      <c r="P144" s="309">
        <v>45069</v>
      </c>
      <c r="Q144" s="197"/>
      <c r="R144" s="54" t="s">
        <v>1106</v>
      </c>
      <c r="S144" s="197"/>
      <c r="T144" s="197"/>
      <c r="U144" s="197"/>
      <c r="V144" s="197"/>
      <c r="W144" s="197"/>
      <c r="X144" s="197"/>
      <c r="Y144" s="197"/>
      <c r="Z144" s="197"/>
    </row>
    <row r="145" spans="1:26" s="198" customFormat="1" ht="12.75" customHeight="1">
      <c r="A145" s="308">
        <v>6</v>
      </c>
      <c r="B145" s="320">
        <v>45070</v>
      </c>
      <c r="C145" s="311"/>
      <c r="D145" s="311" t="s">
        <v>37</v>
      </c>
      <c r="E145" s="308" t="s">
        <v>536</v>
      </c>
      <c r="F145" s="308">
        <v>18310</v>
      </c>
      <c r="G145" s="308">
        <v>18263</v>
      </c>
      <c r="H145" s="380">
        <v>18300</v>
      </c>
      <c r="I145" s="380" t="s">
        <v>1052</v>
      </c>
      <c r="J145" s="290" t="s">
        <v>945</v>
      </c>
      <c r="K145" s="314">
        <f t="shared" si="130"/>
        <v>-10</v>
      </c>
      <c r="L145" s="313">
        <f t="shared" ref="L145:L147" si="134">(H145*N145)*0.07%</f>
        <v>640.50000000000011</v>
      </c>
      <c r="M145" s="316">
        <f>(K145*N145)-L145</f>
        <v>-1140.5</v>
      </c>
      <c r="N145" s="314">
        <v>50</v>
      </c>
      <c r="O145" s="290" t="s">
        <v>546</v>
      </c>
      <c r="P145" s="309">
        <v>45070</v>
      </c>
      <c r="Q145" s="197"/>
      <c r="R145" s="54" t="s">
        <v>1106</v>
      </c>
      <c r="S145" s="197"/>
      <c r="T145" s="197"/>
      <c r="U145" s="197"/>
      <c r="V145" s="197"/>
      <c r="W145" s="197"/>
      <c r="X145" s="197"/>
      <c r="Y145" s="197"/>
      <c r="Z145" s="197"/>
    </row>
    <row r="146" spans="1:26" s="198" customFormat="1" ht="12.75" customHeight="1">
      <c r="A146" s="308">
        <v>7</v>
      </c>
      <c r="B146" s="320">
        <v>45070</v>
      </c>
      <c r="C146" s="311"/>
      <c r="D146" s="311" t="s">
        <v>1051</v>
      </c>
      <c r="E146" s="308" t="s">
        <v>536</v>
      </c>
      <c r="F146" s="308">
        <v>81</v>
      </c>
      <c r="G146" s="308">
        <v>70</v>
      </c>
      <c r="H146" s="380">
        <v>79</v>
      </c>
      <c r="I146" s="380">
        <v>118</v>
      </c>
      <c r="J146" s="290" t="s">
        <v>1054</v>
      </c>
      <c r="K146" s="314">
        <f t="shared" si="130"/>
        <v>-2</v>
      </c>
      <c r="L146" s="313">
        <v>100</v>
      </c>
      <c r="M146" s="316">
        <f t="shared" si="133"/>
        <v>-900</v>
      </c>
      <c r="N146" s="314">
        <v>400</v>
      </c>
      <c r="O146" s="290" t="s">
        <v>546</v>
      </c>
      <c r="P146" s="309">
        <v>45070</v>
      </c>
      <c r="Q146" s="197"/>
      <c r="R146" s="54" t="s">
        <v>1106</v>
      </c>
      <c r="S146" s="197"/>
      <c r="T146" s="197"/>
      <c r="U146" s="197"/>
      <c r="V146" s="197"/>
      <c r="W146" s="197"/>
      <c r="X146" s="197"/>
      <c r="Y146" s="197"/>
      <c r="Z146" s="197"/>
    </row>
    <row r="147" spans="1:26" s="198" customFormat="1" ht="12.75" customHeight="1">
      <c r="A147" s="308">
        <v>8</v>
      </c>
      <c r="B147" s="320">
        <v>45070</v>
      </c>
      <c r="C147" s="311"/>
      <c r="D147" s="311" t="s">
        <v>37</v>
      </c>
      <c r="E147" s="308" t="s">
        <v>877</v>
      </c>
      <c r="F147" s="308">
        <v>18285</v>
      </c>
      <c r="G147" s="308">
        <v>18325</v>
      </c>
      <c r="H147" s="380">
        <v>18295</v>
      </c>
      <c r="I147" s="380" t="s">
        <v>1053</v>
      </c>
      <c r="J147" s="290" t="s">
        <v>945</v>
      </c>
      <c r="K147" s="314">
        <f>F147-H147</f>
        <v>-10</v>
      </c>
      <c r="L147" s="313">
        <f t="shared" si="134"/>
        <v>320.16250000000002</v>
      </c>
      <c r="M147" s="316">
        <f t="shared" si="133"/>
        <v>-570.16250000000002</v>
      </c>
      <c r="N147" s="314">
        <v>25</v>
      </c>
      <c r="O147" s="290" t="s">
        <v>546</v>
      </c>
      <c r="P147" s="309">
        <v>45070</v>
      </c>
      <c r="Q147" s="197"/>
      <c r="R147" s="54" t="s">
        <v>1106</v>
      </c>
      <c r="S147" s="197"/>
      <c r="T147" s="197"/>
      <c r="U147" s="197"/>
      <c r="V147" s="197"/>
      <c r="W147" s="197"/>
      <c r="X147" s="197"/>
      <c r="Y147" s="197"/>
      <c r="Z147" s="197"/>
    </row>
    <row r="148" spans="1:26" s="198" customFormat="1" ht="12.75" customHeight="1">
      <c r="A148" s="322"/>
      <c r="B148" s="323"/>
      <c r="C148" s="325"/>
      <c r="D148" s="325"/>
      <c r="E148" s="322"/>
      <c r="F148" s="322"/>
      <c r="G148" s="322"/>
      <c r="H148" s="376"/>
      <c r="I148" s="376"/>
      <c r="J148" s="225"/>
      <c r="K148" s="254"/>
      <c r="L148" s="217"/>
      <c r="M148" s="327"/>
      <c r="N148" s="254"/>
      <c r="O148" s="225"/>
      <c r="P148" s="199"/>
      <c r="Q148" s="197"/>
      <c r="R148" s="203"/>
      <c r="S148" s="197"/>
      <c r="T148" s="197"/>
      <c r="U148" s="197"/>
      <c r="V148" s="197"/>
      <c r="W148" s="197"/>
      <c r="X148" s="197"/>
      <c r="Y148" s="197"/>
      <c r="Z148" s="197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15"/>
      <c r="B150" s="109"/>
      <c r="C150" s="109"/>
      <c r="D150" s="109"/>
      <c r="E150" s="6"/>
      <c r="F150" s="116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15"/>
      <c r="B151" s="109"/>
      <c r="C151" s="109"/>
      <c r="D151" s="109"/>
      <c r="E151" s="6"/>
      <c r="F151" s="116"/>
      <c r="G151" s="54"/>
      <c r="H151" s="41"/>
      <c r="I151" s="54"/>
      <c r="J151" s="6"/>
      <c r="K151" s="132"/>
      <c r="L151" s="133"/>
      <c r="M151" s="6"/>
      <c r="N151" s="99"/>
      <c r="O151" s="13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15"/>
      <c r="B152" s="109"/>
      <c r="C152" s="109"/>
      <c r="D152" s="109"/>
      <c r="E152" s="6"/>
      <c r="F152" s="116"/>
      <c r="G152" s="54"/>
      <c r="H152" s="41"/>
      <c r="I152" s="54"/>
      <c r="J152" s="6"/>
      <c r="K152" s="132"/>
      <c r="L152" s="133"/>
      <c r="M152" s="6"/>
      <c r="N152" s="99"/>
      <c r="O152" s="13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15"/>
      <c r="B153" s="109"/>
      <c r="C153" s="109"/>
      <c r="D153" s="109"/>
      <c r="E153" s="6"/>
      <c r="F153" s="116"/>
      <c r="G153" s="54"/>
      <c r="H153" s="41"/>
      <c r="I153" s="54"/>
      <c r="J153" s="6"/>
      <c r="K153" s="132"/>
      <c r="L153" s="133"/>
      <c r="M153" s="6"/>
      <c r="N153" s="99"/>
      <c r="O153" s="134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54"/>
      <c r="B154" s="98"/>
      <c r="C154" s="98"/>
      <c r="D154" s="41"/>
      <c r="E154" s="54"/>
      <c r="F154" s="54"/>
      <c r="G154" s="54"/>
      <c r="H154" s="41"/>
      <c r="I154" s="54"/>
      <c r="J154" s="6"/>
      <c r="K154" s="132"/>
      <c r="L154" s="133"/>
      <c r="M154" s="6"/>
      <c r="N154" s="99"/>
      <c r="O154" s="134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38.25" customHeight="1">
      <c r="A155" s="41"/>
      <c r="B155" s="143" t="s">
        <v>559</v>
      </c>
      <c r="C155" s="143"/>
      <c r="D155" s="143"/>
      <c r="E155" s="143"/>
      <c r="F155" s="6"/>
      <c r="G155" s="6"/>
      <c r="H155" s="126"/>
      <c r="I155" s="6"/>
      <c r="J155" s="126"/>
      <c r="K155" s="127"/>
      <c r="L155" s="6"/>
      <c r="M155" s="6"/>
      <c r="N155" s="1"/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93" t="s">
        <v>16</v>
      </c>
      <c r="B156" s="94" t="s">
        <v>511</v>
      </c>
      <c r="C156" s="94"/>
      <c r="D156" s="95" t="s">
        <v>522</v>
      </c>
      <c r="E156" s="94" t="s">
        <v>523</v>
      </c>
      <c r="F156" s="94" t="s">
        <v>524</v>
      </c>
      <c r="G156" s="94" t="s">
        <v>560</v>
      </c>
      <c r="H156" s="94" t="s">
        <v>561</v>
      </c>
      <c r="I156" s="94" t="s">
        <v>527</v>
      </c>
      <c r="J156" s="144" t="s">
        <v>528</v>
      </c>
      <c r="K156" s="94" t="s">
        <v>529</v>
      </c>
      <c r="L156" s="94" t="s">
        <v>562</v>
      </c>
      <c r="M156" s="94" t="s">
        <v>532</v>
      </c>
      <c r="N156" s="95" t="s">
        <v>533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</v>
      </c>
      <c r="B157" s="146">
        <v>41579</v>
      </c>
      <c r="C157" s="146"/>
      <c r="D157" s="147" t="s">
        <v>563</v>
      </c>
      <c r="E157" s="148" t="s">
        <v>564</v>
      </c>
      <c r="F157" s="149">
        <v>82</v>
      </c>
      <c r="G157" s="148" t="s">
        <v>565</v>
      </c>
      <c r="H157" s="148">
        <v>100</v>
      </c>
      <c r="I157" s="150">
        <v>100</v>
      </c>
      <c r="J157" s="151" t="s">
        <v>566</v>
      </c>
      <c r="K157" s="152">
        <f t="shared" ref="K157:K188" si="135">H157-F157</f>
        <v>18</v>
      </c>
      <c r="L157" s="153">
        <f t="shared" ref="L157:L188" si="136">K157/F157</f>
        <v>0.21951219512195122</v>
      </c>
      <c r="M157" s="148" t="s">
        <v>534</v>
      </c>
      <c r="N157" s="154">
        <v>42657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</v>
      </c>
      <c r="B158" s="146">
        <v>41794</v>
      </c>
      <c r="C158" s="146"/>
      <c r="D158" s="147" t="s">
        <v>567</v>
      </c>
      <c r="E158" s="148" t="s">
        <v>536</v>
      </c>
      <c r="F158" s="149">
        <v>257</v>
      </c>
      <c r="G158" s="148" t="s">
        <v>565</v>
      </c>
      <c r="H158" s="148">
        <v>300</v>
      </c>
      <c r="I158" s="150">
        <v>300</v>
      </c>
      <c r="J158" s="151" t="s">
        <v>566</v>
      </c>
      <c r="K158" s="152">
        <f t="shared" si="135"/>
        <v>43</v>
      </c>
      <c r="L158" s="153">
        <f t="shared" si="136"/>
        <v>0.16731517509727625</v>
      </c>
      <c r="M158" s="148" t="s">
        <v>534</v>
      </c>
      <c r="N158" s="154">
        <v>41822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</v>
      </c>
      <c r="B159" s="146">
        <v>41828</v>
      </c>
      <c r="C159" s="146"/>
      <c r="D159" s="147" t="s">
        <v>568</v>
      </c>
      <c r="E159" s="148" t="s">
        <v>536</v>
      </c>
      <c r="F159" s="149">
        <v>393</v>
      </c>
      <c r="G159" s="148" t="s">
        <v>565</v>
      </c>
      <c r="H159" s="148">
        <v>468</v>
      </c>
      <c r="I159" s="150">
        <v>468</v>
      </c>
      <c r="J159" s="151" t="s">
        <v>566</v>
      </c>
      <c r="K159" s="152">
        <f t="shared" si="135"/>
        <v>75</v>
      </c>
      <c r="L159" s="153">
        <f t="shared" si="136"/>
        <v>0.19083969465648856</v>
      </c>
      <c r="M159" s="148" t="s">
        <v>534</v>
      </c>
      <c r="N159" s="154">
        <v>41863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</v>
      </c>
      <c r="B160" s="146">
        <v>41857</v>
      </c>
      <c r="C160" s="146"/>
      <c r="D160" s="147" t="s">
        <v>569</v>
      </c>
      <c r="E160" s="148" t="s">
        <v>536</v>
      </c>
      <c r="F160" s="149">
        <v>205</v>
      </c>
      <c r="G160" s="148" t="s">
        <v>565</v>
      </c>
      <c r="H160" s="148">
        <v>275</v>
      </c>
      <c r="I160" s="150">
        <v>250</v>
      </c>
      <c r="J160" s="151" t="s">
        <v>566</v>
      </c>
      <c r="K160" s="152">
        <f t="shared" si="135"/>
        <v>70</v>
      </c>
      <c r="L160" s="153">
        <f t="shared" si="136"/>
        <v>0.34146341463414637</v>
      </c>
      <c r="M160" s="148" t="s">
        <v>534</v>
      </c>
      <c r="N160" s="154">
        <v>41962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</v>
      </c>
      <c r="B161" s="146">
        <v>41886</v>
      </c>
      <c r="C161" s="146"/>
      <c r="D161" s="147" t="s">
        <v>570</v>
      </c>
      <c r="E161" s="148" t="s">
        <v>536</v>
      </c>
      <c r="F161" s="149">
        <v>162</v>
      </c>
      <c r="G161" s="148" t="s">
        <v>565</v>
      </c>
      <c r="H161" s="148">
        <v>190</v>
      </c>
      <c r="I161" s="150">
        <v>190</v>
      </c>
      <c r="J161" s="151" t="s">
        <v>566</v>
      </c>
      <c r="K161" s="152">
        <f t="shared" si="135"/>
        <v>28</v>
      </c>
      <c r="L161" s="153">
        <f t="shared" si="136"/>
        <v>0.1728395061728395</v>
      </c>
      <c r="M161" s="148" t="s">
        <v>534</v>
      </c>
      <c r="N161" s="154">
        <v>42006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</v>
      </c>
      <c r="B162" s="146">
        <v>41886</v>
      </c>
      <c r="C162" s="146"/>
      <c r="D162" s="147" t="s">
        <v>571</v>
      </c>
      <c r="E162" s="148" t="s">
        <v>536</v>
      </c>
      <c r="F162" s="149">
        <v>75</v>
      </c>
      <c r="G162" s="148" t="s">
        <v>565</v>
      </c>
      <c r="H162" s="148">
        <v>91.5</v>
      </c>
      <c r="I162" s="150" t="s">
        <v>572</v>
      </c>
      <c r="J162" s="151" t="s">
        <v>573</v>
      </c>
      <c r="K162" s="152">
        <f t="shared" si="135"/>
        <v>16.5</v>
      </c>
      <c r="L162" s="153">
        <f t="shared" si="136"/>
        <v>0.22</v>
      </c>
      <c r="M162" s="148" t="s">
        <v>534</v>
      </c>
      <c r="N162" s="154">
        <v>41954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</v>
      </c>
      <c r="B163" s="146">
        <v>41913</v>
      </c>
      <c r="C163" s="146"/>
      <c r="D163" s="147" t="s">
        <v>574</v>
      </c>
      <c r="E163" s="148" t="s">
        <v>536</v>
      </c>
      <c r="F163" s="149">
        <v>850</v>
      </c>
      <c r="G163" s="148" t="s">
        <v>565</v>
      </c>
      <c r="H163" s="148">
        <v>982.5</v>
      </c>
      <c r="I163" s="150">
        <v>1050</v>
      </c>
      <c r="J163" s="151" t="s">
        <v>575</v>
      </c>
      <c r="K163" s="152">
        <f t="shared" si="135"/>
        <v>132.5</v>
      </c>
      <c r="L163" s="153">
        <f t="shared" si="136"/>
        <v>0.15588235294117647</v>
      </c>
      <c r="M163" s="148" t="s">
        <v>534</v>
      </c>
      <c r="N163" s="154">
        <v>42039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</v>
      </c>
      <c r="B164" s="146">
        <v>41913</v>
      </c>
      <c r="C164" s="146"/>
      <c r="D164" s="147" t="s">
        <v>576</v>
      </c>
      <c r="E164" s="148" t="s">
        <v>536</v>
      </c>
      <c r="F164" s="149">
        <v>475</v>
      </c>
      <c r="G164" s="148" t="s">
        <v>565</v>
      </c>
      <c r="H164" s="148">
        <v>515</v>
      </c>
      <c r="I164" s="150">
        <v>600</v>
      </c>
      <c r="J164" s="151" t="s">
        <v>577</v>
      </c>
      <c r="K164" s="152">
        <f t="shared" si="135"/>
        <v>40</v>
      </c>
      <c r="L164" s="153">
        <f t="shared" si="136"/>
        <v>8.4210526315789472E-2</v>
      </c>
      <c r="M164" s="148" t="s">
        <v>534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</v>
      </c>
      <c r="B165" s="146">
        <v>41913</v>
      </c>
      <c r="C165" s="146"/>
      <c r="D165" s="147" t="s">
        <v>578</v>
      </c>
      <c r="E165" s="148" t="s">
        <v>536</v>
      </c>
      <c r="F165" s="149">
        <v>86</v>
      </c>
      <c r="G165" s="148" t="s">
        <v>565</v>
      </c>
      <c r="H165" s="148">
        <v>99</v>
      </c>
      <c r="I165" s="150">
        <v>140</v>
      </c>
      <c r="J165" s="151" t="s">
        <v>579</v>
      </c>
      <c r="K165" s="152">
        <f t="shared" si="135"/>
        <v>13</v>
      </c>
      <c r="L165" s="153">
        <f t="shared" si="136"/>
        <v>0.15116279069767441</v>
      </c>
      <c r="M165" s="148" t="s">
        <v>534</v>
      </c>
      <c r="N165" s="15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10</v>
      </c>
      <c r="B166" s="146">
        <v>41926</v>
      </c>
      <c r="C166" s="146"/>
      <c r="D166" s="147" t="s">
        <v>580</v>
      </c>
      <c r="E166" s="148" t="s">
        <v>536</v>
      </c>
      <c r="F166" s="149">
        <v>496.6</v>
      </c>
      <c r="G166" s="148" t="s">
        <v>565</v>
      </c>
      <c r="H166" s="148">
        <v>621</v>
      </c>
      <c r="I166" s="150">
        <v>580</v>
      </c>
      <c r="J166" s="151" t="s">
        <v>566</v>
      </c>
      <c r="K166" s="152">
        <f t="shared" si="135"/>
        <v>124.39999999999998</v>
      </c>
      <c r="L166" s="153">
        <f t="shared" si="136"/>
        <v>0.25050342327829234</v>
      </c>
      <c r="M166" s="148" t="s">
        <v>534</v>
      </c>
      <c r="N166" s="154">
        <v>42605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11</v>
      </c>
      <c r="B167" s="146">
        <v>41926</v>
      </c>
      <c r="C167" s="146"/>
      <c r="D167" s="147" t="s">
        <v>581</v>
      </c>
      <c r="E167" s="148" t="s">
        <v>536</v>
      </c>
      <c r="F167" s="149">
        <v>2481.9</v>
      </c>
      <c r="G167" s="148" t="s">
        <v>565</v>
      </c>
      <c r="H167" s="148">
        <v>2840</v>
      </c>
      <c r="I167" s="150">
        <v>2870</v>
      </c>
      <c r="J167" s="151" t="s">
        <v>582</v>
      </c>
      <c r="K167" s="152">
        <f t="shared" si="135"/>
        <v>358.09999999999991</v>
      </c>
      <c r="L167" s="153">
        <f t="shared" si="136"/>
        <v>0.14428462065353154</v>
      </c>
      <c r="M167" s="148" t="s">
        <v>534</v>
      </c>
      <c r="N167" s="154">
        <v>42017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12</v>
      </c>
      <c r="B168" s="146">
        <v>41928</v>
      </c>
      <c r="C168" s="146"/>
      <c r="D168" s="147" t="s">
        <v>583</v>
      </c>
      <c r="E168" s="148" t="s">
        <v>536</v>
      </c>
      <c r="F168" s="149">
        <v>84.5</v>
      </c>
      <c r="G168" s="148" t="s">
        <v>565</v>
      </c>
      <c r="H168" s="148">
        <v>93</v>
      </c>
      <c r="I168" s="150">
        <v>110</v>
      </c>
      <c r="J168" s="151" t="s">
        <v>584</v>
      </c>
      <c r="K168" s="152">
        <f t="shared" si="135"/>
        <v>8.5</v>
      </c>
      <c r="L168" s="153">
        <f t="shared" si="136"/>
        <v>0.10059171597633136</v>
      </c>
      <c r="M168" s="148" t="s">
        <v>534</v>
      </c>
      <c r="N168" s="154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13</v>
      </c>
      <c r="B169" s="146">
        <v>41928</v>
      </c>
      <c r="C169" s="146"/>
      <c r="D169" s="147" t="s">
        <v>585</v>
      </c>
      <c r="E169" s="148" t="s">
        <v>536</v>
      </c>
      <c r="F169" s="149">
        <v>401</v>
      </c>
      <c r="G169" s="148" t="s">
        <v>565</v>
      </c>
      <c r="H169" s="148">
        <v>428</v>
      </c>
      <c r="I169" s="150">
        <v>450</v>
      </c>
      <c r="J169" s="151" t="s">
        <v>586</v>
      </c>
      <c r="K169" s="152">
        <f t="shared" si="135"/>
        <v>27</v>
      </c>
      <c r="L169" s="153">
        <f t="shared" si="136"/>
        <v>6.7331670822942641E-2</v>
      </c>
      <c r="M169" s="148" t="s">
        <v>534</v>
      </c>
      <c r="N169" s="154">
        <v>42020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14</v>
      </c>
      <c r="B170" s="146">
        <v>41928</v>
      </c>
      <c r="C170" s="146"/>
      <c r="D170" s="147" t="s">
        <v>587</v>
      </c>
      <c r="E170" s="148" t="s">
        <v>536</v>
      </c>
      <c r="F170" s="149">
        <v>101</v>
      </c>
      <c r="G170" s="148" t="s">
        <v>565</v>
      </c>
      <c r="H170" s="148">
        <v>112</v>
      </c>
      <c r="I170" s="150">
        <v>120</v>
      </c>
      <c r="J170" s="151" t="s">
        <v>588</v>
      </c>
      <c r="K170" s="152">
        <f t="shared" si="135"/>
        <v>11</v>
      </c>
      <c r="L170" s="153">
        <f t="shared" si="136"/>
        <v>0.10891089108910891</v>
      </c>
      <c r="M170" s="148" t="s">
        <v>534</v>
      </c>
      <c r="N170" s="15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15</v>
      </c>
      <c r="B171" s="146">
        <v>41954</v>
      </c>
      <c r="C171" s="146"/>
      <c r="D171" s="147" t="s">
        <v>589</v>
      </c>
      <c r="E171" s="148" t="s">
        <v>536</v>
      </c>
      <c r="F171" s="149">
        <v>59</v>
      </c>
      <c r="G171" s="148" t="s">
        <v>565</v>
      </c>
      <c r="H171" s="148">
        <v>76</v>
      </c>
      <c r="I171" s="150">
        <v>76</v>
      </c>
      <c r="J171" s="151" t="s">
        <v>566</v>
      </c>
      <c r="K171" s="152">
        <f t="shared" si="135"/>
        <v>17</v>
      </c>
      <c r="L171" s="153">
        <f t="shared" si="136"/>
        <v>0.28813559322033899</v>
      </c>
      <c r="M171" s="148" t="s">
        <v>534</v>
      </c>
      <c r="N171" s="154">
        <v>43032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16</v>
      </c>
      <c r="B172" s="146">
        <v>41954</v>
      </c>
      <c r="C172" s="146"/>
      <c r="D172" s="147" t="s">
        <v>578</v>
      </c>
      <c r="E172" s="148" t="s">
        <v>536</v>
      </c>
      <c r="F172" s="149">
        <v>99</v>
      </c>
      <c r="G172" s="148" t="s">
        <v>565</v>
      </c>
      <c r="H172" s="148">
        <v>120</v>
      </c>
      <c r="I172" s="150">
        <v>120</v>
      </c>
      <c r="J172" s="151" t="s">
        <v>547</v>
      </c>
      <c r="K172" s="152">
        <f t="shared" si="135"/>
        <v>21</v>
      </c>
      <c r="L172" s="153">
        <f t="shared" si="136"/>
        <v>0.21212121212121213</v>
      </c>
      <c r="M172" s="148" t="s">
        <v>534</v>
      </c>
      <c r="N172" s="154">
        <v>41960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17</v>
      </c>
      <c r="B173" s="146">
        <v>41956</v>
      </c>
      <c r="C173" s="146"/>
      <c r="D173" s="147" t="s">
        <v>590</v>
      </c>
      <c r="E173" s="148" t="s">
        <v>536</v>
      </c>
      <c r="F173" s="149">
        <v>22</v>
      </c>
      <c r="G173" s="148" t="s">
        <v>565</v>
      </c>
      <c r="H173" s="148">
        <v>33.549999999999997</v>
      </c>
      <c r="I173" s="150">
        <v>32</v>
      </c>
      <c r="J173" s="151" t="s">
        <v>591</v>
      </c>
      <c r="K173" s="152">
        <f t="shared" si="135"/>
        <v>11.549999999999997</v>
      </c>
      <c r="L173" s="153">
        <f t="shared" si="136"/>
        <v>0.52499999999999991</v>
      </c>
      <c r="M173" s="148" t="s">
        <v>534</v>
      </c>
      <c r="N173" s="154">
        <v>42188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18</v>
      </c>
      <c r="B174" s="146">
        <v>41976</v>
      </c>
      <c r="C174" s="146"/>
      <c r="D174" s="147" t="s">
        <v>592</v>
      </c>
      <c r="E174" s="148" t="s">
        <v>536</v>
      </c>
      <c r="F174" s="149">
        <v>440</v>
      </c>
      <c r="G174" s="148" t="s">
        <v>565</v>
      </c>
      <c r="H174" s="148">
        <v>520</v>
      </c>
      <c r="I174" s="150">
        <v>520</v>
      </c>
      <c r="J174" s="151" t="s">
        <v>593</v>
      </c>
      <c r="K174" s="152">
        <f t="shared" si="135"/>
        <v>80</v>
      </c>
      <c r="L174" s="153">
        <f t="shared" si="136"/>
        <v>0.18181818181818182</v>
      </c>
      <c r="M174" s="148" t="s">
        <v>534</v>
      </c>
      <c r="N174" s="154">
        <v>42208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19</v>
      </c>
      <c r="B175" s="146">
        <v>41976</v>
      </c>
      <c r="C175" s="146"/>
      <c r="D175" s="147" t="s">
        <v>594</v>
      </c>
      <c r="E175" s="148" t="s">
        <v>536</v>
      </c>
      <c r="F175" s="149">
        <v>360</v>
      </c>
      <c r="G175" s="148" t="s">
        <v>565</v>
      </c>
      <c r="H175" s="148">
        <v>427</v>
      </c>
      <c r="I175" s="150">
        <v>425</v>
      </c>
      <c r="J175" s="151" t="s">
        <v>595</v>
      </c>
      <c r="K175" s="152">
        <f t="shared" si="135"/>
        <v>67</v>
      </c>
      <c r="L175" s="153">
        <f t="shared" si="136"/>
        <v>0.18611111111111112</v>
      </c>
      <c r="M175" s="148" t="s">
        <v>534</v>
      </c>
      <c r="N175" s="154">
        <v>42058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20</v>
      </c>
      <c r="B176" s="146">
        <v>42012</v>
      </c>
      <c r="C176" s="146"/>
      <c r="D176" s="147" t="s">
        <v>596</v>
      </c>
      <c r="E176" s="148" t="s">
        <v>536</v>
      </c>
      <c r="F176" s="149">
        <v>360</v>
      </c>
      <c r="G176" s="148" t="s">
        <v>565</v>
      </c>
      <c r="H176" s="148">
        <v>455</v>
      </c>
      <c r="I176" s="150">
        <v>420</v>
      </c>
      <c r="J176" s="151" t="s">
        <v>597</v>
      </c>
      <c r="K176" s="152">
        <f t="shared" si="135"/>
        <v>95</v>
      </c>
      <c r="L176" s="153">
        <f t="shared" si="136"/>
        <v>0.2638888888888889</v>
      </c>
      <c r="M176" s="148" t="s">
        <v>534</v>
      </c>
      <c r="N176" s="154">
        <v>42024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21</v>
      </c>
      <c r="B177" s="146">
        <v>42012</v>
      </c>
      <c r="C177" s="146"/>
      <c r="D177" s="147" t="s">
        <v>598</v>
      </c>
      <c r="E177" s="148" t="s">
        <v>536</v>
      </c>
      <c r="F177" s="149">
        <v>130</v>
      </c>
      <c r="G177" s="148"/>
      <c r="H177" s="148">
        <v>175.5</v>
      </c>
      <c r="I177" s="150">
        <v>165</v>
      </c>
      <c r="J177" s="151" t="s">
        <v>599</v>
      </c>
      <c r="K177" s="152">
        <f t="shared" si="135"/>
        <v>45.5</v>
      </c>
      <c r="L177" s="153">
        <f t="shared" si="136"/>
        <v>0.35</v>
      </c>
      <c r="M177" s="148" t="s">
        <v>534</v>
      </c>
      <c r="N177" s="154">
        <v>43088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22</v>
      </c>
      <c r="B178" s="146">
        <v>42040</v>
      </c>
      <c r="C178" s="146"/>
      <c r="D178" s="147" t="s">
        <v>364</v>
      </c>
      <c r="E178" s="148" t="s">
        <v>564</v>
      </c>
      <c r="F178" s="149">
        <v>98</v>
      </c>
      <c r="G178" s="148"/>
      <c r="H178" s="148">
        <v>120</v>
      </c>
      <c r="I178" s="150">
        <v>120</v>
      </c>
      <c r="J178" s="151" t="s">
        <v>566</v>
      </c>
      <c r="K178" s="152">
        <f t="shared" si="135"/>
        <v>22</v>
      </c>
      <c r="L178" s="153">
        <f t="shared" si="136"/>
        <v>0.22448979591836735</v>
      </c>
      <c r="M178" s="148" t="s">
        <v>534</v>
      </c>
      <c r="N178" s="154">
        <v>42753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23</v>
      </c>
      <c r="B179" s="146">
        <v>42040</v>
      </c>
      <c r="C179" s="146"/>
      <c r="D179" s="147" t="s">
        <v>600</v>
      </c>
      <c r="E179" s="148" t="s">
        <v>564</v>
      </c>
      <c r="F179" s="149">
        <v>196</v>
      </c>
      <c r="G179" s="148"/>
      <c r="H179" s="148">
        <v>262</v>
      </c>
      <c r="I179" s="150">
        <v>255</v>
      </c>
      <c r="J179" s="151" t="s">
        <v>566</v>
      </c>
      <c r="K179" s="152">
        <f t="shared" si="135"/>
        <v>66</v>
      </c>
      <c r="L179" s="153">
        <f t="shared" si="136"/>
        <v>0.33673469387755101</v>
      </c>
      <c r="M179" s="148" t="s">
        <v>534</v>
      </c>
      <c r="N179" s="154">
        <v>42599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24</v>
      </c>
      <c r="B180" s="156">
        <v>42067</v>
      </c>
      <c r="C180" s="156"/>
      <c r="D180" s="157" t="s">
        <v>363</v>
      </c>
      <c r="E180" s="158" t="s">
        <v>564</v>
      </c>
      <c r="F180" s="159">
        <v>235</v>
      </c>
      <c r="G180" s="159"/>
      <c r="H180" s="160">
        <v>77</v>
      </c>
      <c r="I180" s="160" t="s">
        <v>601</v>
      </c>
      <c r="J180" s="161" t="s">
        <v>602</v>
      </c>
      <c r="K180" s="162">
        <f t="shared" si="135"/>
        <v>-158</v>
      </c>
      <c r="L180" s="163">
        <f t="shared" si="136"/>
        <v>-0.67234042553191486</v>
      </c>
      <c r="M180" s="159" t="s">
        <v>546</v>
      </c>
      <c r="N180" s="156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25</v>
      </c>
      <c r="B181" s="146">
        <v>42067</v>
      </c>
      <c r="C181" s="146"/>
      <c r="D181" s="147" t="s">
        <v>603</v>
      </c>
      <c r="E181" s="148" t="s">
        <v>564</v>
      </c>
      <c r="F181" s="149">
        <v>185</v>
      </c>
      <c r="G181" s="148"/>
      <c r="H181" s="148">
        <v>224</v>
      </c>
      <c r="I181" s="150" t="s">
        <v>604</v>
      </c>
      <c r="J181" s="151" t="s">
        <v>566</v>
      </c>
      <c r="K181" s="152">
        <f t="shared" si="135"/>
        <v>39</v>
      </c>
      <c r="L181" s="153">
        <f t="shared" si="136"/>
        <v>0.21081081081081082</v>
      </c>
      <c r="M181" s="148" t="s">
        <v>534</v>
      </c>
      <c r="N181" s="154">
        <v>42647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26</v>
      </c>
      <c r="B182" s="156">
        <v>42090</v>
      </c>
      <c r="C182" s="156"/>
      <c r="D182" s="164" t="s">
        <v>605</v>
      </c>
      <c r="E182" s="159" t="s">
        <v>564</v>
      </c>
      <c r="F182" s="159">
        <v>49.5</v>
      </c>
      <c r="G182" s="160"/>
      <c r="H182" s="160">
        <v>15.85</v>
      </c>
      <c r="I182" s="160">
        <v>67</v>
      </c>
      <c r="J182" s="161" t="s">
        <v>606</v>
      </c>
      <c r="K182" s="160">
        <f t="shared" si="135"/>
        <v>-33.65</v>
      </c>
      <c r="L182" s="165">
        <f t="shared" si="136"/>
        <v>-0.67979797979797973</v>
      </c>
      <c r="M182" s="159" t="s">
        <v>546</v>
      </c>
      <c r="N182" s="166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27</v>
      </c>
      <c r="B183" s="146">
        <v>42093</v>
      </c>
      <c r="C183" s="146"/>
      <c r="D183" s="147" t="s">
        <v>607</v>
      </c>
      <c r="E183" s="148" t="s">
        <v>564</v>
      </c>
      <c r="F183" s="149">
        <v>183.5</v>
      </c>
      <c r="G183" s="148"/>
      <c r="H183" s="148">
        <v>219</v>
      </c>
      <c r="I183" s="150">
        <v>218</v>
      </c>
      <c r="J183" s="151" t="s">
        <v>608</v>
      </c>
      <c r="K183" s="152">
        <f t="shared" si="135"/>
        <v>35.5</v>
      </c>
      <c r="L183" s="153">
        <f t="shared" si="136"/>
        <v>0.19346049046321526</v>
      </c>
      <c r="M183" s="148" t="s">
        <v>534</v>
      </c>
      <c r="N183" s="154">
        <v>42103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28</v>
      </c>
      <c r="B184" s="146">
        <v>42114</v>
      </c>
      <c r="C184" s="146"/>
      <c r="D184" s="147" t="s">
        <v>609</v>
      </c>
      <c r="E184" s="148" t="s">
        <v>564</v>
      </c>
      <c r="F184" s="149">
        <f>(227+237)/2</f>
        <v>232</v>
      </c>
      <c r="G184" s="148"/>
      <c r="H184" s="148">
        <v>298</v>
      </c>
      <c r="I184" s="150">
        <v>298</v>
      </c>
      <c r="J184" s="151" t="s">
        <v>566</v>
      </c>
      <c r="K184" s="152">
        <f t="shared" si="135"/>
        <v>66</v>
      </c>
      <c r="L184" s="153">
        <f t="shared" si="136"/>
        <v>0.28448275862068967</v>
      </c>
      <c r="M184" s="148" t="s">
        <v>534</v>
      </c>
      <c r="N184" s="154">
        <v>42823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29</v>
      </c>
      <c r="B185" s="146">
        <v>42128</v>
      </c>
      <c r="C185" s="146"/>
      <c r="D185" s="147" t="s">
        <v>610</v>
      </c>
      <c r="E185" s="148" t="s">
        <v>536</v>
      </c>
      <c r="F185" s="149">
        <v>385</v>
      </c>
      <c r="G185" s="148"/>
      <c r="H185" s="148">
        <f>212.5+331</f>
        <v>543.5</v>
      </c>
      <c r="I185" s="150">
        <v>510</v>
      </c>
      <c r="J185" s="151" t="s">
        <v>611</v>
      </c>
      <c r="K185" s="152">
        <f t="shared" si="135"/>
        <v>158.5</v>
      </c>
      <c r="L185" s="153">
        <f t="shared" si="136"/>
        <v>0.41168831168831171</v>
      </c>
      <c r="M185" s="148" t="s">
        <v>534</v>
      </c>
      <c r="N185" s="154">
        <v>42235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30</v>
      </c>
      <c r="B186" s="146">
        <v>42128</v>
      </c>
      <c r="C186" s="146"/>
      <c r="D186" s="147" t="s">
        <v>612</v>
      </c>
      <c r="E186" s="148" t="s">
        <v>536</v>
      </c>
      <c r="F186" s="149">
        <v>115.5</v>
      </c>
      <c r="G186" s="148"/>
      <c r="H186" s="148">
        <v>146</v>
      </c>
      <c r="I186" s="150">
        <v>142</v>
      </c>
      <c r="J186" s="151" t="s">
        <v>613</v>
      </c>
      <c r="K186" s="152">
        <f t="shared" si="135"/>
        <v>30.5</v>
      </c>
      <c r="L186" s="153">
        <f t="shared" si="136"/>
        <v>0.26406926406926406</v>
      </c>
      <c r="M186" s="148" t="s">
        <v>534</v>
      </c>
      <c r="N186" s="154">
        <v>42202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31</v>
      </c>
      <c r="B187" s="146">
        <v>42151</v>
      </c>
      <c r="C187" s="146"/>
      <c r="D187" s="147" t="s">
        <v>614</v>
      </c>
      <c r="E187" s="148" t="s">
        <v>536</v>
      </c>
      <c r="F187" s="149">
        <v>237.5</v>
      </c>
      <c r="G187" s="148"/>
      <c r="H187" s="148">
        <v>279.5</v>
      </c>
      <c r="I187" s="150">
        <v>278</v>
      </c>
      <c r="J187" s="151" t="s">
        <v>566</v>
      </c>
      <c r="K187" s="152">
        <f t="shared" si="135"/>
        <v>42</v>
      </c>
      <c r="L187" s="153">
        <f t="shared" si="136"/>
        <v>0.17684210526315788</v>
      </c>
      <c r="M187" s="148" t="s">
        <v>534</v>
      </c>
      <c r="N187" s="154">
        <v>42222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32</v>
      </c>
      <c r="B188" s="146">
        <v>42174</v>
      </c>
      <c r="C188" s="146"/>
      <c r="D188" s="147" t="s">
        <v>585</v>
      </c>
      <c r="E188" s="148" t="s">
        <v>564</v>
      </c>
      <c r="F188" s="149">
        <v>340</v>
      </c>
      <c r="G188" s="148"/>
      <c r="H188" s="148">
        <v>448</v>
      </c>
      <c r="I188" s="150">
        <v>448</v>
      </c>
      <c r="J188" s="151" t="s">
        <v>566</v>
      </c>
      <c r="K188" s="152">
        <f t="shared" si="135"/>
        <v>108</v>
      </c>
      <c r="L188" s="153">
        <f t="shared" si="136"/>
        <v>0.31764705882352939</v>
      </c>
      <c r="M188" s="148" t="s">
        <v>534</v>
      </c>
      <c r="N188" s="154">
        <v>43018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33</v>
      </c>
      <c r="B189" s="146">
        <v>42191</v>
      </c>
      <c r="C189" s="146"/>
      <c r="D189" s="147" t="s">
        <v>615</v>
      </c>
      <c r="E189" s="148" t="s">
        <v>564</v>
      </c>
      <c r="F189" s="149">
        <v>390</v>
      </c>
      <c r="G189" s="148"/>
      <c r="H189" s="148">
        <v>460</v>
      </c>
      <c r="I189" s="150">
        <v>460</v>
      </c>
      <c r="J189" s="151" t="s">
        <v>566</v>
      </c>
      <c r="K189" s="152">
        <f t="shared" ref="K189:K209" si="137">H189-F189</f>
        <v>70</v>
      </c>
      <c r="L189" s="153">
        <f t="shared" ref="L189:L209" si="138">K189/F189</f>
        <v>0.17948717948717949</v>
      </c>
      <c r="M189" s="148" t="s">
        <v>534</v>
      </c>
      <c r="N189" s="154">
        <v>42478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34</v>
      </c>
      <c r="B190" s="156">
        <v>42195</v>
      </c>
      <c r="C190" s="156"/>
      <c r="D190" s="157" t="s">
        <v>616</v>
      </c>
      <c r="E190" s="158" t="s">
        <v>564</v>
      </c>
      <c r="F190" s="159">
        <v>122.5</v>
      </c>
      <c r="G190" s="159"/>
      <c r="H190" s="160">
        <v>61</v>
      </c>
      <c r="I190" s="160">
        <v>172</v>
      </c>
      <c r="J190" s="161" t="s">
        <v>617</v>
      </c>
      <c r="K190" s="162">
        <f t="shared" si="137"/>
        <v>-61.5</v>
      </c>
      <c r="L190" s="163">
        <f t="shared" si="138"/>
        <v>-0.50204081632653064</v>
      </c>
      <c r="M190" s="159" t="s">
        <v>546</v>
      </c>
      <c r="N190" s="156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35</v>
      </c>
      <c r="B191" s="146">
        <v>42219</v>
      </c>
      <c r="C191" s="146"/>
      <c r="D191" s="147" t="s">
        <v>618</v>
      </c>
      <c r="E191" s="148" t="s">
        <v>564</v>
      </c>
      <c r="F191" s="149">
        <v>297.5</v>
      </c>
      <c r="G191" s="148"/>
      <c r="H191" s="148">
        <v>350</v>
      </c>
      <c r="I191" s="150">
        <v>360</v>
      </c>
      <c r="J191" s="151" t="s">
        <v>619</v>
      </c>
      <c r="K191" s="152">
        <f t="shared" si="137"/>
        <v>52.5</v>
      </c>
      <c r="L191" s="153">
        <f t="shared" si="138"/>
        <v>0.17647058823529413</v>
      </c>
      <c r="M191" s="148" t="s">
        <v>534</v>
      </c>
      <c r="N191" s="154">
        <v>42232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36</v>
      </c>
      <c r="B192" s="146">
        <v>42219</v>
      </c>
      <c r="C192" s="146"/>
      <c r="D192" s="147" t="s">
        <v>620</v>
      </c>
      <c r="E192" s="148" t="s">
        <v>564</v>
      </c>
      <c r="F192" s="149">
        <v>115.5</v>
      </c>
      <c r="G192" s="148"/>
      <c r="H192" s="148">
        <v>149</v>
      </c>
      <c r="I192" s="150">
        <v>140</v>
      </c>
      <c r="J192" s="151" t="s">
        <v>621</v>
      </c>
      <c r="K192" s="152">
        <f t="shared" si="137"/>
        <v>33.5</v>
      </c>
      <c r="L192" s="153">
        <f t="shared" si="138"/>
        <v>0.29004329004329005</v>
      </c>
      <c r="M192" s="148" t="s">
        <v>534</v>
      </c>
      <c r="N192" s="154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37</v>
      </c>
      <c r="B193" s="146">
        <v>42251</v>
      </c>
      <c r="C193" s="146"/>
      <c r="D193" s="147" t="s">
        <v>614</v>
      </c>
      <c r="E193" s="148" t="s">
        <v>564</v>
      </c>
      <c r="F193" s="149">
        <v>226</v>
      </c>
      <c r="G193" s="148"/>
      <c r="H193" s="148">
        <v>292</v>
      </c>
      <c r="I193" s="150">
        <v>292</v>
      </c>
      <c r="J193" s="151" t="s">
        <v>622</v>
      </c>
      <c r="K193" s="152">
        <f t="shared" si="137"/>
        <v>66</v>
      </c>
      <c r="L193" s="153">
        <f t="shared" si="138"/>
        <v>0.29203539823008851</v>
      </c>
      <c r="M193" s="148" t="s">
        <v>534</v>
      </c>
      <c r="N193" s="154">
        <v>42286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38</v>
      </c>
      <c r="B194" s="146">
        <v>42254</v>
      </c>
      <c r="C194" s="146"/>
      <c r="D194" s="147" t="s">
        <v>609</v>
      </c>
      <c r="E194" s="148" t="s">
        <v>564</v>
      </c>
      <c r="F194" s="149">
        <v>232.5</v>
      </c>
      <c r="G194" s="148"/>
      <c r="H194" s="148">
        <v>312.5</v>
      </c>
      <c r="I194" s="150">
        <v>310</v>
      </c>
      <c r="J194" s="151" t="s">
        <v>566</v>
      </c>
      <c r="K194" s="152">
        <f t="shared" si="137"/>
        <v>80</v>
      </c>
      <c r="L194" s="153">
        <f t="shared" si="138"/>
        <v>0.34408602150537637</v>
      </c>
      <c r="M194" s="148" t="s">
        <v>534</v>
      </c>
      <c r="N194" s="154">
        <v>42823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39</v>
      </c>
      <c r="B195" s="146">
        <v>42268</v>
      </c>
      <c r="C195" s="146"/>
      <c r="D195" s="147" t="s">
        <v>623</v>
      </c>
      <c r="E195" s="148" t="s">
        <v>564</v>
      </c>
      <c r="F195" s="149">
        <v>196.5</v>
      </c>
      <c r="G195" s="148"/>
      <c r="H195" s="148">
        <v>238</v>
      </c>
      <c r="I195" s="150">
        <v>238</v>
      </c>
      <c r="J195" s="151" t="s">
        <v>622</v>
      </c>
      <c r="K195" s="152">
        <f t="shared" si="137"/>
        <v>41.5</v>
      </c>
      <c r="L195" s="153">
        <f t="shared" si="138"/>
        <v>0.21119592875318066</v>
      </c>
      <c r="M195" s="148" t="s">
        <v>534</v>
      </c>
      <c r="N195" s="154">
        <v>42291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40</v>
      </c>
      <c r="B196" s="146">
        <v>42271</v>
      </c>
      <c r="C196" s="146"/>
      <c r="D196" s="147" t="s">
        <v>563</v>
      </c>
      <c r="E196" s="148" t="s">
        <v>564</v>
      </c>
      <c r="F196" s="149">
        <v>65</v>
      </c>
      <c r="G196" s="148"/>
      <c r="H196" s="148">
        <v>82</v>
      </c>
      <c r="I196" s="150">
        <v>82</v>
      </c>
      <c r="J196" s="151" t="s">
        <v>622</v>
      </c>
      <c r="K196" s="152">
        <f t="shared" si="137"/>
        <v>17</v>
      </c>
      <c r="L196" s="153">
        <f t="shared" si="138"/>
        <v>0.26153846153846155</v>
      </c>
      <c r="M196" s="148" t="s">
        <v>534</v>
      </c>
      <c r="N196" s="154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41</v>
      </c>
      <c r="B197" s="146">
        <v>42291</v>
      </c>
      <c r="C197" s="146"/>
      <c r="D197" s="147" t="s">
        <v>624</v>
      </c>
      <c r="E197" s="148" t="s">
        <v>564</v>
      </c>
      <c r="F197" s="149">
        <v>144</v>
      </c>
      <c r="G197" s="148"/>
      <c r="H197" s="148">
        <v>182.5</v>
      </c>
      <c r="I197" s="150">
        <v>181</v>
      </c>
      <c r="J197" s="151" t="s">
        <v>622</v>
      </c>
      <c r="K197" s="152">
        <f t="shared" si="137"/>
        <v>38.5</v>
      </c>
      <c r="L197" s="153">
        <f t="shared" si="138"/>
        <v>0.2673611111111111</v>
      </c>
      <c r="M197" s="148" t="s">
        <v>534</v>
      </c>
      <c r="N197" s="154">
        <v>42817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42</v>
      </c>
      <c r="B198" s="146">
        <v>42291</v>
      </c>
      <c r="C198" s="146"/>
      <c r="D198" s="147" t="s">
        <v>625</v>
      </c>
      <c r="E198" s="148" t="s">
        <v>564</v>
      </c>
      <c r="F198" s="149">
        <v>264</v>
      </c>
      <c r="G198" s="148"/>
      <c r="H198" s="148">
        <v>311</v>
      </c>
      <c r="I198" s="150">
        <v>311</v>
      </c>
      <c r="J198" s="151" t="s">
        <v>622</v>
      </c>
      <c r="K198" s="152">
        <f t="shared" si="137"/>
        <v>47</v>
      </c>
      <c r="L198" s="153">
        <f t="shared" si="138"/>
        <v>0.17803030303030304</v>
      </c>
      <c r="M198" s="148" t="s">
        <v>534</v>
      </c>
      <c r="N198" s="154">
        <v>42604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43</v>
      </c>
      <c r="B199" s="146">
        <v>42318</v>
      </c>
      <c r="C199" s="146"/>
      <c r="D199" s="147" t="s">
        <v>626</v>
      </c>
      <c r="E199" s="148" t="s">
        <v>536</v>
      </c>
      <c r="F199" s="149">
        <v>549.5</v>
      </c>
      <c r="G199" s="148"/>
      <c r="H199" s="148">
        <v>630</v>
      </c>
      <c r="I199" s="150">
        <v>630</v>
      </c>
      <c r="J199" s="151" t="s">
        <v>622</v>
      </c>
      <c r="K199" s="152">
        <f t="shared" si="137"/>
        <v>80.5</v>
      </c>
      <c r="L199" s="153">
        <f t="shared" si="138"/>
        <v>0.1464968152866242</v>
      </c>
      <c r="M199" s="148" t="s">
        <v>534</v>
      </c>
      <c r="N199" s="154">
        <v>42419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44</v>
      </c>
      <c r="B200" s="146">
        <v>42342</v>
      </c>
      <c r="C200" s="146"/>
      <c r="D200" s="147" t="s">
        <v>627</v>
      </c>
      <c r="E200" s="148" t="s">
        <v>564</v>
      </c>
      <c r="F200" s="149">
        <v>1027.5</v>
      </c>
      <c r="G200" s="148"/>
      <c r="H200" s="148">
        <v>1315</v>
      </c>
      <c r="I200" s="150">
        <v>1250</v>
      </c>
      <c r="J200" s="151" t="s">
        <v>622</v>
      </c>
      <c r="K200" s="152">
        <f t="shared" si="137"/>
        <v>287.5</v>
      </c>
      <c r="L200" s="153">
        <f t="shared" si="138"/>
        <v>0.27980535279805352</v>
      </c>
      <c r="M200" s="148" t="s">
        <v>534</v>
      </c>
      <c r="N200" s="154">
        <v>43244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45</v>
      </c>
      <c r="B201" s="146">
        <v>42367</v>
      </c>
      <c r="C201" s="146"/>
      <c r="D201" s="147" t="s">
        <v>628</v>
      </c>
      <c r="E201" s="148" t="s">
        <v>564</v>
      </c>
      <c r="F201" s="149">
        <v>465</v>
      </c>
      <c r="G201" s="148"/>
      <c r="H201" s="148">
        <v>540</v>
      </c>
      <c r="I201" s="150">
        <v>540</v>
      </c>
      <c r="J201" s="151" t="s">
        <v>622</v>
      </c>
      <c r="K201" s="152">
        <f t="shared" si="137"/>
        <v>75</v>
      </c>
      <c r="L201" s="153">
        <f t="shared" si="138"/>
        <v>0.16129032258064516</v>
      </c>
      <c r="M201" s="148" t="s">
        <v>534</v>
      </c>
      <c r="N201" s="154">
        <v>42530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46</v>
      </c>
      <c r="B202" s="146">
        <v>42380</v>
      </c>
      <c r="C202" s="146"/>
      <c r="D202" s="147" t="s">
        <v>364</v>
      </c>
      <c r="E202" s="148" t="s">
        <v>536</v>
      </c>
      <c r="F202" s="149">
        <v>81</v>
      </c>
      <c r="G202" s="148"/>
      <c r="H202" s="148">
        <v>110</v>
      </c>
      <c r="I202" s="150">
        <v>110</v>
      </c>
      <c r="J202" s="151" t="s">
        <v>622</v>
      </c>
      <c r="K202" s="152">
        <f t="shared" si="137"/>
        <v>29</v>
      </c>
      <c r="L202" s="153">
        <f t="shared" si="138"/>
        <v>0.35802469135802467</v>
      </c>
      <c r="M202" s="148" t="s">
        <v>534</v>
      </c>
      <c r="N202" s="154">
        <v>42745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47</v>
      </c>
      <c r="B203" s="146">
        <v>42382</v>
      </c>
      <c r="C203" s="146"/>
      <c r="D203" s="147" t="s">
        <v>629</v>
      </c>
      <c r="E203" s="148" t="s">
        <v>536</v>
      </c>
      <c r="F203" s="149">
        <v>417.5</v>
      </c>
      <c r="G203" s="148"/>
      <c r="H203" s="148">
        <v>547</v>
      </c>
      <c r="I203" s="150">
        <v>535</v>
      </c>
      <c r="J203" s="151" t="s">
        <v>622</v>
      </c>
      <c r="K203" s="152">
        <f t="shared" si="137"/>
        <v>129.5</v>
      </c>
      <c r="L203" s="153">
        <f t="shared" si="138"/>
        <v>0.31017964071856285</v>
      </c>
      <c r="M203" s="148" t="s">
        <v>534</v>
      </c>
      <c r="N203" s="154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48</v>
      </c>
      <c r="B204" s="146">
        <v>42408</v>
      </c>
      <c r="C204" s="146"/>
      <c r="D204" s="147" t="s">
        <v>630</v>
      </c>
      <c r="E204" s="148" t="s">
        <v>564</v>
      </c>
      <c r="F204" s="149">
        <v>650</v>
      </c>
      <c r="G204" s="148"/>
      <c r="H204" s="148">
        <v>800</v>
      </c>
      <c r="I204" s="150">
        <v>800</v>
      </c>
      <c r="J204" s="151" t="s">
        <v>622</v>
      </c>
      <c r="K204" s="152">
        <f t="shared" si="137"/>
        <v>150</v>
      </c>
      <c r="L204" s="153">
        <f t="shared" si="138"/>
        <v>0.23076923076923078</v>
      </c>
      <c r="M204" s="148" t="s">
        <v>534</v>
      </c>
      <c r="N204" s="154">
        <v>43154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49</v>
      </c>
      <c r="B205" s="146">
        <v>42433</v>
      </c>
      <c r="C205" s="146"/>
      <c r="D205" s="147" t="s">
        <v>205</v>
      </c>
      <c r="E205" s="148" t="s">
        <v>564</v>
      </c>
      <c r="F205" s="149">
        <v>437.5</v>
      </c>
      <c r="G205" s="148"/>
      <c r="H205" s="148">
        <v>504.5</v>
      </c>
      <c r="I205" s="150">
        <v>522</v>
      </c>
      <c r="J205" s="151" t="s">
        <v>631</v>
      </c>
      <c r="K205" s="152">
        <f t="shared" si="137"/>
        <v>67</v>
      </c>
      <c r="L205" s="153">
        <f t="shared" si="138"/>
        <v>0.15314285714285714</v>
      </c>
      <c r="M205" s="148" t="s">
        <v>534</v>
      </c>
      <c r="N205" s="154">
        <v>42480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50</v>
      </c>
      <c r="B206" s="146">
        <v>42438</v>
      </c>
      <c r="C206" s="146"/>
      <c r="D206" s="147" t="s">
        <v>632</v>
      </c>
      <c r="E206" s="148" t="s">
        <v>564</v>
      </c>
      <c r="F206" s="149">
        <v>189.5</v>
      </c>
      <c r="G206" s="148"/>
      <c r="H206" s="148">
        <v>218</v>
      </c>
      <c r="I206" s="150">
        <v>218</v>
      </c>
      <c r="J206" s="151" t="s">
        <v>622</v>
      </c>
      <c r="K206" s="152">
        <f t="shared" si="137"/>
        <v>28.5</v>
      </c>
      <c r="L206" s="153">
        <f t="shared" si="138"/>
        <v>0.15039577836411611</v>
      </c>
      <c r="M206" s="148" t="s">
        <v>534</v>
      </c>
      <c r="N206" s="154">
        <v>43034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51</v>
      </c>
      <c r="B207" s="156">
        <v>42471</v>
      </c>
      <c r="C207" s="156"/>
      <c r="D207" s="164" t="s">
        <v>633</v>
      </c>
      <c r="E207" s="159" t="s">
        <v>564</v>
      </c>
      <c r="F207" s="159">
        <v>36.5</v>
      </c>
      <c r="G207" s="160"/>
      <c r="H207" s="160">
        <v>15.85</v>
      </c>
      <c r="I207" s="160">
        <v>60</v>
      </c>
      <c r="J207" s="161" t="s">
        <v>634</v>
      </c>
      <c r="K207" s="162">
        <f t="shared" si="137"/>
        <v>-20.65</v>
      </c>
      <c r="L207" s="163">
        <f t="shared" si="138"/>
        <v>-0.5657534246575342</v>
      </c>
      <c r="M207" s="159" t="s">
        <v>546</v>
      </c>
      <c r="N207" s="167">
        <v>43627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52</v>
      </c>
      <c r="B208" s="146">
        <v>42472</v>
      </c>
      <c r="C208" s="146"/>
      <c r="D208" s="147" t="s">
        <v>635</v>
      </c>
      <c r="E208" s="148" t="s">
        <v>564</v>
      </c>
      <c r="F208" s="149">
        <v>93</v>
      </c>
      <c r="G208" s="148"/>
      <c r="H208" s="148">
        <v>149</v>
      </c>
      <c r="I208" s="150">
        <v>140</v>
      </c>
      <c r="J208" s="151" t="s">
        <v>636</v>
      </c>
      <c r="K208" s="152">
        <f t="shared" si="137"/>
        <v>56</v>
      </c>
      <c r="L208" s="153">
        <f t="shared" si="138"/>
        <v>0.60215053763440862</v>
      </c>
      <c r="M208" s="148" t="s">
        <v>534</v>
      </c>
      <c r="N208" s="154">
        <v>42740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53</v>
      </c>
      <c r="B209" s="146">
        <v>42472</v>
      </c>
      <c r="C209" s="146"/>
      <c r="D209" s="147" t="s">
        <v>637</v>
      </c>
      <c r="E209" s="148" t="s">
        <v>564</v>
      </c>
      <c r="F209" s="149">
        <v>130</v>
      </c>
      <c r="G209" s="148"/>
      <c r="H209" s="148">
        <v>150</v>
      </c>
      <c r="I209" s="150" t="s">
        <v>638</v>
      </c>
      <c r="J209" s="151" t="s">
        <v>622</v>
      </c>
      <c r="K209" s="152">
        <f t="shared" si="137"/>
        <v>20</v>
      </c>
      <c r="L209" s="153">
        <f t="shared" si="138"/>
        <v>0.15384615384615385</v>
      </c>
      <c r="M209" s="148" t="s">
        <v>534</v>
      </c>
      <c r="N209" s="15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54</v>
      </c>
      <c r="B210" s="146">
        <v>42473</v>
      </c>
      <c r="C210" s="146"/>
      <c r="D210" s="147" t="s">
        <v>639</v>
      </c>
      <c r="E210" s="148" t="s">
        <v>564</v>
      </c>
      <c r="F210" s="149">
        <v>196</v>
      </c>
      <c r="G210" s="148"/>
      <c r="H210" s="148">
        <v>299</v>
      </c>
      <c r="I210" s="150">
        <v>299</v>
      </c>
      <c r="J210" s="151" t="s">
        <v>622</v>
      </c>
      <c r="K210" s="152">
        <v>103</v>
      </c>
      <c r="L210" s="153">
        <v>0.52551020408163296</v>
      </c>
      <c r="M210" s="148" t="s">
        <v>534</v>
      </c>
      <c r="N210" s="154">
        <v>42620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55</v>
      </c>
      <c r="B211" s="146">
        <v>42473</v>
      </c>
      <c r="C211" s="146"/>
      <c r="D211" s="147" t="s">
        <v>640</v>
      </c>
      <c r="E211" s="148" t="s">
        <v>564</v>
      </c>
      <c r="F211" s="149">
        <v>88</v>
      </c>
      <c r="G211" s="148"/>
      <c r="H211" s="148">
        <v>103</v>
      </c>
      <c r="I211" s="150">
        <v>103</v>
      </c>
      <c r="J211" s="151" t="s">
        <v>622</v>
      </c>
      <c r="K211" s="152">
        <v>15</v>
      </c>
      <c r="L211" s="153">
        <v>0.170454545454545</v>
      </c>
      <c r="M211" s="148" t="s">
        <v>534</v>
      </c>
      <c r="N211" s="154">
        <v>42530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56</v>
      </c>
      <c r="B212" s="146">
        <v>42492</v>
      </c>
      <c r="C212" s="146"/>
      <c r="D212" s="147" t="s">
        <v>641</v>
      </c>
      <c r="E212" s="148" t="s">
        <v>564</v>
      </c>
      <c r="F212" s="149">
        <v>127.5</v>
      </c>
      <c r="G212" s="148"/>
      <c r="H212" s="148">
        <v>148</v>
      </c>
      <c r="I212" s="150" t="s">
        <v>642</v>
      </c>
      <c r="J212" s="151" t="s">
        <v>622</v>
      </c>
      <c r="K212" s="152">
        <f>H212-F212</f>
        <v>20.5</v>
      </c>
      <c r="L212" s="153">
        <f>K212/F212</f>
        <v>0.16078431372549021</v>
      </c>
      <c r="M212" s="148" t="s">
        <v>534</v>
      </c>
      <c r="N212" s="154">
        <v>42564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57</v>
      </c>
      <c r="B213" s="146">
        <v>42493</v>
      </c>
      <c r="C213" s="146"/>
      <c r="D213" s="147" t="s">
        <v>643</v>
      </c>
      <c r="E213" s="148" t="s">
        <v>564</v>
      </c>
      <c r="F213" s="149">
        <v>675</v>
      </c>
      <c r="G213" s="148"/>
      <c r="H213" s="148">
        <v>815</v>
      </c>
      <c r="I213" s="150" t="s">
        <v>644</v>
      </c>
      <c r="J213" s="151" t="s">
        <v>622</v>
      </c>
      <c r="K213" s="152">
        <f>H213-F213</f>
        <v>140</v>
      </c>
      <c r="L213" s="153">
        <f>K213/F213</f>
        <v>0.2074074074074074</v>
      </c>
      <c r="M213" s="148" t="s">
        <v>534</v>
      </c>
      <c r="N213" s="15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58</v>
      </c>
      <c r="B214" s="156">
        <v>42522</v>
      </c>
      <c r="C214" s="156"/>
      <c r="D214" s="157" t="s">
        <v>645</v>
      </c>
      <c r="E214" s="158" t="s">
        <v>564</v>
      </c>
      <c r="F214" s="159">
        <v>500</v>
      </c>
      <c r="G214" s="159"/>
      <c r="H214" s="160">
        <v>232.5</v>
      </c>
      <c r="I214" s="160" t="s">
        <v>646</v>
      </c>
      <c r="J214" s="161" t="s">
        <v>647</v>
      </c>
      <c r="K214" s="162">
        <f>H214-F214</f>
        <v>-267.5</v>
      </c>
      <c r="L214" s="163">
        <f>K214/F214</f>
        <v>-0.53500000000000003</v>
      </c>
      <c r="M214" s="159" t="s">
        <v>546</v>
      </c>
      <c r="N214" s="156">
        <v>43735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59</v>
      </c>
      <c r="B215" s="146">
        <v>42527</v>
      </c>
      <c r="C215" s="146"/>
      <c r="D215" s="147" t="s">
        <v>492</v>
      </c>
      <c r="E215" s="148" t="s">
        <v>564</v>
      </c>
      <c r="F215" s="149">
        <v>110</v>
      </c>
      <c r="G215" s="148"/>
      <c r="H215" s="148">
        <v>126.5</v>
      </c>
      <c r="I215" s="150">
        <v>125</v>
      </c>
      <c r="J215" s="151" t="s">
        <v>573</v>
      </c>
      <c r="K215" s="152">
        <f>H215-F215</f>
        <v>16.5</v>
      </c>
      <c r="L215" s="153">
        <f>K215/F215</f>
        <v>0.15</v>
      </c>
      <c r="M215" s="148" t="s">
        <v>534</v>
      </c>
      <c r="N215" s="154">
        <v>42552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60</v>
      </c>
      <c r="B216" s="146">
        <v>42538</v>
      </c>
      <c r="C216" s="146"/>
      <c r="D216" s="147" t="s">
        <v>648</v>
      </c>
      <c r="E216" s="148" t="s">
        <v>564</v>
      </c>
      <c r="F216" s="149">
        <v>44</v>
      </c>
      <c r="G216" s="148"/>
      <c r="H216" s="148">
        <v>69.5</v>
      </c>
      <c r="I216" s="150">
        <v>69.5</v>
      </c>
      <c r="J216" s="151" t="s">
        <v>649</v>
      </c>
      <c r="K216" s="152">
        <f>H216-F216</f>
        <v>25.5</v>
      </c>
      <c r="L216" s="153">
        <f>K216/F216</f>
        <v>0.57954545454545459</v>
      </c>
      <c r="M216" s="148" t="s">
        <v>534</v>
      </c>
      <c r="N216" s="154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61</v>
      </c>
      <c r="B217" s="146">
        <v>42549</v>
      </c>
      <c r="C217" s="146"/>
      <c r="D217" s="147" t="s">
        <v>650</v>
      </c>
      <c r="E217" s="148" t="s">
        <v>564</v>
      </c>
      <c r="F217" s="149">
        <v>262.5</v>
      </c>
      <c r="G217" s="148"/>
      <c r="H217" s="148">
        <v>340</v>
      </c>
      <c r="I217" s="150">
        <v>333</v>
      </c>
      <c r="J217" s="151" t="s">
        <v>651</v>
      </c>
      <c r="K217" s="152">
        <v>77.5</v>
      </c>
      <c r="L217" s="153">
        <v>0.29523809523809502</v>
      </c>
      <c r="M217" s="148" t="s">
        <v>534</v>
      </c>
      <c r="N217" s="154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62</v>
      </c>
      <c r="B218" s="146">
        <v>42549</v>
      </c>
      <c r="C218" s="146"/>
      <c r="D218" s="147" t="s">
        <v>652</v>
      </c>
      <c r="E218" s="148" t="s">
        <v>564</v>
      </c>
      <c r="F218" s="149">
        <v>840</v>
      </c>
      <c r="G218" s="148"/>
      <c r="H218" s="148">
        <v>1230</v>
      </c>
      <c r="I218" s="150">
        <v>1230</v>
      </c>
      <c r="J218" s="151" t="s">
        <v>622</v>
      </c>
      <c r="K218" s="152">
        <v>390</v>
      </c>
      <c r="L218" s="153">
        <v>0.46428571428571402</v>
      </c>
      <c r="M218" s="148" t="s">
        <v>534</v>
      </c>
      <c r="N218" s="154">
        <v>42649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63</v>
      </c>
      <c r="B219" s="169">
        <v>42556</v>
      </c>
      <c r="C219" s="169"/>
      <c r="D219" s="170" t="s">
        <v>653</v>
      </c>
      <c r="E219" s="171" t="s">
        <v>564</v>
      </c>
      <c r="F219" s="171">
        <v>395</v>
      </c>
      <c r="G219" s="172"/>
      <c r="H219" s="172">
        <f>(468.5+342.5)/2</f>
        <v>405.5</v>
      </c>
      <c r="I219" s="172">
        <v>510</v>
      </c>
      <c r="J219" s="173" t="s">
        <v>654</v>
      </c>
      <c r="K219" s="174">
        <f t="shared" ref="K219:K225" si="139">H219-F219</f>
        <v>10.5</v>
      </c>
      <c r="L219" s="175">
        <f t="shared" ref="L219:L225" si="140">K219/F219</f>
        <v>2.6582278481012658E-2</v>
      </c>
      <c r="M219" s="171" t="s">
        <v>655</v>
      </c>
      <c r="N219" s="169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64</v>
      </c>
      <c r="B220" s="156">
        <v>42584</v>
      </c>
      <c r="C220" s="156"/>
      <c r="D220" s="157" t="s">
        <v>656</v>
      </c>
      <c r="E220" s="158" t="s">
        <v>536</v>
      </c>
      <c r="F220" s="159">
        <f>169.5-12.8</f>
        <v>156.69999999999999</v>
      </c>
      <c r="G220" s="159"/>
      <c r="H220" s="160">
        <v>77</v>
      </c>
      <c r="I220" s="160" t="s">
        <v>657</v>
      </c>
      <c r="J220" s="161" t="s">
        <v>658</v>
      </c>
      <c r="K220" s="162">
        <f t="shared" si="139"/>
        <v>-79.699999999999989</v>
      </c>
      <c r="L220" s="163">
        <f t="shared" si="140"/>
        <v>-0.50861518825781749</v>
      </c>
      <c r="M220" s="159" t="s">
        <v>546</v>
      </c>
      <c r="N220" s="156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5">
        <v>65</v>
      </c>
      <c r="B221" s="156">
        <v>42586</v>
      </c>
      <c r="C221" s="156"/>
      <c r="D221" s="157" t="s">
        <v>659</v>
      </c>
      <c r="E221" s="158" t="s">
        <v>564</v>
      </c>
      <c r="F221" s="159">
        <v>400</v>
      </c>
      <c r="G221" s="159"/>
      <c r="H221" s="160">
        <v>305</v>
      </c>
      <c r="I221" s="160">
        <v>475</v>
      </c>
      <c r="J221" s="161" t="s">
        <v>660</v>
      </c>
      <c r="K221" s="162">
        <f t="shared" si="139"/>
        <v>-95</v>
      </c>
      <c r="L221" s="163">
        <f t="shared" si="140"/>
        <v>-0.23749999999999999</v>
      </c>
      <c r="M221" s="159" t="s">
        <v>546</v>
      </c>
      <c r="N221" s="156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66</v>
      </c>
      <c r="B222" s="146">
        <v>42593</v>
      </c>
      <c r="C222" s="146"/>
      <c r="D222" s="147" t="s">
        <v>661</v>
      </c>
      <c r="E222" s="148" t="s">
        <v>564</v>
      </c>
      <c r="F222" s="149">
        <v>86.5</v>
      </c>
      <c r="G222" s="148"/>
      <c r="H222" s="148">
        <v>130</v>
      </c>
      <c r="I222" s="150">
        <v>130</v>
      </c>
      <c r="J222" s="151" t="s">
        <v>662</v>
      </c>
      <c r="K222" s="152">
        <f t="shared" si="139"/>
        <v>43.5</v>
      </c>
      <c r="L222" s="153">
        <f t="shared" si="140"/>
        <v>0.50289017341040465</v>
      </c>
      <c r="M222" s="148" t="s">
        <v>534</v>
      </c>
      <c r="N222" s="154">
        <v>43091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67</v>
      </c>
      <c r="B223" s="156">
        <v>42600</v>
      </c>
      <c r="C223" s="156"/>
      <c r="D223" s="157" t="s">
        <v>109</v>
      </c>
      <c r="E223" s="158" t="s">
        <v>564</v>
      </c>
      <c r="F223" s="159">
        <v>133.5</v>
      </c>
      <c r="G223" s="159"/>
      <c r="H223" s="160">
        <v>126.5</v>
      </c>
      <c r="I223" s="160">
        <v>178</v>
      </c>
      <c r="J223" s="161" t="s">
        <v>663</v>
      </c>
      <c r="K223" s="162">
        <f t="shared" si="139"/>
        <v>-7</v>
      </c>
      <c r="L223" s="163">
        <f t="shared" si="140"/>
        <v>-5.2434456928838954E-2</v>
      </c>
      <c r="M223" s="159" t="s">
        <v>546</v>
      </c>
      <c r="N223" s="156">
        <v>42615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68</v>
      </c>
      <c r="B224" s="146">
        <v>42613</v>
      </c>
      <c r="C224" s="146"/>
      <c r="D224" s="147" t="s">
        <v>664</v>
      </c>
      <c r="E224" s="148" t="s">
        <v>564</v>
      </c>
      <c r="F224" s="149">
        <v>560</v>
      </c>
      <c r="G224" s="148"/>
      <c r="H224" s="148">
        <v>725</v>
      </c>
      <c r="I224" s="150">
        <v>725</v>
      </c>
      <c r="J224" s="151" t="s">
        <v>566</v>
      </c>
      <c r="K224" s="152">
        <f t="shared" si="139"/>
        <v>165</v>
      </c>
      <c r="L224" s="153">
        <f t="shared" si="140"/>
        <v>0.29464285714285715</v>
      </c>
      <c r="M224" s="148" t="s">
        <v>534</v>
      </c>
      <c r="N224" s="154">
        <v>42456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69</v>
      </c>
      <c r="B225" s="146">
        <v>42614</v>
      </c>
      <c r="C225" s="146"/>
      <c r="D225" s="147" t="s">
        <v>665</v>
      </c>
      <c r="E225" s="148" t="s">
        <v>564</v>
      </c>
      <c r="F225" s="149">
        <v>160.5</v>
      </c>
      <c r="G225" s="148"/>
      <c r="H225" s="148">
        <v>210</v>
      </c>
      <c r="I225" s="150">
        <v>210</v>
      </c>
      <c r="J225" s="151" t="s">
        <v>566</v>
      </c>
      <c r="K225" s="152">
        <f t="shared" si="139"/>
        <v>49.5</v>
      </c>
      <c r="L225" s="153">
        <f t="shared" si="140"/>
        <v>0.30841121495327101</v>
      </c>
      <c r="M225" s="148" t="s">
        <v>534</v>
      </c>
      <c r="N225" s="154">
        <v>42871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70</v>
      </c>
      <c r="B226" s="146">
        <v>42646</v>
      </c>
      <c r="C226" s="146"/>
      <c r="D226" s="147" t="s">
        <v>377</v>
      </c>
      <c r="E226" s="148" t="s">
        <v>564</v>
      </c>
      <c r="F226" s="149">
        <v>430</v>
      </c>
      <c r="G226" s="148"/>
      <c r="H226" s="148">
        <v>596</v>
      </c>
      <c r="I226" s="150">
        <v>575</v>
      </c>
      <c r="J226" s="151" t="s">
        <v>666</v>
      </c>
      <c r="K226" s="152">
        <v>166</v>
      </c>
      <c r="L226" s="153">
        <v>0.38604651162790699</v>
      </c>
      <c r="M226" s="148" t="s">
        <v>534</v>
      </c>
      <c r="N226" s="154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71</v>
      </c>
      <c r="B227" s="146">
        <v>42657</v>
      </c>
      <c r="C227" s="146"/>
      <c r="D227" s="147" t="s">
        <v>667</v>
      </c>
      <c r="E227" s="148" t="s">
        <v>564</v>
      </c>
      <c r="F227" s="149">
        <v>280</v>
      </c>
      <c r="G227" s="148"/>
      <c r="H227" s="148">
        <v>345</v>
      </c>
      <c r="I227" s="150">
        <v>345</v>
      </c>
      <c r="J227" s="151" t="s">
        <v>566</v>
      </c>
      <c r="K227" s="152">
        <f t="shared" ref="K227:K232" si="141">H227-F227</f>
        <v>65</v>
      </c>
      <c r="L227" s="153">
        <f>K227/F227</f>
        <v>0.23214285714285715</v>
      </c>
      <c r="M227" s="148" t="s">
        <v>534</v>
      </c>
      <c r="N227" s="154">
        <v>42814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72</v>
      </c>
      <c r="B228" s="146">
        <v>42657</v>
      </c>
      <c r="C228" s="146"/>
      <c r="D228" s="147" t="s">
        <v>668</v>
      </c>
      <c r="E228" s="148" t="s">
        <v>564</v>
      </c>
      <c r="F228" s="149">
        <v>245</v>
      </c>
      <c r="G228" s="148"/>
      <c r="H228" s="148">
        <v>325.5</v>
      </c>
      <c r="I228" s="150">
        <v>330</v>
      </c>
      <c r="J228" s="151" t="s">
        <v>669</v>
      </c>
      <c r="K228" s="152">
        <f t="shared" si="141"/>
        <v>80.5</v>
      </c>
      <c r="L228" s="153">
        <f>K228/F228</f>
        <v>0.32857142857142857</v>
      </c>
      <c r="M228" s="148" t="s">
        <v>534</v>
      </c>
      <c r="N228" s="15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73</v>
      </c>
      <c r="B229" s="146">
        <v>42660</v>
      </c>
      <c r="C229" s="146"/>
      <c r="D229" s="147" t="s">
        <v>333</v>
      </c>
      <c r="E229" s="148" t="s">
        <v>564</v>
      </c>
      <c r="F229" s="149">
        <v>125</v>
      </c>
      <c r="G229" s="148"/>
      <c r="H229" s="148">
        <v>160</v>
      </c>
      <c r="I229" s="150">
        <v>160</v>
      </c>
      <c r="J229" s="151" t="s">
        <v>622</v>
      </c>
      <c r="K229" s="152">
        <f t="shared" si="141"/>
        <v>35</v>
      </c>
      <c r="L229" s="153">
        <v>0.28000000000000003</v>
      </c>
      <c r="M229" s="148" t="s">
        <v>534</v>
      </c>
      <c r="N229" s="154">
        <v>42803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74</v>
      </c>
      <c r="B230" s="146">
        <v>42660</v>
      </c>
      <c r="C230" s="146"/>
      <c r="D230" s="147" t="s">
        <v>432</v>
      </c>
      <c r="E230" s="148" t="s">
        <v>564</v>
      </c>
      <c r="F230" s="149">
        <v>114</v>
      </c>
      <c r="G230" s="148"/>
      <c r="H230" s="148">
        <v>145</v>
      </c>
      <c r="I230" s="150">
        <v>145</v>
      </c>
      <c r="J230" s="151" t="s">
        <v>622</v>
      </c>
      <c r="K230" s="152">
        <f t="shared" si="141"/>
        <v>31</v>
      </c>
      <c r="L230" s="153">
        <f>K230/F230</f>
        <v>0.27192982456140352</v>
      </c>
      <c r="M230" s="148" t="s">
        <v>534</v>
      </c>
      <c r="N230" s="154">
        <v>42859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75</v>
      </c>
      <c r="B231" s="146">
        <v>42660</v>
      </c>
      <c r="C231" s="146"/>
      <c r="D231" s="147" t="s">
        <v>670</v>
      </c>
      <c r="E231" s="148" t="s">
        <v>564</v>
      </c>
      <c r="F231" s="149">
        <v>212</v>
      </c>
      <c r="G231" s="148"/>
      <c r="H231" s="148">
        <v>280</v>
      </c>
      <c r="I231" s="150">
        <v>276</v>
      </c>
      <c r="J231" s="151" t="s">
        <v>671</v>
      </c>
      <c r="K231" s="152">
        <f t="shared" si="141"/>
        <v>68</v>
      </c>
      <c r="L231" s="153">
        <f>K231/F231</f>
        <v>0.32075471698113206</v>
      </c>
      <c r="M231" s="148" t="s">
        <v>534</v>
      </c>
      <c r="N231" s="154">
        <v>42858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76</v>
      </c>
      <c r="B232" s="146">
        <v>42678</v>
      </c>
      <c r="C232" s="146"/>
      <c r="D232" s="147" t="s">
        <v>423</v>
      </c>
      <c r="E232" s="148" t="s">
        <v>564</v>
      </c>
      <c r="F232" s="149">
        <v>155</v>
      </c>
      <c r="G232" s="148"/>
      <c r="H232" s="148">
        <v>210</v>
      </c>
      <c r="I232" s="150">
        <v>210</v>
      </c>
      <c r="J232" s="151" t="s">
        <v>672</v>
      </c>
      <c r="K232" s="152">
        <f t="shared" si="141"/>
        <v>55</v>
      </c>
      <c r="L232" s="153">
        <f>K232/F232</f>
        <v>0.35483870967741937</v>
      </c>
      <c r="M232" s="148" t="s">
        <v>534</v>
      </c>
      <c r="N232" s="154">
        <v>42944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77</v>
      </c>
      <c r="B233" s="156">
        <v>42710</v>
      </c>
      <c r="C233" s="156"/>
      <c r="D233" s="157" t="s">
        <v>673</v>
      </c>
      <c r="E233" s="158" t="s">
        <v>564</v>
      </c>
      <c r="F233" s="159">
        <v>150.5</v>
      </c>
      <c r="G233" s="159"/>
      <c r="H233" s="160">
        <v>72.5</v>
      </c>
      <c r="I233" s="160">
        <v>174</v>
      </c>
      <c r="J233" s="161" t="s">
        <v>674</v>
      </c>
      <c r="K233" s="162">
        <v>-78</v>
      </c>
      <c r="L233" s="163">
        <v>-0.51827242524916906</v>
      </c>
      <c r="M233" s="159" t="s">
        <v>546</v>
      </c>
      <c r="N233" s="156">
        <v>43333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78</v>
      </c>
      <c r="B234" s="146">
        <v>42712</v>
      </c>
      <c r="C234" s="146"/>
      <c r="D234" s="147" t="s">
        <v>675</v>
      </c>
      <c r="E234" s="148" t="s">
        <v>564</v>
      </c>
      <c r="F234" s="149">
        <v>380</v>
      </c>
      <c r="G234" s="148"/>
      <c r="H234" s="148">
        <v>478</v>
      </c>
      <c r="I234" s="150">
        <v>468</v>
      </c>
      <c r="J234" s="151" t="s">
        <v>622</v>
      </c>
      <c r="K234" s="152">
        <f>H234-F234</f>
        <v>98</v>
      </c>
      <c r="L234" s="153">
        <f>K234/F234</f>
        <v>0.25789473684210529</v>
      </c>
      <c r="M234" s="148" t="s">
        <v>534</v>
      </c>
      <c r="N234" s="154">
        <v>43025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79</v>
      </c>
      <c r="B235" s="146">
        <v>42734</v>
      </c>
      <c r="C235" s="146"/>
      <c r="D235" s="147" t="s">
        <v>108</v>
      </c>
      <c r="E235" s="148" t="s">
        <v>564</v>
      </c>
      <c r="F235" s="149">
        <v>305</v>
      </c>
      <c r="G235" s="148"/>
      <c r="H235" s="148">
        <v>375</v>
      </c>
      <c r="I235" s="150">
        <v>375</v>
      </c>
      <c r="J235" s="151" t="s">
        <v>622</v>
      </c>
      <c r="K235" s="152">
        <f>H235-F235</f>
        <v>70</v>
      </c>
      <c r="L235" s="153">
        <f>K235/F235</f>
        <v>0.22950819672131148</v>
      </c>
      <c r="M235" s="148" t="s">
        <v>534</v>
      </c>
      <c r="N235" s="154">
        <v>42768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80</v>
      </c>
      <c r="B236" s="146">
        <v>42739</v>
      </c>
      <c r="C236" s="146"/>
      <c r="D236" s="147" t="s">
        <v>94</v>
      </c>
      <c r="E236" s="148" t="s">
        <v>564</v>
      </c>
      <c r="F236" s="149">
        <v>99.5</v>
      </c>
      <c r="G236" s="148"/>
      <c r="H236" s="148">
        <v>158</v>
      </c>
      <c r="I236" s="150">
        <v>158</v>
      </c>
      <c r="J236" s="151" t="s">
        <v>622</v>
      </c>
      <c r="K236" s="152">
        <f>H236-F236</f>
        <v>58.5</v>
      </c>
      <c r="L236" s="153">
        <f>K236/F236</f>
        <v>0.5879396984924623</v>
      </c>
      <c r="M236" s="148" t="s">
        <v>534</v>
      </c>
      <c r="N236" s="15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81</v>
      </c>
      <c r="B237" s="146">
        <v>42739</v>
      </c>
      <c r="C237" s="146"/>
      <c r="D237" s="147" t="s">
        <v>94</v>
      </c>
      <c r="E237" s="148" t="s">
        <v>564</v>
      </c>
      <c r="F237" s="149">
        <v>99.5</v>
      </c>
      <c r="G237" s="148"/>
      <c r="H237" s="148">
        <v>158</v>
      </c>
      <c r="I237" s="150">
        <v>158</v>
      </c>
      <c r="J237" s="151" t="s">
        <v>622</v>
      </c>
      <c r="K237" s="152">
        <v>58.5</v>
      </c>
      <c r="L237" s="153">
        <v>0.58793969849246197</v>
      </c>
      <c r="M237" s="148" t="s">
        <v>534</v>
      </c>
      <c r="N237" s="154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82</v>
      </c>
      <c r="B238" s="146">
        <v>42786</v>
      </c>
      <c r="C238" s="146"/>
      <c r="D238" s="147" t="s">
        <v>181</v>
      </c>
      <c r="E238" s="148" t="s">
        <v>564</v>
      </c>
      <c r="F238" s="149">
        <v>140.5</v>
      </c>
      <c r="G238" s="148"/>
      <c r="H238" s="148">
        <v>220</v>
      </c>
      <c r="I238" s="150">
        <v>220</v>
      </c>
      <c r="J238" s="151" t="s">
        <v>622</v>
      </c>
      <c r="K238" s="152">
        <f>H238-F238</f>
        <v>79.5</v>
      </c>
      <c r="L238" s="153">
        <f>K238/F238</f>
        <v>0.5658362989323843</v>
      </c>
      <c r="M238" s="148" t="s">
        <v>534</v>
      </c>
      <c r="N238" s="154">
        <v>42864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83</v>
      </c>
      <c r="B239" s="146">
        <v>42786</v>
      </c>
      <c r="C239" s="146"/>
      <c r="D239" s="147" t="s">
        <v>676</v>
      </c>
      <c r="E239" s="148" t="s">
        <v>564</v>
      </c>
      <c r="F239" s="149">
        <v>202.5</v>
      </c>
      <c r="G239" s="148"/>
      <c r="H239" s="148">
        <v>234</v>
      </c>
      <c r="I239" s="150">
        <v>234</v>
      </c>
      <c r="J239" s="151" t="s">
        <v>622</v>
      </c>
      <c r="K239" s="152">
        <v>31.5</v>
      </c>
      <c r="L239" s="153">
        <v>0.155555555555556</v>
      </c>
      <c r="M239" s="148" t="s">
        <v>534</v>
      </c>
      <c r="N239" s="154">
        <v>42836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84</v>
      </c>
      <c r="B240" s="146">
        <v>42818</v>
      </c>
      <c r="C240" s="146"/>
      <c r="D240" s="147" t="s">
        <v>677</v>
      </c>
      <c r="E240" s="148" t="s">
        <v>564</v>
      </c>
      <c r="F240" s="149">
        <v>300.5</v>
      </c>
      <c r="G240" s="148"/>
      <c r="H240" s="148">
        <v>417.5</v>
      </c>
      <c r="I240" s="150">
        <v>420</v>
      </c>
      <c r="J240" s="151" t="s">
        <v>678</v>
      </c>
      <c r="K240" s="152">
        <f>H240-F240</f>
        <v>117</v>
      </c>
      <c r="L240" s="153">
        <f>K240/F240</f>
        <v>0.38935108153078202</v>
      </c>
      <c r="M240" s="148" t="s">
        <v>534</v>
      </c>
      <c r="N240" s="154">
        <v>43070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85</v>
      </c>
      <c r="B241" s="146">
        <v>42818</v>
      </c>
      <c r="C241" s="146"/>
      <c r="D241" s="147" t="s">
        <v>652</v>
      </c>
      <c r="E241" s="148" t="s">
        <v>564</v>
      </c>
      <c r="F241" s="149">
        <v>850</v>
      </c>
      <c r="G241" s="148"/>
      <c r="H241" s="148">
        <v>1042.5</v>
      </c>
      <c r="I241" s="150">
        <v>1023</v>
      </c>
      <c r="J241" s="151" t="s">
        <v>679</v>
      </c>
      <c r="K241" s="152">
        <v>192.5</v>
      </c>
      <c r="L241" s="153">
        <v>0.22647058823529401</v>
      </c>
      <c r="M241" s="148" t="s">
        <v>534</v>
      </c>
      <c r="N241" s="154">
        <v>42830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86</v>
      </c>
      <c r="B242" s="146">
        <v>42830</v>
      </c>
      <c r="C242" s="146"/>
      <c r="D242" s="147" t="s">
        <v>451</v>
      </c>
      <c r="E242" s="148" t="s">
        <v>564</v>
      </c>
      <c r="F242" s="149">
        <v>785</v>
      </c>
      <c r="G242" s="148"/>
      <c r="H242" s="148">
        <v>930</v>
      </c>
      <c r="I242" s="150">
        <v>920</v>
      </c>
      <c r="J242" s="151" t="s">
        <v>680</v>
      </c>
      <c r="K242" s="152">
        <f>H242-F242</f>
        <v>145</v>
      </c>
      <c r="L242" s="153">
        <f>K242/F242</f>
        <v>0.18471337579617833</v>
      </c>
      <c r="M242" s="148" t="s">
        <v>534</v>
      </c>
      <c r="N242" s="154">
        <v>42976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5">
        <v>87</v>
      </c>
      <c r="B243" s="156">
        <v>42831</v>
      </c>
      <c r="C243" s="156"/>
      <c r="D243" s="157" t="s">
        <v>681</v>
      </c>
      <c r="E243" s="158" t="s">
        <v>564</v>
      </c>
      <c r="F243" s="159">
        <v>40</v>
      </c>
      <c r="G243" s="159"/>
      <c r="H243" s="160">
        <v>13.1</v>
      </c>
      <c r="I243" s="160">
        <v>60</v>
      </c>
      <c r="J243" s="161" t="s">
        <v>682</v>
      </c>
      <c r="K243" s="162">
        <v>-26.9</v>
      </c>
      <c r="L243" s="163">
        <v>-0.67249999999999999</v>
      </c>
      <c r="M243" s="159" t="s">
        <v>546</v>
      </c>
      <c r="N243" s="15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88</v>
      </c>
      <c r="B244" s="146">
        <v>42837</v>
      </c>
      <c r="C244" s="146"/>
      <c r="D244" s="147" t="s">
        <v>93</v>
      </c>
      <c r="E244" s="148" t="s">
        <v>564</v>
      </c>
      <c r="F244" s="149">
        <v>289.5</v>
      </c>
      <c r="G244" s="148"/>
      <c r="H244" s="148">
        <v>354</v>
      </c>
      <c r="I244" s="150">
        <v>360</v>
      </c>
      <c r="J244" s="151" t="s">
        <v>683</v>
      </c>
      <c r="K244" s="152">
        <f t="shared" ref="K244:K252" si="142">H244-F244</f>
        <v>64.5</v>
      </c>
      <c r="L244" s="153">
        <f t="shared" ref="L244:L252" si="143">K244/F244</f>
        <v>0.22279792746113988</v>
      </c>
      <c r="M244" s="148" t="s">
        <v>534</v>
      </c>
      <c r="N244" s="15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89</v>
      </c>
      <c r="B245" s="146">
        <v>42845</v>
      </c>
      <c r="C245" s="146"/>
      <c r="D245" s="147" t="s">
        <v>399</v>
      </c>
      <c r="E245" s="148" t="s">
        <v>564</v>
      </c>
      <c r="F245" s="149">
        <v>700</v>
      </c>
      <c r="G245" s="148"/>
      <c r="H245" s="148">
        <v>840</v>
      </c>
      <c r="I245" s="150">
        <v>840</v>
      </c>
      <c r="J245" s="151" t="s">
        <v>684</v>
      </c>
      <c r="K245" s="152">
        <f t="shared" si="142"/>
        <v>140</v>
      </c>
      <c r="L245" s="153">
        <f t="shared" si="143"/>
        <v>0.2</v>
      </c>
      <c r="M245" s="148" t="s">
        <v>534</v>
      </c>
      <c r="N245" s="154">
        <v>42893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90</v>
      </c>
      <c r="B246" s="146">
        <v>42887</v>
      </c>
      <c r="C246" s="146"/>
      <c r="D246" s="147" t="s">
        <v>685</v>
      </c>
      <c r="E246" s="148" t="s">
        <v>564</v>
      </c>
      <c r="F246" s="149">
        <v>130</v>
      </c>
      <c r="G246" s="148"/>
      <c r="H246" s="148">
        <v>144.25</v>
      </c>
      <c r="I246" s="150">
        <v>170</v>
      </c>
      <c r="J246" s="151" t="s">
        <v>686</v>
      </c>
      <c r="K246" s="152">
        <f t="shared" si="142"/>
        <v>14.25</v>
      </c>
      <c r="L246" s="153">
        <f t="shared" si="143"/>
        <v>0.10961538461538461</v>
      </c>
      <c r="M246" s="148" t="s">
        <v>534</v>
      </c>
      <c r="N246" s="154">
        <v>43675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91</v>
      </c>
      <c r="B247" s="146">
        <v>42901</v>
      </c>
      <c r="C247" s="146"/>
      <c r="D247" s="147" t="s">
        <v>687</v>
      </c>
      <c r="E247" s="148" t="s">
        <v>564</v>
      </c>
      <c r="F247" s="149">
        <v>214.5</v>
      </c>
      <c r="G247" s="148"/>
      <c r="H247" s="148">
        <v>262</v>
      </c>
      <c r="I247" s="150">
        <v>262</v>
      </c>
      <c r="J247" s="151" t="s">
        <v>688</v>
      </c>
      <c r="K247" s="152">
        <f t="shared" si="142"/>
        <v>47.5</v>
      </c>
      <c r="L247" s="153">
        <f t="shared" si="143"/>
        <v>0.22144522144522144</v>
      </c>
      <c r="M247" s="148" t="s">
        <v>534</v>
      </c>
      <c r="N247" s="154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92</v>
      </c>
      <c r="B248" s="177">
        <v>42933</v>
      </c>
      <c r="C248" s="177"/>
      <c r="D248" s="178" t="s">
        <v>689</v>
      </c>
      <c r="E248" s="179" t="s">
        <v>564</v>
      </c>
      <c r="F248" s="180">
        <v>370</v>
      </c>
      <c r="G248" s="179"/>
      <c r="H248" s="179">
        <v>447.5</v>
      </c>
      <c r="I248" s="181">
        <v>450</v>
      </c>
      <c r="J248" s="182" t="s">
        <v>622</v>
      </c>
      <c r="K248" s="152">
        <f t="shared" si="142"/>
        <v>77.5</v>
      </c>
      <c r="L248" s="183">
        <f t="shared" si="143"/>
        <v>0.20945945945945946</v>
      </c>
      <c r="M248" s="179" t="s">
        <v>534</v>
      </c>
      <c r="N248" s="184">
        <v>43035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93</v>
      </c>
      <c r="B249" s="177">
        <v>42943</v>
      </c>
      <c r="C249" s="177"/>
      <c r="D249" s="178" t="s">
        <v>179</v>
      </c>
      <c r="E249" s="179" t="s">
        <v>564</v>
      </c>
      <c r="F249" s="180">
        <v>657.5</v>
      </c>
      <c r="G249" s="179"/>
      <c r="H249" s="179">
        <v>825</v>
      </c>
      <c r="I249" s="181">
        <v>820</v>
      </c>
      <c r="J249" s="182" t="s">
        <v>622</v>
      </c>
      <c r="K249" s="152">
        <f t="shared" si="142"/>
        <v>167.5</v>
      </c>
      <c r="L249" s="183">
        <f t="shared" si="143"/>
        <v>0.25475285171102663</v>
      </c>
      <c r="M249" s="179" t="s">
        <v>534</v>
      </c>
      <c r="N249" s="184">
        <v>43090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94</v>
      </c>
      <c r="B250" s="146">
        <v>42964</v>
      </c>
      <c r="C250" s="146"/>
      <c r="D250" s="147" t="s">
        <v>346</v>
      </c>
      <c r="E250" s="148" t="s">
        <v>564</v>
      </c>
      <c r="F250" s="149">
        <v>605</v>
      </c>
      <c r="G250" s="148"/>
      <c r="H250" s="148">
        <v>750</v>
      </c>
      <c r="I250" s="150">
        <v>750</v>
      </c>
      <c r="J250" s="151" t="s">
        <v>680</v>
      </c>
      <c r="K250" s="152">
        <f t="shared" si="142"/>
        <v>145</v>
      </c>
      <c r="L250" s="153">
        <f t="shared" si="143"/>
        <v>0.23966942148760331</v>
      </c>
      <c r="M250" s="148" t="s">
        <v>534</v>
      </c>
      <c r="N250" s="154">
        <v>43027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5">
        <v>95</v>
      </c>
      <c r="B251" s="156">
        <v>42979</v>
      </c>
      <c r="C251" s="156"/>
      <c r="D251" s="164" t="s">
        <v>690</v>
      </c>
      <c r="E251" s="159" t="s">
        <v>564</v>
      </c>
      <c r="F251" s="159">
        <v>255</v>
      </c>
      <c r="G251" s="160"/>
      <c r="H251" s="160">
        <v>217.25</v>
      </c>
      <c r="I251" s="160">
        <v>320</v>
      </c>
      <c r="J251" s="161" t="s">
        <v>691</v>
      </c>
      <c r="K251" s="162">
        <f t="shared" si="142"/>
        <v>-37.75</v>
      </c>
      <c r="L251" s="165">
        <f t="shared" si="143"/>
        <v>-0.14803921568627451</v>
      </c>
      <c r="M251" s="159" t="s">
        <v>546</v>
      </c>
      <c r="N251" s="15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96</v>
      </c>
      <c r="B252" s="146">
        <v>42997</v>
      </c>
      <c r="C252" s="146"/>
      <c r="D252" s="147" t="s">
        <v>692</v>
      </c>
      <c r="E252" s="148" t="s">
        <v>564</v>
      </c>
      <c r="F252" s="149">
        <v>215</v>
      </c>
      <c r="G252" s="148"/>
      <c r="H252" s="148">
        <v>258</v>
      </c>
      <c r="I252" s="150">
        <v>258</v>
      </c>
      <c r="J252" s="151" t="s">
        <v>622</v>
      </c>
      <c r="K252" s="152">
        <f t="shared" si="142"/>
        <v>43</v>
      </c>
      <c r="L252" s="153">
        <f t="shared" si="143"/>
        <v>0.2</v>
      </c>
      <c r="M252" s="148" t="s">
        <v>534</v>
      </c>
      <c r="N252" s="15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45">
        <v>97</v>
      </c>
      <c r="B253" s="146">
        <v>42997</v>
      </c>
      <c r="C253" s="146"/>
      <c r="D253" s="147" t="s">
        <v>692</v>
      </c>
      <c r="E253" s="148" t="s">
        <v>564</v>
      </c>
      <c r="F253" s="149">
        <v>215</v>
      </c>
      <c r="G253" s="148"/>
      <c r="H253" s="148">
        <v>258</v>
      </c>
      <c r="I253" s="150">
        <v>258</v>
      </c>
      <c r="J253" s="182" t="s">
        <v>622</v>
      </c>
      <c r="K253" s="152">
        <v>43</v>
      </c>
      <c r="L253" s="153">
        <v>0.2</v>
      </c>
      <c r="M253" s="148" t="s">
        <v>534</v>
      </c>
      <c r="N253" s="15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98</v>
      </c>
      <c r="B254" s="177">
        <v>42998</v>
      </c>
      <c r="C254" s="177"/>
      <c r="D254" s="178" t="s">
        <v>693</v>
      </c>
      <c r="E254" s="179" t="s">
        <v>564</v>
      </c>
      <c r="F254" s="149">
        <v>75</v>
      </c>
      <c r="G254" s="179"/>
      <c r="H254" s="179">
        <v>90</v>
      </c>
      <c r="I254" s="181">
        <v>90</v>
      </c>
      <c r="J254" s="151" t="s">
        <v>694</v>
      </c>
      <c r="K254" s="152">
        <f t="shared" ref="K254:K259" si="144">H254-F254</f>
        <v>15</v>
      </c>
      <c r="L254" s="153">
        <f t="shared" ref="L254:L259" si="145">K254/F254</f>
        <v>0.2</v>
      </c>
      <c r="M254" s="148" t="s">
        <v>534</v>
      </c>
      <c r="N254" s="154">
        <v>43019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99</v>
      </c>
      <c r="B255" s="177">
        <v>43011</v>
      </c>
      <c r="C255" s="177"/>
      <c r="D255" s="178" t="s">
        <v>548</v>
      </c>
      <c r="E255" s="179" t="s">
        <v>564</v>
      </c>
      <c r="F255" s="180">
        <v>315</v>
      </c>
      <c r="G255" s="179"/>
      <c r="H255" s="179">
        <v>392</v>
      </c>
      <c r="I255" s="181">
        <v>384</v>
      </c>
      <c r="J255" s="182" t="s">
        <v>695</v>
      </c>
      <c r="K255" s="152">
        <f t="shared" si="144"/>
        <v>77</v>
      </c>
      <c r="L255" s="183">
        <f t="shared" si="145"/>
        <v>0.24444444444444444</v>
      </c>
      <c r="M255" s="179" t="s">
        <v>534</v>
      </c>
      <c r="N255" s="184">
        <v>43017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100</v>
      </c>
      <c r="B256" s="177">
        <v>43013</v>
      </c>
      <c r="C256" s="177"/>
      <c r="D256" s="178" t="s">
        <v>427</v>
      </c>
      <c r="E256" s="179" t="s">
        <v>564</v>
      </c>
      <c r="F256" s="180">
        <v>145</v>
      </c>
      <c r="G256" s="179"/>
      <c r="H256" s="179">
        <v>179</v>
      </c>
      <c r="I256" s="181">
        <v>180</v>
      </c>
      <c r="J256" s="182" t="s">
        <v>696</v>
      </c>
      <c r="K256" s="152">
        <f t="shared" si="144"/>
        <v>34</v>
      </c>
      <c r="L256" s="183">
        <f t="shared" si="145"/>
        <v>0.23448275862068965</v>
      </c>
      <c r="M256" s="179" t="s">
        <v>534</v>
      </c>
      <c r="N256" s="184">
        <v>43025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101</v>
      </c>
      <c r="B257" s="177">
        <v>43014</v>
      </c>
      <c r="C257" s="177"/>
      <c r="D257" s="178" t="s">
        <v>323</v>
      </c>
      <c r="E257" s="179" t="s">
        <v>564</v>
      </c>
      <c r="F257" s="180">
        <v>256</v>
      </c>
      <c r="G257" s="179"/>
      <c r="H257" s="179">
        <v>323</v>
      </c>
      <c r="I257" s="181">
        <v>320</v>
      </c>
      <c r="J257" s="182" t="s">
        <v>622</v>
      </c>
      <c r="K257" s="152">
        <f t="shared" si="144"/>
        <v>67</v>
      </c>
      <c r="L257" s="183">
        <f t="shared" si="145"/>
        <v>0.26171875</v>
      </c>
      <c r="M257" s="179" t="s">
        <v>534</v>
      </c>
      <c r="N257" s="184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102</v>
      </c>
      <c r="B258" s="177">
        <v>43017</v>
      </c>
      <c r="C258" s="177"/>
      <c r="D258" s="178" t="s">
        <v>338</v>
      </c>
      <c r="E258" s="179" t="s">
        <v>564</v>
      </c>
      <c r="F258" s="180">
        <v>137.5</v>
      </c>
      <c r="G258" s="179"/>
      <c r="H258" s="179">
        <v>184</v>
      </c>
      <c r="I258" s="181">
        <v>183</v>
      </c>
      <c r="J258" s="182" t="s">
        <v>697</v>
      </c>
      <c r="K258" s="152">
        <f t="shared" si="144"/>
        <v>46.5</v>
      </c>
      <c r="L258" s="183">
        <f t="shared" si="145"/>
        <v>0.33818181818181819</v>
      </c>
      <c r="M258" s="179" t="s">
        <v>534</v>
      </c>
      <c r="N258" s="184">
        <v>43108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103</v>
      </c>
      <c r="B259" s="177">
        <v>43018</v>
      </c>
      <c r="C259" s="177"/>
      <c r="D259" s="178" t="s">
        <v>698</v>
      </c>
      <c r="E259" s="179" t="s">
        <v>564</v>
      </c>
      <c r="F259" s="180">
        <v>125.5</v>
      </c>
      <c r="G259" s="179"/>
      <c r="H259" s="179">
        <v>158</v>
      </c>
      <c r="I259" s="181">
        <v>155</v>
      </c>
      <c r="J259" s="182" t="s">
        <v>699</v>
      </c>
      <c r="K259" s="152">
        <f t="shared" si="144"/>
        <v>32.5</v>
      </c>
      <c r="L259" s="183">
        <f t="shared" si="145"/>
        <v>0.25896414342629481</v>
      </c>
      <c r="M259" s="179" t="s">
        <v>534</v>
      </c>
      <c r="N259" s="18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104</v>
      </c>
      <c r="B260" s="177">
        <v>43018</v>
      </c>
      <c r="C260" s="177"/>
      <c r="D260" s="178" t="s">
        <v>700</v>
      </c>
      <c r="E260" s="179" t="s">
        <v>564</v>
      </c>
      <c r="F260" s="180">
        <v>895</v>
      </c>
      <c r="G260" s="179"/>
      <c r="H260" s="179">
        <v>1122.5</v>
      </c>
      <c r="I260" s="181">
        <v>1078</v>
      </c>
      <c r="J260" s="182" t="s">
        <v>701</v>
      </c>
      <c r="K260" s="152">
        <v>227.5</v>
      </c>
      <c r="L260" s="183">
        <v>0.25418994413407803</v>
      </c>
      <c r="M260" s="179" t="s">
        <v>534</v>
      </c>
      <c r="N260" s="184">
        <v>43117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105</v>
      </c>
      <c r="B261" s="177">
        <v>43020</v>
      </c>
      <c r="C261" s="177"/>
      <c r="D261" s="178" t="s">
        <v>332</v>
      </c>
      <c r="E261" s="179" t="s">
        <v>564</v>
      </c>
      <c r="F261" s="180">
        <v>525</v>
      </c>
      <c r="G261" s="179"/>
      <c r="H261" s="179">
        <v>629</v>
      </c>
      <c r="I261" s="181">
        <v>629</v>
      </c>
      <c r="J261" s="182" t="s">
        <v>622</v>
      </c>
      <c r="K261" s="152">
        <v>104</v>
      </c>
      <c r="L261" s="183">
        <v>0.19809523809523799</v>
      </c>
      <c r="M261" s="179" t="s">
        <v>534</v>
      </c>
      <c r="N261" s="184">
        <v>43119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106</v>
      </c>
      <c r="B262" s="177">
        <v>43046</v>
      </c>
      <c r="C262" s="177"/>
      <c r="D262" s="178" t="s">
        <v>369</v>
      </c>
      <c r="E262" s="179" t="s">
        <v>564</v>
      </c>
      <c r="F262" s="180">
        <v>740</v>
      </c>
      <c r="G262" s="179"/>
      <c r="H262" s="179">
        <v>892.5</v>
      </c>
      <c r="I262" s="181">
        <v>900</v>
      </c>
      <c r="J262" s="182" t="s">
        <v>702</v>
      </c>
      <c r="K262" s="152">
        <f>H262-F262</f>
        <v>152.5</v>
      </c>
      <c r="L262" s="183">
        <f>K262/F262</f>
        <v>0.20608108108108109</v>
      </c>
      <c r="M262" s="179" t="s">
        <v>534</v>
      </c>
      <c r="N262" s="184">
        <v>43052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45">
        <v>107</v>
      </c>
      <c r="B263" s="146">
        <v>43073</v>
      </c>
      <c r="C263" s="146"/>
      <c r="D263" s="147" t="s">
        <v>703</v>
      </c>
      <c r="E263" s="148" t="s">
        <v>564</v>
      </c>
      <c r="F263" s="149">
        <v>118.5</v>
      </c>
      <c r="G263" s="148"/>
      <c r="H263" s="148">
        <v>143.5</v>
      </c>
      <c r="I263" s="150">
        <v>145</v>
      </c>
      <c r="J263" s="151" t="s">
        <v>555</v>
      </c>
      <c r="K263" s="152">
        <f>H263-F263</f>
        <v>25</v>
      </c>
      <c r="L263" s="153">
        <f>K263/F263</f>
        <v>0.2109704641350211</v>
      </c>
      <c r="M263" s="148" t="s">
        <v>534</v>
      </c>
      <c r="N263" s="154">
        <v>43097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5">
        <v>108</v>
      </c>
      <c r="B264" s="156">
        <v>43090</v>
      </c>
      <c r="C264" s="156"/>
      <c r="D264" s="157" t="s">
        <v>404</v>
      </c>
      <c r="E264" s="158" t="s">
        <v>564</v>
      </c>
      <c r="F264" s="159">
        <v>715</v>
      </c>
      <c r="G264" s="159"/>
      <c r="H264" s="160">
        <v>500</v>
      </c>
      <c r="I264" s="160">
        <v>872</v>
      </c>
      <c r="J264" s="161" t="s">
        <v>704</v>
      </c>
      <c r="K264" s="162">
        <f>H264-F264</f>
        <v>-215</v>
      </c>
      <c r="L264" s="163">
        <f>K264/F264</f>
        <v>-0.30069930069930068</v>
      </c>
      <c r="M264" s="159" t="s">
        <v>546</v>
      </c>
      <c r="N264" s="156">
        <v>43670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109</v>
      </c>
      <c r="B265" s="146">
        <v>43098</v>
      </c>
      <c r="C265" s="146"/>
      <c r="D265" s="147" t="s">
        <v>548</v>
      </c>
      <c r="E265" s="148" t="s">
        <v>564</v>
      </c>
      <c r="F265" s="149">
        <v>435</v>
      </c>
      <c r="G265" s="148"/>
      <c r="H265" s="148">
        <v>542.5</v>
      </c>
      <c r="I265" s="150">
        <v>539</v>
      </c>
      <c r="J265" s="151" t="s">
        <v>622</v>
      </c>
      <c r="K265" s="152">
        <v>107.5</v>
      </c>
      <c r="L265" s="153">
        <v>0.247126436781609</v>
      </c>
      <c r="M265" s="148" t="s">
        <v>534</v>
      </c>
      <c r="N265" s="154">
        <v>43206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45">
        <v>110</v>
      </c>
      <c r="B266" s="146">
        <v>43098</v>
      </c>
      <c r="C266" s="146"/>
      <c r="D266" s="147" t="s">
        <v>506</v>
      </c>
      <c r="E266" s="148" t="s">
        <v>564</v>
      </c>
      <c r="F266" s="149">
        <v>885</v>
      </c>
      <c r="G266" s="148"/>
      <c r="H266" s="148">
        <v>1090</v>
      </c>
      <c r="I266" s="150">
        <v>1084</v>
      </c>
      <c r="J266" s="151" t="s">
        <v>622</v>
      </c>
      <c r="K266" s="152">
        <v>205</v>
      </c>
      <c r="L266" s="153">
        <v>0.23163841807909599</v>
      </c>
      <c r="M266" s="148" t="s">
        <v>534</v>
      </c>
      <c r="N266" s="154">
        <v>43213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111</v>
      </c>
      <c r="B267" s="186">
        <v>43192</v>
      </c>
      <c r="C267" s="186"/>
      <c r="D267" s="164" t="s">
        <v>705</v>
      </c>
      <c r="E267" s="159" t="s">
        <v>564</v>
      </c>
      <c r="F267" s="187">
        <v>478.5</v>
      </c>
      <c r="G267" s="159"/>
      <c r="H267" s="159">
        <v>442</v>
      </c>
      <c r="I267" s="160">
        <v>613</v>
      </c>
      <c r="J267" s="161" t="s">
        <v>706</v>
      </c>
      <c r="K267" s="162">
        <f>H267-F267</f>
        <v>-36.5</v>
      </c>
      <c r="L267" s="163">
        <f>K267/F267</f>
        <v>-7.6280041797283177E-2</v>
      </c>
      <c r="M267" s="159" t="s">
        <v>546</v>
      </c>
      <c r="N267" s="156">
        <v>43762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112</v>
      </c>
      <c r="B268" s="156">
        <v>43194</v>
      </c>
      <c r="C268" s="156"/>
      <c r="D268" s="157" t="s">
        <v>707</v>
      </c>
      <c r="E268" s="158" t="s">
        <v>564</v>
      </c>
      <c r="F268" s="159">
        <f>141.5-7.3</f>
        <v>134.19999999999999</v>
      </c>
      <c r="G268" s="159"/>
      <c r="H268" s="160">
        <v>77</v>
      </c>
      <c r="I268" s="160">
        <v>180</v>
      </c>
      <c r="J268" s="161" t="s">
        <v>708</v>
      </c>
      <c r="K268" s="162">
        <f>H268-F268</f>
        <v>-57.199999999999989</v>
      </c>
      <c r="L268" s="163">
        <f>K268/F268</f>
        <v>-0.42622950819672129</v>
      </c>
      <c r="M268" s="159" t="s">
        <v>546</v>
      </c>
      <c r="N268" s="156">
        <v>43522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5">
        <v>113</v>
      </c>
      <c r="B269" s="156">
        <v>43209</v>
      </c>
      <c r="C269" s="156"/>
      <c r="D269" s="157" t="s">
        <v>709</v>
      </c>
      <c r="E269" s="158" t="s">
        <v>564</v>
      </c>
      <c r="F269" s="159">
        <v>430</v>
      </c>
      <c r="G269" s="159"/>
      <c r="H269" s="160">
        <v>220</v>
      </c>
      <c r="I269" s="160">
        <v>537</v>
      </c>
      <c r="J269" s="161" t="s">
        <v>710</v>
      </c>
      <c r="K269" s="162">
        <f>H269-F269</f>
        <v>-210</v>
      </c>
      <c r="L269" s="163">
        <f>K269/F269</f>
        <v>-0.48837209302325579</v>
      </c>
      <c r="M269" s="159" t="s">
        <v>546</v>
      </c>
      <c r="N269" s="156">
        <v>43252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114</v>
      </c>
      <c r="B270" s="177">
        <v>43220</v>
      </c>
      <c r="C270" s="177"/>
      <c r="D270" s="178" t="s">
        <v>370</v>
      </c>
      <c r="E270" s="179" t="s">
        <v>564</v>
      </c>
      <c r="F270" s="179">
        <v>153.5</v>
      </c>
      <c r="G270" s="179"/>
      <c r="H270" s="179">
        <v>196</v>
      </c>
      <c r="I270" s="181">
        <v>196</v>
      </c>
      <c r="J270" s="151" t="s">
        <v>711</v>
      </c>
      <c r="K270" s="152">
        <f>H270-F270</f>
        <v>42.5</v>
      </c>
      <c r="L270" s="153">
        <f>K270/F270</f>
        <v>0.27687296416938112</v>
      </c>
      <c r="M270" s="148" t="s">
        <v>534</v>
      </c>
      <c r="N270" s="154">
        <v>43605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5">
        <v>115</v>
      </c>
      <c r="B271" s="156">
        <v>43306</v>
      </c>
      <c r="C271" s="156"/>
      <c r="D271" s="157" t="s">
        <v>681</v>
      </c>
      <c r="E271" s="158" t="s">
        <v>564</v>
      </c>
      <c r="F271" s="159">
        <v>27.5</v>
      </c>
      <c r="G271" s="159"/>
      <c r="H271" s="160">
        <v>13.1</v>
      </c>
      <c r="I271" s="160">
        <v>60</v>
      </c>
      <c r="J271" s="161" t="s">
        <v>712</v>
      </c>
      <c r="K271" s="162">
        <v>-14.4</v>
      </c>
      <c r="L271" s="163">
        <v>-0.52363636363636401</v>
      </c>
      <c r="M271" s="159" t="s">
        <v>546</v>
      </c>
      <c r="N271" s="156">
        <v>43138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116</v>
      </c>
      <c r="B272" s="186">
        <v>43318</v>
      </c>
      <c r="C272" s="186"/>
      <c r="D272" s="164" t="s">
        <v>713</v>
      </c>
      <c r="E272" s="159" t="s">
        <v>564</v>
      </c>
      <c r="F272" s="159">
        <v>148.5</v>
      </c>
      <c r="G272" s="159"/>
      <c r="H272" s="159">
        <v>102</v>
      </c>
      <c r="I272" s="160">
        <v>182</v>
      </c>
      <c r="J272" s="161" t="s">
        <v>714</v>
      </c>
      <c r="K272" s="162">
        <f>H272-F272</f>
        <v>-46.5</v>
      </c>
      <c r="L272" s="163">
        <f>K272/F272</f>
        <v>-0.31313131313131315</v>
      </c>
      <c r="M272" s="159" t="s">
        <v>546</v>
      </c>
      <c r="N272" s="156">
        <v>43661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45">
        <v>117</v>
      </c>
      <c r="B273" s="146">
        <v>43335</v>
      </c>
      <c r="C273" s="146"/>
      <c r="D273" s="147" t="s">
        <v>715</v>
      </c>
      <c r="E273" s="148" t="s">
        <v>564</v>
      </c>
      <c r="F273" s="179">
        <v>285</v>
      </c>
      <c r="G273" s="148"/>
      <c r="H273" s="148">
        <v>355</v>
      </c>
      <c r="I273" s="150">
        <v>364</v>
      </c>
      <c r="J273" s="151" t="s">
        <v>716</v>
      </c>
      <c r="K273" s="152">
        <v>70</v>
      </c>
      <c r="L273" s="153">
        <v>0.24561403508771901</v>
      </c>
      <c r="M273" s="148" t="s">
        <v>534</v>
      </c>
      <c r="N273" s="154">
        <v>43455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45">
        <v>118</v>
      </c>
      <c r="B274" s="146">
        <v>43341</v>
      </c>
      <c r="C274" s="146"/>
      <c r="D274" s="147" t="s">
        <v>358</v>
      </c>
      <c r="E274" s="148" t="s">
        <v>564</v>
      </c>
      <c r="F274" s="179">
        <v>525</v>
      </c>
      <c r="G274" s="148"/>
      <c r="H274" s="148">
        <v>585</v>
      </c>
      <c r="I274" s="150">
        <v>635</v>
      </c>
      <c r="J274" s="151" t="s">
        <v>717</v>
      </c>
      <c r="K274" s="152">
        <f t="shared" ref="K274:K305" si="146">H274-F274</f>
        <v>60</v>
      </c>
      <c r="L274" s="153">
        <f t="shared" ref="L274:L305" si="147">K274/F274</f>
        <v>0.11428571428571428</v>
      </c>
      <c r="M274" s="148" t="s">
        <v>534</v>
      </c>
      <c r="N274" s="154">
        <v>43662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119</v>
      </c>
      <c r="B275" s="146">
        <v>43395</v>
      </c>
      <c r="C275" s="146"/>
      <c r="D275" s="147" t="s">
        <v>346</v>
      </c>
      <c r="E275" s="148" t="s">
        <v>564</v>
      </c>
      <c r="F275" s="179">
        <v>475</v>
      </c>
      <c r="G275" s="148"/>
      <c r="H275" s="148">
        <v>574</v>
      </c>
      <c r="I275" s="150">
        <v>570</v>
      </c>
      <c r="J275" s="151" t="s">
        <v>622</v>
      </c>
      <c r="K275" s="152">
        <f t="shared" si="146"/>
        <v>99</v>
      </c>
      <c r="L275" s="153">
        <f t="shared" si="147"/>
        <v>0.20842105263157895</v>
      </c>
      <c r="M275" s="148" t="s">
        <v>534</v>
      </c>
      <c r="N275" s="154">
        <v>43403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120</v>
      </c>
      <c r="B276" s="177">
        <v>43397</v>
      </c>
      <c r="C276" s="177"/>
      <c r="D276" s="178" t="s">
        <v>365</v>
      </c>
      <c r="E276" s="179" t="s">
        <v>564</v>
      </c>
      <c r="F276" s="179">
        <v>707.5</v>
      </c>
      <c r="G276" s="179"/>
      <c r="H276" s="179">
        <v>872</v>
      </c>
      <c r="I276" s="181">
        <v>872</v>
      </c>
      <c r="J276" s="182" t="s">
        <v>622</v>
      </c>
      <c r="K276" s="152">
        <f t="shared" si="146"/>
        <v>164.5</v>
      </c>
      <c r="L276" s="183">
        <f t="shared" si="147"/>
        <v>0.23250883392226149</v>
      </c>
      <c r="M276" s="179" t="s">
        <v>534</v>
      </c>
      <c r="N276" s="184">
        <v>43482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121</v>
      </c>
      <c r="B277" s="177">
        <v>43398</v>
      </c>
      <c r="C277" s="177"/>
      <c r="D277" s="178" t="s">
        <v>718</v>
      </c>
      <c r="E277" s="179" t="s">
        <v>564</v>
      </c>
      <c r="F277" s="179">
        <v>162</v>
      </c>
      <c r="G277" s="179"/>
      <c r="H277" s="179">
        <v>204</v>
      </c>
      <c r="I277" s="181">
        <v>209</v>
      </c>
      <c r="J277" s="182" t="s">
        <v>719</v>
      </c>
      <c r="K277" s="152">
        <f t="shared" si="146"/>
        <v>42</v>
      </c>
      <c r="L277" s="183">
        <f t="shared" si="147"/>
        <v>0.25925925925925924</v>
      </c>
      <c r="M277" s="179" t="s">
        <v>534</v>
      </c>
      <c r="N277" s="184">
        <v>43539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122</v>
      </c>
      <c r="B278" s="177">
        <v>43399</v>
      </c>
      <c r="C278" s="177"/>
      <c r="D278" s="178" t="s">
        <v>444</v>
      </c>
      <c r="E278" s="179" t="s">
        <v>564</v>
      </c>
      <c r="F278" s="179">
        <v>240</v>
      </c>
      <c r="G278" s="179"/>
      <c r="H278" s="179">
        <v>297</v>
      </c>
      <c r="I278" s="181">
        <v>297</v>
      </c>
      <c r="J278" s="182" t="s">
        <v>622</v>
      </c>
      <c r="K278" s="188">
        <f t="shared" si="146"/>
        <v>57</v>
      </c>
      <c r="L278" s="183">
        <f t="shared" si="147"/>
        <v>0.23749999999999999</v>
      </c>
      <c r="M278" s="179" t="s">
        <v>534</v>
      </c>
      <c r="N278" s="184">
        <v>43417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45">
        <v>123</v>
      </c>
      <c r="B279" s="146">
        <v>43439</v>
      </c>
      <c r="C279" s="146"/>
      <c r="D279" s="147" t="s">
        <v>720</v>
      </c>
      <c r="E279" s="148" t="s">
        <v>564</v>
      </c>
      <c r="F279" s="148">
        <v>202.5</v>
      </c>
      <c r="G279" s="148"/>
      <c r="H279" s="148">
        <v>255</v>
      </c>
      <c r="I279" s="150">
        <v>252</v>
      </c>
      <c r="J279" s="151" t="s">
        <v>622</v>
      </c>
      <c r="K279" s="152">
        <f t="shared" si="146"/>
        <v>52.5</v>
      </c>
      <c r="L279" s="153">
        <f t="shared" si="147"/>
        <v>0.25925925925925924</v>
      </c>
      <c r="M279" s="148" t="s">
        <v>534</v>
      </c>
      <c r="N279" s="154">
        <v>43542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124</v>
      </c>
      <c r="B280" s="177">
        <v>43465</v>
      </c>
      <c r="C280" s="146"/>
      <c r="D280" s="178" t="s">
        <v>391</v>
      </c>
      <c r="E280" s="179" t="s">
        <v>564</v>
      </c>
      <c r="F280" s="179">
        <v>710</v>
      </c>
      <c r="G280" s="179"/>
      <c r="H280" s="179">
        <v>866</v>
      </c>
      <c r="I280" s="181">
        <v>866</v>
      </c>
      <c r="J280" s="182" t="s">
        <v>622</v>
      </c>
      <c r="K280" s="152">
        <f t="shared" si="146"/>
        <v>156</v>
      </c>
      <c r="L280" s="153">
        <f t="shared" si="147"/>
        <v>0.21971830985915494</v>
      </c>
      <c r="M280" s="148" t="s">
        <v>534</v>
      </c>
      <c r="N280" s="154">
        <v>43553</v>
      </c>
      <c r="O280" s="1"/>
      <c r="P280" s="1"/>
      <c r="Q280" s="1"/>
      <c r="R280" s="6" t="s">
        <v>721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125</v>
      </c>
      <c r="B281" s="177">
        <v>43522</v>
      </c>
      <c r="C281" s="177"/>
      <c r="D281" s="178" t="s">
        <v>151</v>
      </c>
      <c r="E281" s="179" t="s">
        <v>564</v>
      </c>
      <c r="F281" s="179">
        <v>337.25</v>
      </c>
      <c r="G281" s="179"/>
      <c r="H281" s="179">
        <v>398.5</v>
      </c>
      <c r="I281" s="181">
        <v>411</v>
      </c>
      <c r="J281" s="151" t="s">
        <v>722</v>
      </c>
      <c r="K281" s="152">
        <f t="shared" si="146"/>
        <v>61.25</v>
      </c>
      <c r="L281" s="153">
        <f t="shared" si="147"/>
        <v>0.1816160118606375</v>
      </c>
      <c r="M281" s="148" t="s">
        <v>534</v>
      </c>
      <c r="N281" s="154">
        <v>43760</v>
      </c>
      <c r="O281" s="1"/>
      <c r="P281" s="1"/>
      <c r="Q281" s="1"/>
      <c r="R281" s="6" t="s">
        <v>721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126</v>
      </c>
      <c r="B282" s="190">
        <v>43559</v>
      </c>
      <c r="C282" s="190"/>
      <c r="D282" s="191" t="s">
        <v>723</v>
      </c>
      <c r="E282" s="192" t="s">
        <v>564</v>
      </c>
      <c r="F282" s="192">
        <v>130</v>
      </c>
      <c r="G282" s="192"/>
      <c r="H282" s="192">
        <v>65</v>
      </c>
      <c r="I282" s="193">
        <v>158</v>
      </c>
      <c r="J282" s="161" t="s">
        <v>724</v>
      </c>
      <c r="K282" s="162">
        <f t="shared" si="146"/>
        <v>-65</v>
      </c>
      <c r="L282" s="163">
        <f t="shared" si="147"/>
        <v>-0.5</v>
      </c>
      <c r="M282" s="159" t="s">
        <v>546</v>
      </c>
      <c r="N282" s="156">
        <v>43726</v>
      </c>
      <c r="O282" s="1"/>
      <c r="P282" s="1"/>
      <c r="Q282" s="1"/>
      <c r="R282" s="6" t="s">
        <v>725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127</v>
      </c>
      <c r="B283" s="177">
        <v>43017</v>
      </c>
      <c r="C283" s="177"/>
      <c r="D283" s="178" t="s">
        <v>181</v>
      </c>
      <c r="E283" s="179" t="s">
        <v>564</v>
      </c>
      <c r="F283" s="179">
        <v>141.5</v>
      </c>
      <c r="G283" s="179"/>
      <c r="H283" s="179">
        <v>183.5</v>
      </c>
      <c r="I283" s="181">
        <v>210</v>
      </c>
      <c r="J283" s="151" t="s">
        <v>719</v>
      </c>
      <c r="K283" s="152">
        <f t="shared" si="146"/>
        <v>42</v>
      </c>
      <c r="L283" s="153">
        <f t="shared" si="147"/>
        <v>0.29681978798586572</v>
      </c>
      <c r="M283" s="148" t="s">
        <v>534</v>
      </c>
      <c r="N283" s="154">
        <v>43042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128</v>
      </c>
      <c r="B284" s="190">
        <v>43074</v>
      </c>
      <c r="C284" s="190"/>
      <c r="D284" s="191" t="s">
        <v>726</v>
      </c>
      <c r="E284" s="192" t="s">
        <v>564</v>
      </c>
      <c r="F284" s="187">
        <v>172</v>
      </c>
      <c r="G284" s="192"/>
      <c r="H284" s="192">
        <v>155.25</v>
      </c>
      <c r="I284" s="193">
        <v>230</v>
      </c>
      <c r="J284" s="161" t="s">
        <v>727</v>
      </c>
      <c r="K284" s="162">
        <f t="shared" si="146"/>
        <v>-16.75</v>
      </c>
      <c r="L284" s="163">
        <f t="shared" si="147"/>
        <v>-9.7383720930232565E-2</v>
      </c>
      <c r="M284" s="159" t="s">
        <v>546</v>
      </c>
      <c r="N284" s="156">
        <v>43787</v>
      </c>
      <c r="O284" s="1"/>
      <c r="P284" s="1"/>
      <c r="Q284" s="1"/>
      <c r="R284" s="6" t="s">
        <v>725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129</v>
      </c>
      <c r="B285" s="177">
        <v>43398</v>
      </c>
      <c r="C285" s="177"/>
      <c r="D285" s="178" t="s">
        <v>107</v>
      </c>
      <c r="E285" s="179" t="s">
        <v>564</v>
      </c>
      <c r="F285" s="179">
        <v>698.5</v>
      </c>
      <c r="G285" s="179"/>
      <c r="H285" s="179">
        <v>890</v>
      </c>
      <c r="I285" s="181">
        <v>890</v>
      </c>
      <c r="J285" s="151" t="s">
        <v>787</v>
      </c>
      <c r="K285" s="152">
        <f t="shared" si="146"/>
        <v>191.5</v>
      </c>
      <c r="L285" s="153">
        <f t="shared" si="147"/>
        <v>0.27415891195418757</v>
      </c>
      <c r="M285" s="148" t="s">
        <v>534</v>
      </c>
      <c r="N285" s="154">
        <v>44328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130</v>
      </c>
      <c r="B286" s="177">
        <v>42877</v>
      </c>
      <c r="C286" s="177"/>
      <c r="D286" s="178" t="s">
        <v>357</v>
      </c>
      <c r="E286" s="179" t="s">
        <v>564</v>
      </c>
      <c r="F286" s="179">
        <v>127.6</v>
      </c>
      <c r="G286" s="179"/>
      <c r="H286" s="179">
        <v>138</v>
      </c>
      <c r="I286" s="181">
        <v>190</v>
      </c>
      <c r="J286" s="151" t="s">
        <v>728</v>
      </c>
      <c r="K286" s="152">
        <f t="shared" si="146"/>
        <v>10.400000000000006</v>
      </c>
      <c r="L286" s="153">
        <f t="shared" si="147"/>
        <v>8.1504702194357417E-2</v>
      </c>
      <c r="M286" s="148" t="s">
        <v>534</v>
      </c>
      <c r="N286" s="154">
        <v>43774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131</v>
      </c>
      <c r="B287" s="177">
        <v>43158</v>
      </c>
      <c r="C287" s="177"/>
      <c r="D287" s="178" t="s">
        <v>729</v>
      </c>
      <c r="E287" s="179" t="s">
        <v>564</v>
      </c>
      <c r="F287" s="179">
        <v>317</v>
      </c>
      <c r="G287" s="179"/>
      <c r="H287" s="179">
        <v>382.5</v>
      </c>
      <c r="I287" s="181">
        <v>398</v>
      </c>
      <c r="J287" s="151" t="s">
        <v>730</v>
      </c>
      <c r="K287" s="152">
        <f t="shared" si="146"/>
        <v>65.5</v>
      </c>
      <c r="L287" s="153">
        <f t="shared" si="147"/>
        <v>0.20662460567823343</v>
      </c>
      <c r="M287" s="148" t="s">
        <v>534</v>
      </c>
      <c r="N287" s="154">
        <v>44238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132</v>
      </c>
      <c r="B288" s="190">
        <v>43164</v>
      </c>
      <c r="C288" s="190"/>
      <c r="D288" s="191" t="s">
        <v>144</v>
      </c>
      <c r="E288" s="192" t="s">
        <v>564</v>
      </c>
      <c r="F288" s="187">
        <f>510-14.4</f>
        <v>495.6</v>
      </c>
      <c r="G288" s="192"/>
      <c r="H288" s="192">
        <v>350</v>
      </c>
      <c r="I288" s="193">
        <v>672</v>
      </c>
      <c r="J288" s="161" t="s">
        <v>731</v>
      </c>
      <c r="K288" s="162">
        <f t="shared" si="146"/>
        <v>-145.60000000000002</v>
      </c>
      <c r="L288" s="163">
        <f t="shared" si="147"/>
        <v>-0.29378531073446329</v>
      </c>
      <c r="M288" s="159" t="s">
        <v>546</v>
      </c>
      <c r="N288" s="156">
        <v>43887</v>
      </c>
      <c r="O288" s="1"/>
      <c r="P288" s="1"/>
      <c r="Q288" s="1"/>
      <c r="R288" s="6" t="s">
        <v>721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133</v>
      </c>
      <c r="B289" s="190">
        <v>43237</v>
      </c>
      <c r="C289" s="190"/>
      <c r="D289" s="191" t="s">
        <v>436</v>
      </c>
      <c r="E289" s="192" t="s">
        <v>564</v>
      </c>
      <c r="F289" s="187">
        <v>230.3</v>
      </c>
      <c r="G289" s="192"/>
      <c r="H289" s="192">
        <v>102.5</v>
      </c>
      <c r="I289" s="193">
        <v>348</v>
      </c>
      <c r="J289" s="161" t="s">
        <v>732</v>
      </c>
      <c r="K289" s="162">
        <f t="shared" si="146"/>
        <v>-127.80000000000001</v>
      </c>
      <c r="L289" s="163">
        <f t="shared" si="147"/>
        <v>-0.55492835432045162</v>
      </c>
      <c r="M289" s="159" t="s">
        <v>546</v>
      </c>
      <c r="N289" s="156">
        <v>43896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134</v>
      </c>
      <c r="B290" s="177">
        <v>43258</v>
      </c>
      <c r="C290" s="177"/>
      <c r="D290" s="178" t="s">
        <v>408</v>
      </c>
      <c r="E290" s="179" t="s">
        <v>564</v>
      </c>
      <c r="F290" s="179">
        <f>342.5-5.1</f>
        <v>337.4</v>
      </c>
      <c r="G290" s="179"/>
      <c r="H290" s="179">
        <v>412.5</v>
      </c>
      <c r="I290" s="181">
        <v>439</v>
      </c>
      <c r="J290" s="151" t="s">
        <v>733</v>
      </c>
      <c r="K290" s="152">
        <f t="shared" si="146"/>
        <v>75.100000000000023</v>
      </c>
      <c r="L290" s="153">
        <f t="shared" si="147"/>
        <v>0.22258446947243635</v>
      </c>
      <c r="M290" s="148" t="s">
        <v>534</v>
      </c>
      <c r="N290" s="154">
        <v>44230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0">
        <v>135</v>
      </c>
      <c r="B291" s="169">
        <v>43285</v>
      </c>
      <c r="C291" s="169"/>
      <c r="D291" s="170" t="s">
        <v>55</v>
      </c>
      <c r="E291" s="171" t="s">
        <v>564</v>
      </c>
      <c r="F291" s="171">
        <f>127.5-5.53</f>
        <v>121.97</v>
      </c>
      <c r="G291" s="172"/>
      <c r="H291" s="172">
        <v>122.5</v>
      </c>
      <c r="I291" s="172">
        <v>170</v>
      </c>
      <c r="J291" s="173" t="s">
        <v>760</v>
      </c>
      <c r="K291" s="174">
        <f t="shared" si="146"/>
        <v>0.53000000000000114</v>
      </c>
      <c r="L291" s="175">
        <f t="shared" si="147"/>
        <v>4.3453308190538747E-3</v>
      </c>
      <c r="M291" s="171" t="s">
        <v>655</v>
      </c>
      <c r="N291" s="169">
        <v>44431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136</v>
      </c>
      <c r="B292" s="190">
        <v>43294</v>
      </c>
      <c r="C292" s="190"/>
      <c r="D292" s="191" t="s">
        <v>348</v>
      </c>
      <c r="E292" s="192" t="s">
        <v>564</v>
      </c>
      <c r="F292" s="187">
        <v>46.5</v>
      </c>
      <c r="G292" s="192"/>
      <c r="H292" s="192">
        <v>17</v>
      </c>
      <c r="I292" s="193">
        <v>59</v>
      </c>
      <c r="J292" s="161" t="s">
        <v>734</v>
      </c>
      <c r="K292" s="162">
        <f t="shared" si="146"/>
        <v>-29.5</v>
      </c>
      <c r="L292" s="163">
        <f t="shared" si="147"/>
        <v>-0.63440860215053763</v>
      </c>
      <c r="M292" s="159" t="s">
        <v>546</v>
      </c>
      <c r="N292" s="156">
        <v>43887</v>
      </c>
      <c r="O292" s="1"/>
      <c r="P292" s="1"/>
      <c r="Q292" s="1"/>
      <c r="R292" s="6" t="s">
        <v>721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137</v>
      </c>
      <c r="B293" s="177">
        <v>43396</v>
      </c>
      <c r="C293" s="177"/>
      <c r="D293" s="178" t="s">
        <v>393</v>
      </c>
      <c r="E293" s="179" t="s">
        <v>564</v>
      </c>
      <c r="F293" s="179">
        <v>156.5</v>
      </c>
      <c r="G293" s="179"/>
      <c r="H293" s="179">
        <v>207.5</v>
      </c>
      <c r="I293" s="181">
        <v>191</v>
      </c>
      <c r="J293" s="151" t="s">
        <v>622</v>
      </c>
      <c r="K293" s="152">
        <f t="shared" si="146"/>
        <v>51</v>
      </c>
      <c r="L293" s="153">
        <f t="shared" si="147"/>
        <v>0.32587859424920129</v>
      </c>
      <c r="M293" s="148" t="s">
        <v>534</v>
      </c>
      <c r="N293" s="154">
        <v>44369</v>
      </c>
      <c r="O293" s="1"/>
      <c r="P293" s="1"/>
      <c r="Q293" s="1"/>
      <c r="R293" s="6" t="s">
        <v>721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138</v>
      </c>
      <c r="B294" s="177">
        <v>43439</v>
      </c>
      <c r="C294" s="177"/>
      <c r="D294" s="178" t="s">
        <v>313</v>
      </c>
      <c r="E294" s="179" t="s">
        <v>564</v>
      </c>
      <c r="F294" s="179">
        <v>259.5</v>
      </c>
      <c r="G294" s="179"/>
      <c r="H294" s="179">
        <v>320</v>
      </c>
      <c r="I294" s="181">
        <v>320</v>
      </c>
      <c r="J294" s="151" t="s">
        <v>622</v>
      </c>
      <c r="K294" s="152">
        <f t="shared" si="146"/>
        <v>60.5</v>
      </c>
      <c r="L294" s="153">
        <f t="shared" si="147"/>
        <v>0.23314065510597304</v>
      </c>
      <c r="M294" s="148" t="s">
        <v>534</v>
      </c>
      <c r="N294" s="154">
        <v>44323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139</v>
      </c>
      <c r="B295" s="190">
        <v>43439</v>
      </c>
      <c r="C295" s="190"/>
      <c r="D295" s="191" t="s">
        <v>735</v>
      </c>
      <c r="E295" s="192" t="s">
        <v>564</v>
      </c>
      <c r="F295" s="192">
        <v>715</v>
      </c>
      <c r="G295" s="192"/>
      <c r="H295" s="192">
        <v>445</v>
      </c>
      <c r="I295" s="193">
        <v>840</v>
      </c>
      <c r="J295" s="161" t="s">
        <v>736</v>
      </c>
      <c r="K295" s="162">
        <f t="shared" si="146"/>
        <v>-270</v>
      </c>
      <c r="L295" s="163">
        <f t="shared" si="147"/>
        <v>-0.3776223776223776</v>
      </c>
      <c r="M295" s="159" t="s">
        <v>546</v>
      </c>
      <c r="N295" s="156">
        <v>43800</v>
      </c>
      <c r="O295" s="1"/>
      <c r="P295" s="1"/>
      <c r="Q295" s="1"/>
      <c r="R295" s="6" t="s">
        <v>721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140</v>
      </c>
      <c r="B296" s="177">
        <v>43469</v>
      </c>
      <c r="C296" s="177"/>
      <c r="D296" s="178" t="s">
        <v>156</v>
      </c>
      <c r="E296" s="179" t="s">
        <v>564</v>
      </c>
      <c r="F296" s="179">
        <v>875</v>
      </c>
      <c r="G296" s="179"/>
      <c r="H296" s="179">
        <v>1165</v>
      </c>
      <c r="I296" s="181">
        <v>1185</v>
      </c>
      <c r="J296" s="151" t="s">
        <v>737</v>
      </c>
      <c r="K296" s="152">
        <f t="shared" si="146"/>
        <v>290</v>
      </c>
      <c r="L296" s="153">
        <f t="shared" si="147"/>
        <v>0.33142857142857141</v>
      </c>
      <c r="M296" s="148" t="s">
        <v>534</v>
      </c>
      <c r="N296" s="154">
        <v>43847</v>
      </c>
      <c r="O296" s="1"/>
      <c r="P296" s="1"/>
      <c r="Q296" s="1"/>
      <c r="R296" s="6" t="s">
        <v>721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141</v>
      </c>
      <c r="B297" s="177">
        <v>43559</v>
      </c>
      <c r="C297" s="177"/>
      <c r="D297" s="178" t="s">
        <v>329</v>
      </c>
      <c r="E297" s="179" t="s">
        <v>564</v>
      </c>
      <c r="F297" s="179">
        <f>387-14.63</f>
        <v>372.37</v>
      </c>
      <c r="G297" s="179"/>
      <c r="H297" s="179">
        <v>490</v>
      </c>
      <c r="I297" s="181">
        <v>490</v>
      </c>
      <c r="J297" s="151" t="s">
        <v>622</v>
      </c>
      <c r="K297" s="152">
        <f t="shared" si="146"/>
        <v>117.63</v>
      </c>
      <c r="L297" s="153">
        <f t="shared" si="147"/>
        <v>0.31589548030185027</v>
      </c>
      <c r="M297" s="148" t="s">
        <v>534</v>
      </c>
      <c r="N297" s="154">
        <v>43850</v>
      </c>
      <c r="O297" s="1"/>
      <c r="P297" s="1"/>
      <c r="Q297" s="1"/>
      <c r="R297" s="6" t="s">
        <v>721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142</v>
      </c>
      <c r="B298" s="190">
        <v>43578</v>
      </c>
      <c r="C298" s="190"/>
      <c r="D298" s="191" t="s">
        <v>738</v>
      </c>
      <c r="E298" s="192" t="s">
        <v>536</v>
      </c>
      <c r="F298" s="192">
        <v>220</v>
      </c>
      <c r="G298" s="192"/>
      <c r="H298" s="192">
        <v>127.5</v>
      </c>
      <c r="I298" s="193">
        <v>284</v>
      </c>
      <c r="J298" s="161" t="s">
        <v>739</v>
      </c>
      <c r="K298" s="162">
        <f t="shared" si="146"/>
        <v>-92.5</v>
      </c>
      <c r="L298" s="163">
        <f t="shared" si="147"/>
        <v>-0.42045454545454547</v>
      </c>
      <c r="M298" s="159" t="s">
        <v>546</v>
      </c>
      <c r="N298" s="156">
        <v>43896</v>
      </c>
      <c r="O298" s="1"/>
      <c r="P298" s="1"/>
      <c r="Q298" s="1"/>
      <c r="R298" s="6" t="s">
        <v>721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143</v>
      </c>
      <c r="B299" s="177">
        <v>43622</v>
      </c>
      <c r="C299" s="177"/>
      <c r="D299" s="178" t="s">
        <v>445</v>
      </c>
      <c r="E299" s="179" t="s">
        <v>536</v>
      </c>
      <c r="F299" s="179">
        <v>332.8</v>
      </c>
      <c r="G299" s="179"/>
      <c r="H299" s="179">
        <v>405</v>
      </c>
      <c r="I299" s="181">
        <v>419</v>
      </c>
      <c r="J299" s="151" t="s">
        <v>740</v>
      </c>
      <c r="K299" s="152">
        <f t="shared" si="146"/>
        <v>72.199999999999989</v>
      </c>
      <c r="L299" s="153">
        <f t="shared" si="147"/>
        <v>0.21694711538461534</v>
      </c>
      <c r="M299" s="148" t="s">
        <v>534</v>
      </c>
      <c r="N299" s="154">
        <v>43860</v>
      </c>
      <c r="O299" s="1"/>
      <c r="P299" s="1"/>
      <c r="Q299" s="1"/>
      <c r="R299" s="6" t="s">
        <v>725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0">
        <v>144</v>
      </c>
      <c r="B300" s="169">
        <v>43641</v>
      </c>
      <c r="C300" s="169"/>
      <c r="D300" s="170" t="s">
        <v>149</v>
      </c>
      <c r="E300" s="171" t="s">
        <v>564</v>
      </c>
      <c r="F300" s="171">
        <v>386</v>
      </c>
      <c r="G300" s="172"/>
      <c r="H300" s="172">
        <v>395</v>
      </c>
      <c r="I300" s="172">
        <v>452</v>
      </c>
      <c r="J300" s="173" t="s">
        <v>741</v>
      </c>
      <c r="K300" s="174">
        <f t="shared" si="146"/>
        <v>9</v>
      </c>
      <c r="L300" s="175">
        <f t="shared" si="147"/>
        <v>2.3316062176165803E-2</v>
      </c>
      <c r="M300" s="171" t="s">
        <v>655</v>
      </c>
      <c r="N300" s="169">
        <v>43868</v>
      </c>
      <c r="O300" s="1"/>
      <c r="P300" s="1"/>
      <c r="Q300" s="1"/>
      <c r="R300" s="6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0">
        <v>145</v>
      </c>
      <c r="B301" s="169">
        <v>43707</v>
      </c>
      <c r="C301" s="169"/>
      <c r="D301" s="170" t="s">
        <v>130</v>
      </c>
      <c r="E301" s="171" t="s">
        <v>564</v>
      </c>
      <c r="F301" s="171">
        <v>137.5</v>
      </c>
      <c r="G301" s="172"/>
      <c r="H301" s="172">
        <v>138.5</v>
      </c>
      <c r="I301" s="172">
        <v>190</v>
      </c>
      <c r="J301" s="173" t="s">
        <v>759</v>
      </c>
      <c r="K301" s="174">
        <f t="shared" si="146"/>
        <v>1</v>
      </c>
      <c r="L301" s="175">
        <f t="shared" si="147"/>
        <v>7.2727272727272727E-3</v>
      </c>
      <c r="M301" s="171" t="s">
        <v>655</v>
      </c>
      <c r="N301" s="169">
        <v>44432</v>
      </c>
      <c r="O301" s="1"/>
      <c r="P301" s="1"/>
      <c r="Q301" s="1"/>
      <c r="R301" s="6" t="s">
        <v>721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146</v>
      </c>
      <c r="B302" s="177">
        <v>43731</v>
      </c>
      <c r="C302" s="177"/>
      <c r="D302" s="178" t="s">
        <v>401</v>
      </c>
      <c r="E302" s="179" t="s">
        <v>564</v>
      </c>
      <c r="F302" s="179">
        <v>235</v>
      </c>
      <c r="G302" s="179"/>
      <c r="H302" s="179">
        <v>295</v>
      </c>
      <c r="I302" s="181">
        <v>296</v>
      </c>
      <c r="J302" s="151" t="s">
        <v>742</v>
      </c>
      <c r="K302" s="152">
        <f t="shared" si="146"/>
        <v>60</v>
      </c>
      <c r="L302" s="153">
        <f t="shared" si="147"/>
        <v>0.25531914893617019</v>
      </c>
      <c r="M302" s="148" t="s">
        <v>534</v>
      </c>
      <c r="N302" s="154">
        <v>43844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147</v>
      </c>
      <c r="B303" s="177">
        <v>43752</v>
      </c>
      <c r="C303" s="177"/>
      <c r="D303" s="178" t="s">
        <v>743</v>
      </c>
      <c r="E303" s="179" t="s">
        <v>564</v>
      </c>
      <c r="F303" s="179">
        <v>277.5</v>
      </c>
      <c r="G303" s="179"/>
      <c r="H303" s="179">
        <v>333</v>
      </c>
      <c r="I303" s="181">
        <v>333</v>
      </c>
      <c r="J303" s="151" t="s">
        <v>744</v>
      </c>
      <c r="K303" s="152">
        <f t="shared" si="146"/>
        <v>55.5</v>
      </c>
      <c r="L303" s="153">
        <f t="shared" si="147"/>
        <v>0.2</v>
      </c>
      <c r="M303" s="148" t="s">
        <v>534</v>
      </c>
      <c r="N303" s="154">
        <v>43846</v>
      </c>
      <c r="O303" s="1"/>
      <c r="P303" s="1"/>
      <c r="Q303" s="1"/>
      <c r="R303" s="6" t="s">
        <v>721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148</v>
      </c>
      <c r="B304" s="177">
        <v>43752</v>
      </c>
      <c r="C304" s="177"/>
      <c r="D304" s="178" t="s">
        <v>745</v>
      </c>
      <c r="E304" s="179" t="s">
        <v>564</v>
      </c>
      <c r="F304" s="179">
        <v>930</v>
      </c>
      <c r="G304" s="179"/>
      <c r="H304" s="179">
        <v>1165</v>
      </c>
      <c r="I304" s="181">
        <v>1200</v>
      </c>
      <c r="J304" s="151" t="s">
        <v>746</v>
      </c>
      <c r="K304" s="152">
        <f t="shared" si="146"/>
        <v>235</v>
      </c>
      <c r="L304" s="153">
        <f t="shared" si="147"/>
        <v>0.25268817204301075</v>
      </c>
      <c r="M304" s="148" t="s">
        <v>534</v>
      </c>
      <c r="N304" s="154">
        <v>43847</v>
      </c>
      <c r="O304" s="1"/>
      <c r="P304" s="1"/>
      <c r="Q304" s="1"/>
      <c r="R304" s="6" t="s">
        <v>725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149</v>
      </c>
      <c r="B305" s="177">
        <v>43753</v>
      </c>
      <c r="C305" s="177"/>
      <c r="D305" s="178" t="s">
        <v>747</v>
      </c>
      <c r="E305" s="179" t="s">
        <v>564</v>
      </c>
      <c r="F305" s="149">
        <v>111</v>
      </c>
      <c r="G305" s="179"/>
      <c r="H305" s="179">
        <v>141</v>
      </c>
      <c r="I305" s="181">
        <v>141</v>
      </c>
      <c r="J305" s="151" t="s">
        <v>549</v>
      </c>
      <c r="K305" s="152">
        <f t="shared" si="146"/>
        <v>30</v>
      </c>
      <c r="L305" s="153">
        <f t="shared" si="147"/>
        <v>0.27027027027027029</v>
      </c>
      <c r="M305" s="148" t="s">
        <v>534</v>
      </c>
      <c r="N305" s="154">
        <v>44328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150</v>
      </c>
      <c r="B306" s="177">
        <v>43753</v>
      </c>
      <c r="C306" s="177"/>
      <c r="D306" s="178" t="s">
        <v>748</v>
      </c>
      <c r="E306" s="179" t="s">
        <v>564</v>
      </c>
      <c r="F306" s="149">
        <v>296</v>
      </c>
      <c r="G306" s="179"/>
      <c r="H306" s="179">
        <v>370</v>
      </c>
      <c r="I306" s="181">
        <v>370</v>
      </c>
      <c r="J306" s="151" t="s">
        <v>622</v>
      </c>
      <c r="K306" s="152">
        <f t="shared" ref="K306:K325" si="148">H306-F306</f>
        <v>74</v>
      </c>
      <c r="L306" s="153">
        <f t="shared" ref="L306:L325" si="149">K306/F306</f>
        <v>0.25</v>
      </c>
      <c r="M306" s="148" t="s">
        <v>534</v>
      </c>
      <c r="N306" s="154">
        <v>43853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151</v>
      </c>
      <c r="B307" s="177">
        <v>43754</v>
      </c>
      <c r="C307" s="177"/>
      <c r="D307" s="178" t="s">
        <v>749</v>
      </c>
      <c r="E307" s="179" t="s">
        <v>564</v>
      </c>
      <c r="F307" s="149">
        <v>300</v>
      </c>
      <c r="G307" s="179"/>
      <c r="H307" s="179">
        <v>382.5</v>
      </c>
      <c r="I307" s="181">
        <v>344</v>
      </c>
      <c r="J307" s="151" t="s">
        <v>790</v>
      </c>
      <c r="K307" s="152">
        <f t="shared" si="148"/>
        <v>82.5</v>
      </c>
      <c r="L307" s="153">
        <f t="shared" si="149"/>
        <v>0.27500000000000002</v>
      </c>
      <c r="M307" s="148" t="s">
        <v>534</v>
      </c>
      <c r="N307" s="154">
        <v>44238</v>
      </c>
      <c r="O307" s="1"/>
      <c r="P307" s="1"/>
      <c r="Q307" s="1"/>
      <c r="R307" s="6" t="s">
        <v>725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152</v>
      </c>
      <c r="B308" s="177">
        <v>43832</v>
      </c>
      <c r="C308" s="177"/>
      <c r="D308" s="178" t="s">
        <v>750</v>
      </c>
      <c r="E308" s="179" t="s">
        <v>564</v>
      </c>
      <c r="F308" s="149">
        <v>495</v>
      </c>
      <c r="G308" s="179"/>
      <c r="H308" s="179">
        <v>595</v>
      </c>
      <c r="I308" s="181">
        <v>590</v>
      </c>
      <c r="J308" s="151" t="s">
        <v>789</v>
      </c>
      <c r="K308" s="152">
        <f t="shared" si="148"/>
        <v>100</v>
      </c>
      <c r="L308" s="153">
        <f t="shared" si="149"/>
        <v>0.20202020202020202</v>
      </c>
      <c r="M308" s="148" t="s">
        <v>534</v>
      </c>
      <c r="N308" s="154">
        <v>44589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153</v>
      </c>
      <c r="B309" s="177">
        <v>43966</v>
      </c>
      <c r="C309" s="177"/>
      <c r="D309" s="178" t="s">
        <v>71</v>
      </c>
      <c r="E309" s="179" t="s">
        <v>564</v>
      </c>
      <c r="F309" s="149">
        <v>67.5</v>
      </c>
      <c r="G309" s="179"/>
      <c r="H309" s="179">
        <v>86</v>
      </c>
      <c r="I309" s="181">
        <v>86</v>
      </c>
      <c r="J309" s="151" t="s">
        <v>751</v>
      </c>
      <c r="K309" s="152">
        <f t="shared" si="148"/>
        <v>18.5</v>
      </c>
      <c r="L309" s="153">
        <f t="shared" si="149"/>
        <v>0.27407407407407408</v>
      </c>
      <c r="M309" s="148" t="s">
        <v>534</v>
      </c>
      <c r="N309" s="154">
        <v>44008</v>
      </c>
      <c r="O309" s="1"/>
      <c r="P309" s="1"/>
      <c r="Q309" s="1"/>
      <c r="R309" s="6" t="s">
        <v>725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154</v>
      </c>
      <c r="B310" s="177">
        <v>44035</v>
      </c>
      <c r="C310" s="177"/>
      <c r="D310" s="178" t="s">
        <v>444</v>
      </c>
      <c r="E310" s="179" t="s">
        <v>564</v>
      </c>
      <c r="F310" s="149">
        <v>231</v>
      </c>
      <c r="G310" s="179"/>
      <c r="H310" s="179">
        <v>281</v>
      </c>
      <c r="I310" s="181">
        <v>281</v>
      </c>
      <c r="J310" s="151" t="s">
        <v>622</v>
      </c>
      <c r="K310" s="152">
        <f t="shared" si="148"/>
        <v>50</v>
      </c>
      <c r="L310" s="153">
        <f t="shared" si="149"/>
        <v>0.21645021645021645</v>
      </c>
      <c r="M310" s="148" t="s">
        <v>534</v>
      </c>
      <c r="N310" s="154">
        <v>44358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155</v>
      </c>
      <c r="B311" s="177">
        <v>44092</v>
      </c>
      <c r="C311" s="177"/>
      <c r="D311" s="178" t="s">
        <v>385</v>
      </c>
      <c r="E311" s="179" t="s">
        <v>564</v>
      </c>
      <c r="F311" s="179">
        <v>206</v>
      </c>
      <c r="G311" s="179"/>
      <c r="H311" s="179">
        <v>248</v>
      </c>
      <c r="I311" s="181">
        <v>248</v>
      </c>
      <c r="J311" s="151" t="s">
        <v>622</v>
      </c>
      <c r="K311" s="152">
        <f t="shared" si="148"/>
        <v>42</v>
      </c>
      <c r="L311" s="153">
        <f t="shared" si="149"/>
        <v>0.20388349514563106</v>
      </c>
      <c r="M311" s="148" t="s">
        <v>534</v>
      </c>
      <c r="N311" s="154">
        <v>44214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156</v>
      </c>
      <c r="B312" s="177">
        <v>44140</v>
      </c>
      <c r="C312" s="177"/>
      <c r="D312" s="178" t="s">
        <v>385</v>
      </c>
      <c r="E312" s="179" t="s">
        <v>564</v>
      </c>
      <c r="F312" s="179">
        <v>182.5</v>
      </c>
      <c r="G312" s="179"/>
      <c r="H312" s="179">
        <v>248</v>
      </c>
      <c r="I312" s="181">
        <v>248</v>
      </c>
      <c r="J312" s="151" t="s">
        <v>622</v>
      </c>
      <c r="K312" s="152">
        <f t="shared" si="148"/>
        <v>65.5</v>
      </c>
      <c r="L312" s="153">
        <f t="shared" si="149"/>
        <v>0.35890410958904112</v>
      </c>
      <c r="M312" s="148" t="s">
        <v>534</v>
      </c>
      <c r="N312" s="154">
        <v>44214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157</v>
      </c>
      <c r="B313" s="177">
        <v>44140</v>
      </c>
      <c r="C313" s="177"/>
      <c r="D313" s="178" t="s">
        <v>313</v>
      </c>
      <c r="E313" s="179" t="s">
        <v>564</v>
      </c>
      <c r="F313" s="179">
        <v>247.5</v>
      </c>
      <c r="G313" s="179"/>
      <c r="H313" s="179">
        <v>320</v>
      </c>
      <c r="I313" s="181">
        <v>320</v>
      </c>
      <c r="J313" s="151" t="s">
        <v>622</v>
      </c>
      <c r="K313" s="152">
        <f t="shared" si="148"/>
        <v>72.5</v>
      </c>
      <c r="L313" s="153">
        <f t="shared" si="149"/>
        <v>0.29292929292929293</v>
      </c>
      <c r="M313" s="148" t="s">
        <v>534</v>
      </c>
      <c r="N313" s="154">
        <v>44323</v>
      </c>
      <c r="O313" s="1"/>
      <c r="P313" s="1"/>
      <c r="Q313" s="1"/>
      <c r="R313" s="6" t="s">
        <v>725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158</v>
      </c>
      <c r="B314" s="177">
        <v>44140</v>
      </c>
      <c r="C314" s="177"/>
      <c r="D314" s="178" t="s">
        <v>266</v>
      </c>
      <c r="E314" s="179" t="s">
        <v>564</v>
      </c>
      <c r="F314" s="149">
        <v>925</v>
      </c>
      <c r="G314" s="179"/>
      <c r="H314" s="179">
        <v>1095</v>
      </c>
      <c r="I314" s="181">
        <v>1093</v>
      </c>
      <c r="J314" s="151" t="s">
        <v>752</v>
      </c>
      <c r="K314" s="152">
        <f t="shared" si="148"/>
        <v>170</v>
      </c>
      <c r="L314" s="153">
        <f t="shared" si="149"/>
        <v>0.18378378378378379</v>
      </c>
      <c r="M314" s="148" t="s">
        <v>534</v>
      </c>
      <c r="N314" s="154">
        <v>44201</v>
      </c>
      <c r="O314" s="1"/>
      <c r="P314" s="1"/>
      <c r="Q314" s="1"/>
      <c r="R314" s="6" t="s">
        <v>725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159</v>
      </c>
      <c r="B315" s="177">
        <v>44140</v>
      </c>
      <c r="C315" s="177"/>
      <c r="D315" s="178" t="s">
        <v>329</v>
      </c>
      <c r="E315" s="179" t="s">
        <v>564</v>
      </c>
      <c r="F315" s="149">
        <v>332.5</v>
      </c>
      <c r="G315" s="179"/>
      <c r="H315" s="179">
        <v>393</v>
      </c>
      <c r="I315" s="181">
        <v>406</v>
      </c>
      <c r="J315" s="151" t="s">
        <v>753</v>
      </c>
      <c r="K315" s="152">
        <f t="shared" si="148"/>
        <v>60.5</v>
      </c>
      <c r="L315" s="153">
        <f t="shared" si="149"/>
        <v>0.18195488721804512</v>
      </c>
      <c r="M315" s="148" t="s">
        <v>534</v>
      </c>
      <c r="N315" s="154">
        <v>44256</v>
      </c>
      <c r="O315" s="1"/>
      <c r="P315" s="1"/>
      <c r="Q315" s="1"/>
      <c r="R315" s="6" t="s">
        <v>725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160</v>
      </c>
      <c r="B316" s="177">
        <v>44141</v>
      </c>
      <c r="C316" s="177"/>
      <c r="D316" s="178" t="s">
        <v>444</v>
      </c>
      <c r="E316" s="179" t="s">
        <v>564</v>
      </c>
      <c r="F316" s="149">
        <v>231</v>
      </c>
      <c r="G316" s="179"/>
      <c r="H316" s="179">
        <v>281</v>
      </c>
      <c r="I316" s="181">
        <v>281</v>
      </c>
      <c r="J316" s="151" t="s">
        <v>622</v>
      </c>
      <c r="K316" s="152">
        <f t="shared" si="148"/>
        <v>50</v>
      </c>
      <c r="L316" s="153">
        <f t="shared" si="149"/>
        <v>0.21645021645021645</v>
      </c>
      <c r="M316" s="148" t="s">
        <v>534</v>
      </c>
      <c r="N316" s="154">
        <v>44358</v>
      </c>
      <c r="O316" s="1"/>
      <c r="P316" s="1"/>
      <c r="Q316" s="1"/>
      <c r="R316" s="6" t="s">
        <v>725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161</v>
      </c>
      <c r="B317" s="177">
        <v>44187</v>
      </c>
      <c r="C317" s="177"/>
      <c r="D317" s="178" t="s">
        <v>420</v>
      </c>
      <c r="E317" s="179" t="s">
        <v>564</v>
      </c>
      <c r="F317" s="149">
        <v>190</v>
      </c>
      <c r="G317" s="179"/>
      <c r="H317" s="179">
        <v>239</v>
      </c>
      <c r="I317" s="181">
        <v>239</v>
      </c>
      <c r="J317" s="151" t="s">
        <v>839</v>
      </c>
      <c r="K317" s="152">
        <f t="shared" si="148"/>
        <v>49</v>
      </c>
      <c r="L317" s="153">
        <f t="shared" si="149"/>
        <v>0.25789473684210529</v>
      </c>
      <c r="M317" s="148" t="s">
        <v>534</v>
      </c>
      <c r="N317" s="154">
        <v>44844</v>
      </c>
      <c r="O317" s="1"/>
      <c r="P317" s="1"/>
      <c r="Q317" s="1"/>
      <c r="R317" s="6" t="s">
        <v>725</v>
      </c>
    </row>
    <row r="318" spans="1:26" ht="12.75" customHeight="1">
      <c r="A318" s="176">
        <v>162</v>
      </c>
      <c r="B318" s="177">
        <v>44258</v>
      </c>
      <c r="C318" s="177"/>
      <c r="D318" s="178" t="s">
        <v>750</v>
      </c>
      <c r="E318" s="179" t="s">
        <v>564</v>
      </c>
      <c r="F318" s="149">
        <v>495</v>
      </c>
      <c r="G318" s="179"/>
      <c r="H318" s="179">
        <v>595</v>
      </c>
      <c r="I318" s="181">
        <v>590</v>
      </c>
      <c r="J318" s="151" t="s">
        <v>789</v>
      </c>
      <c r="K318" s="152">
        <f t="shared" si="148"/>
        <v>100</v>
      </c>
      <c r="L318" s="153">
        <f t="shared" si="149"/>
        <v>0.20202020202020202</v>
      </c>
      <c r="M318" s="148" t="s">
        <v>534</v>
      </c>
      <c r="N318" s="154">
        <v>44589</v>
      </c>
      <c r="O318" s="1"/>
      <c r="P318" s="1"/>
      <c r="R318" s="6" t="s">
        <v>725</v>
      </c>
    </row>
    <row r="319" spans="1:26" ht="12.75" customHeight="1">
      <c r="A319" s="176">
        <v>163</v>
      </c>
      <c r="B319" s="177">
        <v>44274</v>
      </c>
      <c r="C319" s="177"/>
      <c r="D319" s="178" t="s">
        <v>329</v>
      </c>
      <c r="E319" s="179" t="s">
        <v>564</v>
      </c>
      <c r="F319" s="149">
        <v>355</v>
      </c>
      <c r="G319" s="179"/>
      <c r="H319" s="179">
        <v>422.5</v>
      </c>
      <c r="I319" s="181">
        <v>420</v>
      </c>
      <c r="J319" s="151" t="s">
        <v>754</v>
      </c>
      <c r="K319" s="152">
        <f t="shared" si="148"/>
        <v>67.5</v>
      </c>
      <c r="L319" s="153">
        <f t="shared" si="149"/>
        <v>0.19014084507042253</v>
      </c>
      <c r="M319" s="148" t="s">
        <v>534</v>
      </c>
      <c r="N319" s="154">
        <v>44361</v>
      </c>
      <c r="O319" s="1"/>
      <c r="R319" s="194" t="s">
        <v>725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76">
        <v>164</v>
      </c>
      <c r="B320" s="177">
        <v>44295</v>
      </c>
      <c r="C320" s="177"/>
      <c r="D320" s="178" t="s">
        <v>755</v>
      </c>
      <c r="E320" s="179" t="s">
        <v>564</v>
      </c>
      <c r="F320" s="149">
        <v>555</v>
      </c>
      <c r="G320" s="179"/>
      <c r="H320" s="179">
        <v>663</v>
      </c>
      <c r="I320" s="181">
        <v>663</v>
      </c>
      <c r="J320" s="151" t="s">
        <v>756</v>
      </c>
      <c r="K320" s="152">
        <f t="shared" si="148"/>
        <v>108</v>
      </c>
      <c r="L320" s="153">
        <f t="shared" si="149"/>
        <v>0.19459459459459461</v>
      </c>
      <c r="M320" s="148" t="s">
        <v>534</v>
      </c>
      <c r="N320" s="154">
        <v>44321</v>
      </c>
      <c r="O320" s="1"/>
      <c r="P320" s="1"/>
      <c r="Q320" s="1"/>
      <c r="R320" s="194" t="s">
        <v>725</v>
      </c>
    </row>
    <row r="321" spans="1:18" ht="12.75" customHeight="1">
      <c r="A321" s="176">
        <v>165</v>
      </c>
      <c r="B321" s="177">
        <v>44308</v>
      </c>
      <c r="C321" s="177"/>
      <c r="D321" s="178" t="s">
        <v>357</v>
      </c>
      <c r="E321" s="179" t="s">
        <v>564</v>
      </c>
      <c r="F321" s="149">
        <v>126.5</v>
      </c>
      <c r="G321" s="179"/>
      <c r="H321" s="179">
        <v>155</v>
      </c>
      <c r="I321" s="181">
        <v>155</v>
      </c>
      <c r="J321" s="151" t="s">
        <v>622</v>
      </c>
      <c r="K321" s="152">
        <f t="shared" si="148"/>
        <v>28.5</v>
      </c>
      <c r="L321" s="153">
        <f t="shared" si="149"/>
        <v>0.22529644268774704</v>
      </c>
      <c r="M321" s="148" t="s">
        <v>534</v>
      </c>
      <c r="N321" s="154">
        <v>44362</v>
      </c>
      <c r="O321" s="1"/>
      <c r="R321" s="194" t="s">
        <v>725</v>
      </c>
    </row>
    <row r="322" spans="1:18" ht="12.75" customHeight="1">
      <c r="A322" s="219">
        <v>166</v>
      </c>
      <c r="B322" s="220">
        <v>44368</v>
      </c>
      <c r="C322" s="220"/>
      <c r="D322" s="221" t="s">
        <v>374</v>
      </c>
      <c r="E322" s="222" t="s">
        <v>564</v>
      </c>
      <c r="F322" s="223">
        <v>287.5</v>
      </c>
      <c r="G322" s="222"/>
      <c r="H322" s="222">
        <v>245</v>
      </c>
      <c r="I322" s="224">
        <v>344</v>
      </c>
      <c r="J322" s="161" t="s">
        <v>785</v>
      </c>
      <c r="K322" s="162">
        <f t="shared" si="148"/>
        <v>-42.5</v>
      </c>
      <c r="L322" s="163">
        <f t="shared" si="149"/>
        <v>-0.14782608695652175</v>
      </c>
      <c r="M322" s="159" t="s">
        <v>546</v>
      </c>
      <c r="N322" s="156">
        <v>44508</v>
      </c>
      <c r="O322" s="1"/>
      <c r="R322" s="194" t="s">
        <v>725</v>
      </c>
    </row>
    <row r="323" spans="1:18" ht="12.75" customHeight="1">
      <c r="A323" s="176">
        <v>167</v>
      </c>
      <c r="B323" s="177">
        <v>44368</v>
      </c>
      <c r="C323" s="177"/>
      <c r="D323" s="178" t="s">
        <v>444</v>
      </c>
      <c r="E323" s="179" t="s">
        <v>564</v>
      </c>
      <c r="F323" s="149">
        <v>241</v>
      </c>
      <c r="G323" s="179"/>
      <c r="H323" s="179">
        <v>298</v>
      </c>
      <c r="I323" s="181">
        <v>320</v>
      </c>
      <c r="J323" s="151" t="s">
        <v>622</v>
      </c>
      <c r="K323" s="152">
        <f t="shared" si="148"/>
        <v>57</v>
      </c>
      <c r="L323" s="153">
        <f t="shared" si="149"/>
        <v>0.23651452282157676</v>
      </c>
      <c r="M323" s="148" t="s">
        <v>534</v>
      </c>
      <c r="N323" s="154">
        <v>44802</v>
      </c>
      <c r="O323" s="41"/>
      <c r="R323" s="194" t="s">
        <v>725</v>
      </c>
    </row>
    <row r="324" spans="1:18" ht="12.75" customHeight="1">
      <c r="A324" s="176">
        <v>168</v>
      </c>
      <c r="B324" s="177">
        <v>44406</v>
      </c>
      <c r="C324" s="177"/>
      <c r="D324" s="178" t="s">
        <v>357</v>
      </c>
      <c r="E324" s="179" t="s">
        <v>564</v>
      </c>
      <c r="F324" s="149">
        <v>162.5</v>
      </c>
      <c r="G324" s="179"/>
      <c r="H324" s="179">
        <v>200</v>
      </c>
      <c r="I324" s="181">
        <v>200</v>
      </c>
      <c r="J324" s="151" t="s">
        <v>622</v>
      </c>
      <c r="K324" s="152">
        <f t="shared" si="148"/>
        <v>37.5</v>
      </c>
      <c r="L324" s="153">
        <f t="shared" si="149"/>
        <v>0.23076923076923078</v>
      </c>
      <c r="M324" s="148" t="s">
        <v>534</v>
      </c>
      <c r="N324" s="154">
        <v>44802</v>
      </c>
      <c r="O324" s="1"/>
      <c r="R324" s="194" t="s">
        <v>725</v>
      </c>
    </row>
    <row r="325" spans="1:18" ht="12.75" customHeight="1">
      <c r="A325" s="176">
        <v>169</v>
      </c>
      <c r="B325" s="177">
        <v>44462</v>
      </c>
      <c r="C325" s="177"/>
      <c r="D325" s="178" t="s">
        <v>761</v>
      </c>
      <c r="E325" s="179" t="s">
        <v>564</v>
      </c>
      <c r="F325" s="149">
        <v>1235</v>
      </c>
      <c r="G325" s="179"/>
      <c r="H325" s="179">
        <v>1505</v>
      </c>
      <c r="I325" s="181">
        <v>1500</v>
      </c>
      <c r="J325" s="151" t="s">
        <v>622</v>
      </c>
      <c r="K325" s="152">
        <f t="shared" si="148"/>
        <v>270</v>
      </c>
      <c r="L325" s="153">
        <f t="shared" si="149"/>
        <v>0.21862348178137653</v>
      </c>
      <c r="M325" s="148" t="s">
        <v>534</v>
      </c>
      <c r="N325" s="154">
        <v>44564</v>
      </c>
      <c r="O325" s="1"/>
      <c r="R325" s="194" t="s">
        <v>725</v>
      </c>
    </row>
    <row r="326" spans="1:18" ht="12.75" customHeight="1">
      <c r="A326" s="206">
        <v>170</v>
      </c>
      <c r="B326" s="207">
        <v>44480</v>
      </c>
      <c r="C326" s="207"/>
      <c r="D326" s="208" t="s">
        <v>763</v>
      </c>
      <c r="E326" s="209" t="s">
        <v>564</v>
      </c>
      <c r="F326" s="54">
        <v>58.75</v>
      </c>
      <c r="G326" s="209"/>
      <c r="H326" s="306"/>
      <c r="I326" s="213"/>
      <c r="J326" s="307" t="s">
        <v>537</v>
      </c>
      <c r="K326" s="206"/>
      <c r="L326" s="207"/>
      <c r="M326" s="207"/>
      <c r="N326" s="208"/>
      <c r="O326" s="41"/>
      <c r="R326" s="194" t="s">
        <v>725</v>
      </c>
    </row>
    <row r="327" spans="1:18" ht="12.75" customHeight="1">
      <c r="A327" s="210">
        <v>171</v>
      </c>
      <c r="B327" s="211">
        <v>44481</v>
      </c>
      <c r="C327" s="211"/>
      <c r="D327" s="212" t="s">
        <v>255</v>
      </c>
      <c r="E327" s="213" t="s">
        <v>564</v>
      </c>
      <c r="F327" s="214" t="s">
        <v>765</v>
      </c>
      <c r="G327" s="213"/>
      <c r="H327" s="213"/>
      <c r="I327" s="213">
        <v>380</v>
      </c>
      <c r="J327" s="215" t="s">
        <v>537</v>
      </c>
      <c r="K327" s="210"/>
      <c r="L327" s="211"/>
      <c r="M327" s="211"/>
      <c r="N327" s="212"/>
      <c r="O327" s="41"/>
      <c r="R327" s="194" t="s">
        <v>725</v>
      </c>
    </row>
    <row r="328" spans="1:18" ht="12.75" customHeight="1">
      <c r="A328" s="176">
        <v>172</v>
      </c>
      <c r="B328" s="177">
        <v>44481</v>
      </c>
      <c r="C328" s="177"/>
      <c r="D328" s="178" t="s">
        <v>380</v>
      </c>
      <c r="E328" s="179" t="s">
        <v>564</v>
      </c>
      <c r="F328" s="149">
        <v>45.5</v>
      </c>
      <c r="G328" s="179"/>
      <c r="H328" s="179">
        <v>56.5</v>
      </c>
      <c r="I328" s="181">
        <v>56</v>
      </c>
      <c r="J328" s="151" t="s">
        <v>862</v>
      </c>
      <c r="K328" s="152">
        <f>H328-F328</f>
        <v>11</v>
      </c>
      <c r="L328" s="153">
        <f>K328/F328</f>
        <v>0.24175824175824176</v>
      </c>
      <c r="M328" s="148" t="s">
        <v>534</v>
      </c>
      <c r="N328" s="154">
        <v>44881</v>
      </c>
      <c r="O328" s="41"/>
      <c r="R328" s="194"/>
    </row>
    <row r="329" spans="1:18" ht="12.75" customHeight="1">
      <c r="A329" s="176">
        <v>173</v>
      </c>
      <c r="B329" s="177">
        <v>44551</v>
      </c>
      <c r="C329" s="177"/>
      <c r="D329" s="178" t="s">
        <v>118</v>
      </c>
      <c r="E329" s="179" t="s">
        <v>564</v>
      </c>
      <c r="F329" s="149">
        <v>2300</v>
      </c>
      <c r="G329" s="179"/>
      <c r="H329" s="179">
        <f>(2820+2200)/2</f>
        <v>2510</v>
      </c>
      <c r="I329" s="181">
        <v>3000</v>
      </c>
      <c r="J329" s="151" t="s">
        <v>797</v>
      </c>
      <c r="K329" s="152">
        <f>H329-F329</f>
        <v>210</v>
      </c>
      <c r="L329" s="153">
        <f>K329/F329</f>
        <v>9.1304347826086957E-2</v>
      </c>
      <c r="M329" s="148" t="s">
        <v>534</v>
      </c>
      <c r="N329" s="154">
        <v>44649</v>
      </c>
      <c r="O329" s="1"/>
      <c r="R329" s="194"/>
    </row>
    <row r="330" spans="1:18" ht="12.75" customHeight="1">
      <c r="A330" s="216">
        <v>174</v>
      </c>
      <c r="B330" s="211">
        <v>44606</v>
      </c>
      <c r="C330" s="216"/>
      <c r="D330" s="216" t="s">
        <v>399</v>
      </c>
      <c r="E330" s="213" t="s">
        <v>564</v>
      </c>
      <c r="F330" s="213" t="s">
        <v>792</v>
      </c>
      <c r="G330" s="213"/>
      <c r="H330" s="213"/>
      <c r="I330" s="213">
        <v>764</v>
      </c>
      <c r="J330" s="213" t="s">
        <v>537</v>
      </c>
      <c r="K330" s="213"/>
      <c r="L330" s="213"/>
      <c r="M330" s="213"/>
      <c r="N330" s="216"/>
      <c r="O330" s="41"/>
      <c r="R330" s="194"/>
    </row>
    <row r="331" spans="1:18" ht="12.75" customHeight="1">
      <c r="A331" s="176">
        <v>175</v>
      </c>
      <c r="B331" s="177">
        <v>44613</v>
      </c>
      <c r="C331" s="177"/>
      <c r="D331" s="178" t="s">
        <v>761</v>
      </c>
      <c r="E331" s="179" t="s">
        <v>564</v>
      </c>
      <c r="F331" s="149">
        <v>1255</v>
      </c>
      <c r="G331" s="179"/>
      <c r="H331" s="179">
        <v>1515</v>
      </c>
      <c r="I331" s="181">
        <v>1510</v>
      </c>
      <c r="J331" s="151" t="s">
        <v>622</v>
      </c>
      <c r="K331" s="152">
        <f>H331-F331</f>
        <v>260</v>
      </c>
      <c r="L331" s="153">
        <f>K331/F331</f>
        <v>0.20717131474103587</v>
      </c>
      <c r="M331" s="148" t="s">
        <v>534</v>
      </c>
      <c r="N331" s="154">
        <v>44834</v>
      </c>
      <c r="O331" s="41"/>
      <c r="R331" s="194"/>
    </row>
    <row r="332" spans="1:18" ht="12.75" customHeight="1">
      <c r="A332">
        <v>176</v>
      </c>
      <c r="B332" s="211">
        <v>44670</v>
      </c>
      <c r="C332" s="211"/>
      <c r="D332" s="216" t="s">
        <v>499</v>
      </c>
      <c r="E332" s="241" t="s">
        <v>564</v>
      </c>
      <c r="F332" s="213" t="s">
        <v>799</v>
      </c>
      <c r="G332" s="213"/>
      <c r="H332" s="213"/>
      <c r="I332" s="213">
        <v>553</v>
      </c>
      <c r="J332" s="213" t="s">
        <v>537</v>
      </c>
      <c r="K332" s="213"/>
      <c r="L332" s="213"/>
      <c r="M332" s="213"/>
      <c r="N332" s="213"/>
      <c r="O332" s="41"/>
      <c r="R332" s="194"/>
    </row>
    <row r="333" spans="1:18" ht="12.75" customHeight="1">
      <c r="A333" s="176">
        <v>177</v>
      </c>
      <c r="B333" s="177">
        <v>44746</v>
      </c>
      <c r="C333" s="177"/>
      <c r="D333" s="178" t="s">
        <v>832</v>
      </c>
      <c r="E333" s="179" t="s">
        <v>564</v>
      </c>
      <c r="F333" s="149">
        <v>207.5</v>
      </c>
      <c r="G333" s="179"/>
      <c r="H333" s="179">
        <v>254</v>
      </c>
      <c r="I333" s="181">
        <v>254</v>
      </c>
      <c r="J333" s="151" t="s">
        <v>622</v>
      </c>
      <c r="K333" s="152">
        <f>H333-F333</f>
        <v>46.5</v>
      </c>
      <c r="L333" s="153">
        <f>K333/F333</f>
        <v>0.22409638554216868</v>
      </c>
      <c r="M333" s="148" t="s">
        <v>534</v>
      </c>
      <c r="N333" s="154">
        <v>44792</v>
      </c>
      <c r="O333" s="1"/>
      <c r="R333" s="194"/>
    </row>
    <row r="334" spans="1:18" ht="12.75" customHeight="1">
      <c r="A334" s="176">
        <v>178</v>
      </c>
      <c r="B334" s="177">
        <v>44775</v>
      </c>
      <c r="C334" s="177"/>
      <c r="D334" s="178" t="s">
        <v>446</v>
      </c>
      <c r="E334" s="179" t="s">
        <v>564</v>
      </c>
      <c r="F334" s="149">
        <v>31.25</v>
      </c>
      <c r="G334" s="179"/>
      <c r="H334" s="179">
        <v>38.75</v>
      </c>
      <c r="I334" s="181">
        <v>38</v>
      </c>
      <c r="J334" s="151" t="s">
        <v>622</v>
      </c>
      <c r="K334" s="152">
        <f>H334-F334</f>
        <v>7.5</v>
      </c>
      <c r="L334" s="153">
        <f>K334/F334</f>
        <v>0.24</v>
      </c>
      <c r="M334" s="148" t="s">
        <v>534</v>
      </c>
      <c r="N334" s="154">
        <v>44844</v>
      </c>
      <c r="O334" s="41"/>
      <c r="R334" s="54"/>
    </row>
    <row r="335" spans="1:18" ht="12.75" customHeight="1">
      <c r="A335" s="210">
        <v>179</v>
      </c>
      <c r="B335" s="211">
        <v>44841</v>
      </c>
      <c r="C335" s="216"/>
      <c r="D335" s="216" t="s">
        <v>837</v>
      </c>
      <c r="E335" s="241" t="s">
        <v>564</v>
      </c>
      <c r="F335" s="213" t="s">
        <v>838</v>
      </c>
      <c r="G335" s="213"/>
      <c r="H335" s="213"/>
      <c r="I335" s="213">
        <v>840</v>
      </c>
      <c r="J335" s="213" t="s">
        <v>537</v>
      </c>
      <c r="K335" s="213"/>
      <c r="L335" s="213"/>
      <c r="M335" s="213"/>
      <c r="N335" s="213"/>
      <c r="O335" s="41"/>
      <c r="Q335" s="197"/>
      <c r="R335" s="54"/>
    </row>
    <row r="336" spans="1:18" ht="12.75" customHeight="1">
      <c r="A336" s="210">
        <v>180</v>
      </c>
      <c r="B336" s="211">
        <v>44844</v>
      </c>
      <c r="C336" s="216"/>
      <c r="D336" s="216" t="s">
        <v>401</v>
      </c>
      <c r="E336" s="241" t="s">
        <v>564</v>
      </c>
      <c r="F336" s="213" t="s">
        <v>840</v>
      </c>
      <c r="G336" s="213"/>
      <c r="H336" s="213"/>
      <c r="I336" s="213">
        <v>291</v>
      </c>
      <c r="J336" s="213" t="s">
        <v>537</v>
      </c>
      <c r="K336" s="213"/>
      <c r="L336" s="213"/>
      <c r="M336" s="213"/>
      <c r="N336" s="213"/>
      <c r="O336" s="41"/>
      <c r="Q336" s="197"/>
      <c r="R336" s="54"/>
    </row>
    <row r="337" spans="1:18" ht="12.75" customHeight="1">
      <c r="A337" s="210">
        <v>181</v>
      </c>
      <c r="B337" s="211">
        <v>44845</v>
      </c>
      <c r="C337" s="216"/>
      <c r="D337" s="216" t="s">
        <v>399</v>
      </c>
      <c r="E337" s="241" t="s">
        <v>564</v>
      </c>
      <c r="F337" s="213" t="s">
        <v>861</v>
      </c>
      <c r="G337" s="213"/>
      <c r="H337" s="213"/>
      <c r="I337" s="213">
        <v>765</v>
      </c>
      <c r="J337" s="213" t="s">
        <v>537</v>
      </c>
      <c r="K337" s="213"/>
      <c r="L337" s="213"/>
      <c r="M337" s="213"/>
      <c r="N337" s="213"/>
      <c r="O337" s="41"/>
      <c r="Q337" s="197"/>
      <c r="R337" s="54"/>
    </row>
    <row r="338" spans="1:18" ht="12.75" customHeight="1">
      <c r="A338" s="285">
        <v>182</v>
      </c>
      <c r="B338" s="211">
        <v>44981</v>
      </c>
      <c r="C338" s="211"/>
      <c r="D338" s="216" t="s">
        <v>818</v>
      </c>
      <c r="E338" s="241" t="s">
        <v>564</v>
      </c>
      <c r="F338" s="241" t="s">
        <v>867</v>
      </c>
      <c r="G338" s="213"/>
      <c r="H338" s="213"/>
      <c r="I338" s="213">
        <v>2080</v>
      </c>
      <c r="J338" s="213" t="s">
        <v>537</v>
      </c>
      <c r="K338" s="213"/>
      <c r="L338" s="213"/>
      <c r="M338" s="213"/>
      <c r="N338" s="213"/>
      <c r="O338" s="41"/>
      <c r="R338" s="54"/>
    </row>
    <row r="339" spans="1:18" ht="12.75" customHeight="1">
      <c r="A339" s="176">
        <v>183</v>
      </c>
      <c r="B339" s="177">
        <v>44986</v>
      </c>
      <c r="C339" s="177"/>
      <c r="D339" s="178" t="s">
        <v>446</v>
      </c>
      <c r="E339" s="179" t="s">
        <v>564</v>
      </c>
      <c r="F339" s="149">
        <v>57.5</v>
      </c>
      <c r="G339" s="179"/>
      <c r="H339" s="179">
        <v>120</v>
      </c>
      <c r="I339" s="181">
        <v>120</v>
      </c>
      <c r="J339" s="151" t="s">
        <v>622</v>
      </c>
      <c r="K339" s="152">
        <f>H339-F339</f>
        <v>62.5</v>
      </c>
      <c r="L339" s="153">
        <f>K339/F339</f>
        <v>1.0869565217391304</v>
      </c>
      <c r="M339" s="148" t="s">
        <v>534</v>
      </c>
      <c r="N339" s="154">
        <v>45415</v>
      </c>
      <c r="O339" s="41"/>
      <c r="R339" s="54"/>
    </row>
    <row r="340" spans="1:18" ht="12.75" customHeight="1">
      <c r="A340" s="285">
        <v>184</v>
      </c>
      <c r="B340" s="211">
        <v>45008</v>
      </c>
      <c r="C340" s="211"/>
      <c r="D340" s="216" t="s">
        <v>459</v>
      </c>
      <c r="E340" s="241" t="s">
        <v>564</v>
      </c>
      <c r="F340" s="241" t="s">
        <v>875</v>
      </c>
      <c r="G340" s="213"/>
      <c r="H340" s="213"/>
      <c r="I340" s="213">
        <v>3523</v>
      </c>
      <c r="J340" s="213" t="s">
        <v>537</v>
      </c>
      <c r="K340" s="213"/>
      <c r="L340" s="213"/>
      <c r="M340" s="213"/>
      <c r="N340" s="213"/>
      <c r="O340" s="41"/>
      <c r="R340" s="54"/>
    </row>
    <row r="341" spans="1:18" ht="12.75" customHeight="1">
      <c r="A341" s="210">
        <v>185</v>
      </c>
      <c r="B341" s="211">
        <v>45027</v>
      </c>
      <c r="C341" s="216"/>
      <c r="D341" s="216" t="s">
        <v>879</v>
      </c>
      <c r="E341" s="241" t="s">
        <v>564</v>
      </c>
      <c r="F341" s="213" t="s">
        <v>880</v>
      </c>
      <c r="G341" s="213"/>
      <c r="H341" s="213"/>
      <c r="I341" s="213">
        <v>810</v>
      </c>
      <c r="J341" s="213" t="s">
        <v>537</v>
      </c>
      <c r="K341" s="213"/>
      <c r="L341" s="213"/>
      <c r="M341" s="213"/>
      <c r="N341" s="213"/>
      <c r="O341" s="41"/>
      <c r="R341" s="54"/>
    </row>
    <row r="342" spans="1:18" ht="12.75" customHeight="1">
      <c r="A342" s="210">
        <v>186</v>
      </c>
      <c r="B342" s="211">
        <v>45050</v>
      </c>
      <c r="C342" s="216"/>
      <c r="D342" s="216" t="s">
        <v>284</v>
      </c>
      <c r="E342" s="241" t="s">
        <v>564</v>
      </c>
      <c r="F342" s="213" t="s">
        <v>925</v>
      </c>
      <c r="G342" s="213"/>
      <c r="H342" s="213"/>
      <c r="I342" s="213">
        <v>5040</v>
      </c>
      <c r="J342" s="213" t="s">
        <v>537</v>
      </c>
      <c r="K342" s="213"/>
      <c r="L342" s="213"/>
      <c r="M342" s="213"/>
      <c r="N342" s="213"/>
      <c r="O342" s="41"/>
      <c r="R342" s="54"/>
    </row>
    <row r="343" spans="1:18" ht="12.75" customHeight="1">
      <c r="A343" s="210">
        <v>187</v>
      </c>
      <c r="B343" s="211">
        <v>45075</v>
      </c>
      <c r="C343" s="216"/>
      <c r="D343" s="216" t="s">
        <v>1116</v>
      </c>
      <c r="E343" s="241" t="s">
        <v>564</v>
      </c>
      <c r="F343" s="213" t="s">
        <v>954</v>
      </c>
      <c r="G343" s="213"/>
      <c r="H343" s="213"/>
      <c r="I343" s="213">
        <v>732</v>
      </c>
      <c r="J343" s="213" t="s">
        <v>537</v>
      </c>
      <c r="K343" s="213"/>
      <c r="L343" s="213"/>
      <c r="M343" s="213"/>
      <c r="N343" s="213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B345" s="195" t="s">
        <v>757</v>
      </c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A346" s="196"/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A347" s="196"/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A348" s="53"/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</sheetData>
  <autoFilter ref="R1:R344"/>
  <mergeCells count="11">
    <mergeCell ref="M100:M101"/>
    <mergeCell ref="O100:O101"/>
    <mergeCell ref="P100:P101"/>
    <mergeCell ref="A94:A95"/>
    <mergeCell ref="B94:B95"/>
    <mergeCell ref="J94:J95"/>
    <mergeCell ref="B100:B101"/>
    <mergeCell ref="A100:A101"/>
    <mergeCell ref="J100:J101"/>
    <mergeCell ref="O94:O95"/>
    <mergeCell ref="P94:P9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2023-05-30T02:40:04Z</dcterms:modified>
</cp:coreProperties>
</file>