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F&amp;O)'!$R$1:$R$345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56" i="6"/>
  <c r="K56"/>
  <c r="L100"/>
  <c r="K100"/>
  <c r="L52"/>
  <c r="K52"/>
  <c r="L14"/>
  <c r="K14"/>
  <c r="K132"/>
  <c r="M132" s="1"/>
  <c r="K131"/>
  <c r="M131" s="1"/>
  <c r="K130"/>
  <c r="M130" s="1"/>
  <c r="L53"/>
  <c r="M53" s="1"/>
  <c r="K53"/>
  <c r="L96"/>
  <c r="K96"/>
  <c r="L98"/>
  <c r="M98" s="1"/>
  <c r="K98"/>
  <c r="L17"/>
  <c r="K17"/>
  <c r="K125"/>
  <c r="M125" s="1"/>
  <c r="L97"/>
  <c r="K97"/>
  <c r="K129"/>
  <c r="M129" s="1"/>
  <c r="L92"/>
  <c r="K92"/>
  <c r="L51"/>
  <c r="K51"/>
  <c r="L95"/>
  <c r="K95"/>
  <c r="K128"/>
  <c r="M128" s="1"/>
  <c r="K127"/>
  <c r="M127" s="1"/>
  <c r="K126"/>
  <c r="M126" s="1"/>
  <c r="K124"/>
  <c r="M124" s="1"/>
  <c r="L93"/>
  <c r="K93"/>
  <c r="L91"/>
  <c r="K91"/>
  <c r="L90"/>
  <c r="K90"/>
  <c r="L94"/>
  <c r="K94"/>
  <c r="L21"/>
  <c r="K21"/>
  <c r="L20"/>
  <c r="K20"/>
  <c r="L50"/>
  <c r="K50"/>
  <c r="L137"/>
  <c r="K137"/>
  <c r="K122"/>
  <c r="M122" s="1"/>
  <c r="K121"/>
  <c r="M121" s="1"/>
  <c r="K123"/>
  <c r="M123" s="1"/>
  <c r="L74"/>
  <c r="K74"/>
  <c r="L89"/>
  <c r="K89"/>
  <c r="L88"/>
  <c r="K88"/>
  <c r="L86"/>
  <c r="K86"/>
  <c r="L81"/>
  <c r="K81"/>
  <c r="K119"/>
  <c r="M119" s="1"/>
  <c r="L18"/>
  <c r="K18"/>
  <c r="K120"/>
  <c r="M120" s="1"/>
  <c r="L87"/>
  <c r="K87"/>
  <c r="L82"/>
  <c r="K82"/>
  <c r="L85"/>
  <c r="K85"/>
  <c r="L84"/>
  <c r="K84"/>
  <c r="K49"/>
  <c r="L49"/>
  <c r="L48"/>
  <c r="K48"/>
  <c r="L47"/>
  <c r="K47"/>
  <c r="L19"/>
  <c r="K19"/>
  <c r="L15"/>
  <c r="K15"/>
  <c r="L46"/>
  <c r="K46"/>
  <c r="L83"/>
  <c r="K83"/>
  <c r="L80"/>
  <c r="K80"/>
  <c r="L16"/>
  <c r="K16"/>
  <c r="L42"/>
  <c r="K42"/>
  <c r="K118"/>
  <c r="M118" s="1"/>
  <c r="L79"/>
  <c r="K79"/>
  <c r="K117"/>
  <c r="M117" s="1"/>
  <c r="L77"/>
  <c r="K77"/>
  <c r="L45"/>
  <c r="K45"/>
  <c r="L139"/>
  <c r="K139"/>
  <c r="K116"/>
  <c r="M116" s="1"/>
  <c r="L78"/>
  <c r="K78"/>
  <c r="K115"/>
  <c r="M115" s="1"/>
  <c r="L72"/>
  <c r="K72"/>
  <c r="L43"/>
  <c r="K43"/>
  <c r="K114"/>
  <c r="M114" s="1"/>
  <c r="L44"/>
  <c r="K44"/>
  <c r="L76"/>
  <c r="K76"/>
  <c r="L75"/>
  <c r="K75"/>
  <c r="L73"/>
  <c r="K73"/>
  <c r="L69"/>
  <c r="K69"/>
  <c r="L35"/>
  <c r="K35"/>
  <c r="L13"/>
  <c r="K13"/>
  <c r="K113"/>
  <c r="M113" s="1"/>
  <c r="L71"/>
  <c r="K71"/>
  <c r="L41"/>
  <c r="K41"/>
  <c r="L40"/>
  <c r="K40"/>
  <c r="L38"/>
  <c r="K38"/>
  <c r="L11"/>
  <c r="K11"/>
  <c r="L70"/>
  <c r="K70"/>
  <c r="L36"/>
  <c r="K36"/>
  <c r="K112"/>
  <c r="M112" s="1"/>
  <c r="L68"/>
  <c r="K68"/>
  <c r="L12"/>
  <c r="K12"/>
  <c r="K111"/>
  <c r="M111" s="1"/>
  <c r="K110"/>
  <c r="M110" s="1"/>
  <c r="K109"/>
  <c r="M109" s="1"/>
  <c r="L67"/>
  <c r="L66"/>
  <c r="M52" l="1"/>
  <c r="M56"/>
  <c r="M100"/>
  <c r="M14"/>
  <c r="M96"/>
  <c r="M97"/>
  <c r="M17"/>
  <c r="M74"/>
  <c r="M21"/>
  <c r="M89"/>
  <c r="M20"/>
  <c r="M95"/>
  <c r="M90"/>
  <c r="M92"/>
  <c r="M51"/>
  <c r="M81"/>
  <c r="M88"/>
  <c r="M94"/>
  <c r="M93"/>
  <c r="M91"/>
  <c r="M50"/>
  <c r="M18"/>
  <c r="M137"/>
  <c r="M85"/>
  <c r="M69"/>
  <c r="M44"/>
  <c r="M78"/>
  <c r="M15"/>
  <c r="M47"/>
  <c r="M79"/>
  <c r="M84"/>
  <c r="M86"/>
  <c r="M42"/>
  <c r="M80"/>
  <c r="M19"/>
  <c r="M87"/>
  <c r="M48"/>
  <c r="M82"/>
  <c r="M49"/>
  <c r="M77"/>
  <c r="M139"/>
  <c r="M46"/>
  <c r="M35"/>
  <c r="M16"/>
  <c r="M45"/>
  <c r="M83"/>
  <c r="M11"/>
  <c r="M13"/>
  <c r="M75"/>
  <c r="M43"/>
  <c r="M72"/>
  <c r="M40"/>
  <c r="M38"/>
  <c r="M76"/>
  <c r="M73"/>
  <c r="M36"/>
  <c r="M71"/>
  <c r="M41"/>
  <c r="M70"/>
  <c r="M68"/>
  <c r="M12"/>
  <c r="K67"/>
  <c r="M67" s="1"/>
  <c r="L34"/>
  <c r="K34"/>
  <c r="L39"/>
  <c r="K39"/>
  <c r="L37"/>
  <c r="K37"/>
  <c r="K66"/>
  <c r="M66" s="1"/>
  <c r="L10"/>
  <c r="K10"/>
  <c r="L138"/>
  <c r="K138"/>
  <c r="H333"/>
  <c r="M39" l="1"/>
  <c r="M34"/>
  <c r="M37"/>
  <c r="M10"/>
  <c r="M138"/>
  <c r="K333" l="1"/>
  <c r="L333" s="1"/>
  <c r="K322"/>
  <c r="L322" s="1"/>
  <c r="K312"/>
  <c r="L312" s="1"/>
  <c r="K328" l="1"/>
  <c r="L328" s="1"/>
  <c r="K329" l="1"/>
  <c r="L329" s="1"/>
  <c r="K326" l="1"/>
  <c r="L326" s="1"/>
  <c r="K305"/>
  <c r="L305" s="1"/>
  <c r="K325"/>
  <c r="L325" s="1"/>
  <c r="K324"/>
  <c r="L324" s="1"/>
  <c r="K323"/>
  <c r="L323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3"/>
  <c r="L303" s="1"/>
  <c r="K302"/>
  <c r="L302" s="1"/>
  <c r="F301"/>
  <c r="K301" s="1"/>
  <c r="L301" s="1"/>
  <c r="K300"/>
  <c r="L300" s="1"/>
  <c r="K299"/>
  <c r="L299" s="1"/>
  <c r="K298"/>
  <c r="L298" s="1"/>
  <c r="K297"/>
  <c r="L297" s="1"/>
  <c r="K296"/>
  <c r="L296" s="1"/>
  <c r="F295"/>
  <c r="K295" s="1"/>
  <c r="L295" s="1"/>
  <c r="F294"/>
  <c r="K294" s="1"/>
  <c r="L294" s="1"/>
  <c r="K293"/>
  <c r="L293" s="1"/>
  <c r="F292"/>
  <c r="K292" s="1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4"/>
  <c r="L274" s="1"/>
  <c r="K273"/>
  <c r="L273" s="1"/>
  <c r="F272"/>
  <c r="K272" s="1"/>
  <c r="L272" s="1"/>
  <c r="K271"/>
  <c r="L271" s="1"/>
  <c r="K268"/>
  <c r="L268" s="1"/>
  <c r="K267"/>
  <c r="L267" s="1"/>
  <c r="K266"/>
  <c r="L266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4"/>
  <c r="L244" s="1"/>
  <c r="K242"/>
  <c r="L242" s="1"/>
  <c r="K240"/>
  <c r="L240" s="1"/>
  <c r="K239"/>
  <c r="L239" s="1"/>
  <c r="K238"/>
  <c r="L238" s="1"/>
  <c r="K236"/>
  <c r="L236" s="1"/>
  <c r="K235"/>
  <c r="L235" s="1"/>
  <c r="K234"/>
  <c r="L234" s="1"/>
  <c r="K233"/>
  <c r="K232"/>
  <c r="L232" s="1"/>
  <c r="K231"/>
  <c r="L231" s="1"/>
  <c r="K229"/>
  <c r="L229" s="1"/>
  <c r="K228"/>
  <c r="L228" s="1"/>
  <c r="K227"/>
  <c r="L227" s="1"/>
  <c r="K226"/>
  <c r="L226" s="1"/>
  <c r="K225"/>
  <c r="L225" s="1"/>
  <c r="F224"/>
  <c r="K224" s="1"/>
  <c r="L224" s="1"/>
  <c r="H223"/>
  <c r="K223" s="1"/>
  <c r="L223" s="1"/>
  <c r="K220"/>
  <c r="L220" s="1"/>
  <c r="K219"/>
  <c r="L219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H189"/>
  <c r="K189" s="1"/>
  <c r="L189" s="1"/>
  <c r="F188"/>
  <c r="K188" s="1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M7"/>
  <c r="D7" i="5"/>
  <c r="K6" i="4"/>
  <c r="K6" i="3"/>
  <c r="L6" i="2"/>
  <c r="P139" i="6" l="1"/>
  <c r="P24"/>
  <c r="P138"/>
  <c r="P22"/>
  <c r="P23"/>
</calcChain>
</file>

<file path=xl/sharedStrings.xml><?xml version="1.0" encoding="utf-8"?>
<sst xmlns="http://schemas.openxmlformats.org/spreadsheetml/2006/main" count="3070" uniqueCount="1176">
  <si>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</si>
  <si>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</si>
  <si>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</si>
  <si>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</si>
  <si>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</si>
  <si>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</si>
  <si>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</si>
  <si>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</si>
  <si>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</si>
  <si>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</si>
  <si>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</si>
  <si>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</si>
  <si>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</si>
  <si>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</si>
  <si>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</si>
  <si>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</si>
  <si>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</si>
  <si>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</si>
  <si>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</si>
  <si>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</si>
  <si>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</si>
  <si>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</si>
  <si>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</si>
  <si>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</si>
  <si>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</si>
  <si>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</si>
  <si>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</si>
  <si>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</si>
  <si>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</si>
  <si>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</si>
  <si>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</si>
  <si>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</si>
  <si>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</si>
  <si>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</si>
  <si>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</si>
  <si>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</si>
  <si>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</si>
  <si>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</si>
  <si>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</si>
  <si>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</si>
  <si>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</si>
  <si>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</si>
  <si>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</si>
  <si>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</si>
  <si>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</si>
  <si>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</si>
  <si>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</si>
  <si>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</si>
  <si>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</si>
  <si>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</si>
  <si>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</si>
  <si>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</si>
  <si>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</si>
  <si>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</si>
  <si>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</si>
  <si>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</si>
  <si>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</si>
  <si>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</si>
  <si>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</si>
  <si>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</si>
  <si>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</si>
  <si>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</si>
  <si>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</si>
  <si>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</si>
  <si>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</si>
  <si>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</si>
  <si>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</si>
  <si>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</si>
  <si>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</si>
  <si>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</si>
  <si>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</si>
  <si>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</si>
  <si>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</si>
  <si>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</si>
  <si>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</si>
  <si>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</si>
  <si>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</si>
  <si>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</si>
  <si>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</si>
  <si>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</si>
  <si>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</si>
  <si>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</si>
  <si>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</si>
  <si>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</si>
  <si>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</si>
  <si>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</si>
  <si>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</si>
  <si>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</si>
  <si>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</si>
  <si>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</si>
  <si>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</si>
  <si>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</si>
  <si>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</si>
  <si>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</si>
  <si>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</si>
  <si>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</si>
  <si>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</si>
  <si>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</si>
  <si>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</si>
  <si>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</si>
  <si>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</si>
  <si>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</si>
  <si>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</si>
  <si>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</si>
  <si>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</si>
  <si>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</si>
  <si>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</si>
  <si>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</si>
  <si>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</si>
  <si>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</si>
  <si>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</si>
  <si>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</si>
  <si>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</si>
  <si>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</si>
  <si>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</si>
  <si>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</si>
  <si>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</si>
  <si>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</si>
  <si>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</si>
  <si>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</si>
  <si>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</si>
  <si>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</si>
  <si>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</si>
  <si>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</si>
  <si>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</si>
  <si>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</si>
  <si>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</si>
  <si>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</si>
  <si>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</si>
  <si>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</si>
  <si>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</si>
  <si>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</si>
  <si>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</si>
  <si>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</si>
  <si>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</si>
  <si>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</si>
  <si>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</si>
  <si>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</si>
  <si>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</si>
  <si>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</si>
  <si>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</si>
  <si>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</si>
  <si>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</si>
  <si>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</si>
  <si>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</si>
  <si>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</si>
  <si>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</si>
  <si>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</si>
  <si>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</si>
  <si>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</si>
  <si>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</si>
  <si>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</si>
  <si>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</si>
  <si>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</si>
  <si>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</si>
  <si>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</si>
  <si>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</si>
  <si>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</si>
  <si>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</si>
  <si>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</si>
  <si>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</si>
  <si>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</si>
  <si>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</si>
  <si>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</si>
  <si>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</si>
  <si>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</si>
  <si>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</si>
  <si>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</si>
  <si>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</si>
  <si>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</si>
  <si>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</si>
  <si>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</si>
  <si>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</si>
  <si>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</si>
  <si>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</si>
  <si>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</si>
  <si>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</si>
  <si>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</si>
  <si>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</si>
  <si>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</si>
  <si>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</si>
  <si>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</si>
  <si>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</si>
  <si>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</si>
  <si>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</si>
  <si>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</si>
  <si>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</si>
  <si>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</si>
  <si>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</si>
  <si>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</si>
  <si>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</si>
  <si>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</si>
  <si>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</si>
  <si>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</si>
  <si>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</si>
  <si>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</si>
  <si>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</si>
  <si>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</si>
  <si>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</si>
  <si>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</si>
  <si>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</si>
  <si>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</si>
  <si>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</si>
  <si>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</si>
  <si>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</si>
  <si>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</si>
  <si>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</si>
  <si>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</si>
  <si>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</si>
  <si>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</si>
  <si>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</si>
  <si>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</si>
  <si>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</si>
  <si>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</si>
  <si>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</si>
  <si>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</si>
  <si>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</si>
  <si>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</si>
  <si>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</si>
  <si>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</si>
  <si>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</si>
  <si>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</si>
  <si>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</si>
  <si>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</si>
  <si>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</si>
  <si>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</si>
  <si>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</si>
  <si>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</si>
  <si>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</si>
  <si>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</si>
  <si>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</si>
  <si>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</si>
  <si>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</si>
  <si>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</si>
  <si>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</si>
  <si>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</si>
  <si>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</si>
  <si>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</si>
  <si>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</si>
  <si>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</si>
  <si>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</si>
  <si>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</si>
  <si>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</si>
  <si>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</si>
  <si>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</si>
  <si>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</si>
  <si>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</si>
  <si>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</si>
  <si>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</si>
  <si>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</si>
  <si>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</si>
  <si>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</si>
  <si>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</si>
  <si>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</si>
  <si>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</si>
  <si>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</si>
  <si>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</si>
  <si>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</si>
  <si>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</si>
  <si>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</si>
  <si>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</si>
  <si>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</si>
  <si>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</si>
  <si>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</si>
  <si>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</si>
  <si>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</si>
  <si>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</si>
  <si>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</si>
  <si>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</si>
  <si>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</si>
  <si>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</si>
  <si>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</si>
  <si>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</si>
  <si>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</si>
  <si>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</si>
  <si>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</si>
  <si>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</si>
  <si>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</si>
  <si>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</si>
  <si>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</si>
  <si>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</si>
  <si>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</si>
  <si>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</si>
  <si>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</si>
  <si>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</si>
  <si>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</si>
  <si>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</si>
  <si>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</si>
  <si>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</si>
  <si>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</si>
  <si>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</si>
  <si>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</si>
  <si>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</si>
  <si>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</si>
  <si>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</si>
  <si>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</si>
  <si>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</si>
  <si>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</si>
  <si>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</si>
  <si>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</si>
  <si>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</si>
  <si>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</si>
  <si>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</si>
  <si>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</si>
  <si>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</si>
  <si>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</si>
  <si>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</si>
  <si>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</si>
  <si>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</si>
  <si>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</si>
  <si>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</si>
  <si>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</si>
  <si>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</si>
  <si>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</si>
  <si>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</si>
  <si>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</si>
  <si>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</si>
  <si>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</si>
  <si>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</si>
  <si>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</si>
  <si>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</si>
  <si>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</si>
  <si>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</si>
  <si>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</si>
  <si>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</si>
  <si>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</si>
  <si>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</si>
  <si>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</si>
  <si>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</si>
  <si>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</si>
  <si>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</si>
  <si>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</si>
  <si>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</si>
  <si>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</si>
  <si>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</si>
  <si>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</si>
  <si>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</si>
  <si>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</si>
  <si>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</si>
  <si>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</si>
  <si>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</si>
  <si>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</si>
  <si>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</si>
  <si>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</si>
  <si>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</si>
  <si>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</si>
  <si>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</si>
  <si>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</si>
  <si>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</si>
  <si>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</si>
  <si>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</si>
  <si>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</si>
  <si>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</si>
  <si>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</si>
  <si>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</si>
  <si>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</si>
  <si>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</si>
  <si>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</si>
  <si>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</si>
  <si>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</si>
  <si>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</si>
  <si>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</si>
  <si>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</si>
  <si>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</si>
  <si>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</si>
  <si>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</si>
  <si>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</si>
  <si>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</si>
  <si>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</si>
  <si>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</si>
  <si>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</si>
  <si>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</si>
  <si>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</si>
  <si>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</si>
  <si>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</si>
  <si>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</si>
  <si>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</si>
  <si>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</si>
  <si>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</si>
  <si>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</si>
  <si>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</si>
  <si>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</si>
  <si>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</si>
  <si>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</si>
  <si>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</si>
  <si>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</si>
  <si>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</si>
  <si>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</si>
  <si>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</si>
  <si>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</si>
  <si>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</si>
  <si>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</si>
  <si>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</si>
  <si>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</si>
  <si>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</si>
  <si>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</si>
  <si>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</si>
  <si>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</si>
  <si>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</si>
  <si>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</si>
  <si>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</si>
  <si>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</si>
  <si>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</si>
  <si>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</si>
  <si>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</si>
  <si>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</si>
  <si>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</si>
  <si>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</si>
  <si>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</si>
  <si>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</si>
  <si>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</si>
  <si>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</si>
  <si>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</si>
  <si>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</si>
  <si>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</si>
  <si>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</si>
  <si>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</si>
  <si>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</si>
  <si>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</si>
  <si>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</si>
  <si>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</si>
  <si>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</si>
  <si>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</si>
  <si>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</si>
  <si>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</si>
  <si>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</si>
  <si>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</si>
  <si>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</si>
  <si>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</si>
  <si>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</si>
  <si>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</si>
  <si>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</si>
  <si>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</si>
  <si>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</si>
  <si>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</si>
  <si>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</si>
  <si>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</si>
  <si>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</si>
  <si>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</si>
  <si>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</si>
  <si>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</si>
  <si>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</si>
  <si>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</si>
  <si>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</si>
  <si>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</si>
  <si>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</si>
  <si>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</si>
  <si>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</si>
  <si>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</si>
  <si>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</si>
  <si>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</si>
  <si>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</si>
  <si>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</si>
  <si>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</si>
  <si>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</si>
  <si>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</si>
  <si>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</si>
  <si>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</si>
  <si>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</si>
  <si>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</si>
  <si>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</si>
  <si>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</si>
  <si>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</si>
  <si>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</si>
  <si>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</si>
  <si>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</si>
  <si>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</si>
  <si>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</si>
  <si>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</si>
  <si>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</si>
  <si>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</si>
  <si>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</si>
  <si>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</si>
  <si>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</si>
  <si>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</si>
  <si>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</si>
  <si>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</si>
  <si>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</si>
  <si>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</si>
  <si>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</si>
  <si>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</si>
  <si>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</si>
  <si>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</si>
  <si>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</si>
  <si>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</si>
  <si>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</si>
  <si>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</si>
  <si>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</si>
  <si>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</si>
  <si>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</si>
  <si>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</si>
  <si>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</si>
  <si>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</si>
  <si>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</si>
  <si>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</si>
  <si>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</si>
  <si>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</si>
  <si>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</si>
  <si>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</si>
  <si>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</si>
  <si>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</si>
  <si>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</si>
  <si>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</si>
  <si>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</si>
  <si>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</si>
  <si>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</si>
  <si>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</si>
  <si>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</si>
  <si>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</si>
  <si>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</si>
  <si>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</si>
  <si>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</si>
  <si>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</si>
  <si>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</si>
  <si>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</si>
  <si>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</si>
  <si>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</si>
  <si>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</si>
  <si>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</si>
  <si>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</si>
  <si>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</si>
  <si>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</si>
  <si>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</si>
  <si>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</si>
  <si>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</si>
  <si>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</si>
  <si>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</si>
  <si>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</si>
  <si>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</si>
  <si>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</si>
  <si>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</si>
  <si>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</si>
  <si>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</si>
  <si>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</si>
  <si>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</si>
  <si>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</si>
  <si>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</si>
  <si>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</si>
  <si>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</si>
  <si>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</si>
  <si>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</si>
  <si>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</si>
  <si>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</si>
  <si>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</si>
  <si>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</si>
  <si>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</si>
  <si>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</si>
  <si>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</si>
  <si>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</si>
  <si>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</si>
  <si>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</si>
  <si>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</si>
  <si>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</si>
  <si>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</si>
  <si>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</si>
  <si>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</si>
  <si>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</si>
  <si>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</si>
  <si>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</si>
  <si>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</si>
  <si>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</si>
  <si>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</si>
  <si>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</si>
  <si>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</si>
  <si>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</si>
  <si>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</si>
  <si>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</si>
  <si>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</si>
  <si>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</si>
  <si>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</si>
  <si>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</si>
  <si>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</si>
  <si>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</si>
  <si>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</si>
  <si>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</si>
  <si>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</si>
  <si>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</si>
  <si>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</si>
  <si>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</si>
  <si>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</si>
  <si>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</si>
  <si>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</si>
  <si>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</si>
  <si>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</si>
  <si>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</si>
  <si>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</si>
  <si>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</si>
  <si>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</si>
  <si>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</si>
  <si>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</si>
  <si>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</si>
  <si>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</si>
  <si>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</si>
  <si>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</si>
  <si>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</si>
  <si>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</si>
  <si>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</si>
  <si>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</si>
  <si>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</si>
  <si>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</si>
  <si>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</si>
  <si>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</si>
  <si>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</si>
  <si>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</si>
  <si>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</si>
  <si>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</si>
  <si>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</si>
  <si>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</si>
  <si>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</si>
  <si>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</si>
  <si>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</si>
  <si>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</si>
  <si>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</si>
  <si>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</si>
  <si>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</si>
  <si>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</si>
  <si>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</si>
  <si>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</si>
  <si>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</si>
  <si>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</si>
  <si>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</si>
  <si>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</si>
  <si>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</si>
  <si>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</si>
  <si>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</si>
  <si>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</si>
  <si>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</si>
  <si>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</si>
  <si>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</si>
  <si>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</si>
  <si>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</si>
  <si>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</si>
  <si>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</si>
  <si>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</si>
  <si>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</si>
  <si>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</si>
  <si>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</si>
  <si>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</si>
  <si>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</si>
  <si>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</si>
  <si>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</si>
  <si>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</si>
  <si>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</si>
  <si>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</si>
  <si>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</si>
  <si>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</si>
  <si>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</si>
  <si>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</si>
  <si>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</si>
  <si>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</si>
  <si>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</si>
  <si>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</si>
  <si>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</si>
  <si>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</si>
  <si>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</si>
  <si>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</si>
  <si>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</si>
  <si>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</si>
  <si>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</si>
  <si>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</si>
  <si>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</si>
  <si>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</si>
  <si>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</si>
  <si>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</si>
  <si>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</si>
  <si>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</si>
  <si>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</si>
  <si>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</si>
  <si>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</si>
  <si>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</si>
  <si>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</si>
  <si>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</si>
  <si>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</si>
  <si>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</si>
  <si>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</si>
  <si>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</si>
  <si>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</si>
  <si>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</si>
  <si>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</si>
  <si>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</si>
  <si>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</si>
  <si>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</si>
  <si>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</si>
  <si>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</si>
  <si>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</si>
  <si>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</si>
  <si>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</si>
  <si>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</si>
  <si>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</si>
  <si>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</si>
  <si>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</si>
  <si>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</si>
  <si>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</si>
  <si>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</si>
  <si>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</si>
  <si>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</si>
  <si>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</si>
  <si>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</si>
  <si>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</si>
  <si>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</si>
  <si>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</si>
  <si>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</si>
  <si>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</si>
  <si>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</si>
  <si>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</si>
  <si>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</si>
  <si>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</si>
  <si>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</si>
  <si>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</si>
  <si>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</si>
  <si>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</si>
  <si>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</si>
  <si>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</si>
  <si>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</si>
  <si>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</si>
  <si>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</si>
  <si>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</si>
  <si>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</si>
  <si>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</si>
  <si>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</si>
  <si>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</si>
  <si>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</si>
  <si>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</si>
  <si>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</si>
  <si>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</si>
  <si>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</si>
  <si>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</si>
  <si>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</si>
  <si>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</si>
  <si>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</si>
  <si>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</si>
  <si>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</si>
  <si>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</si>
  <si>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</si>
  <si>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</si>
  <si>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</si>
  <si>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</si>
  <si>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</si>
  <si>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</si>
  <si>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</si>
  <si>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</si>
  <si>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</si>
  <si>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</si>
  <si>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</si>
  <si>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</si>
  <si>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</si>
  <si>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</si>
  <si>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</si>
  <si>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</si>
  <si>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</si>
  <si>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</si>
  <si>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</si>
  <si>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</si>
  <si>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</si>
  <si>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</si>
  <si>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</si>
  <si>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</si>
  <si>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</si>
  <si>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</si>
  <si>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</si>
  <si>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</si>
  <si>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</si>
  <si>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</si>
  <si>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</si>
  <si>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</si>
  <si>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</si>
  <si>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</si>
  <si>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</si>
  <si>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</si>
  <si>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</si>
  <si>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</si>
  <si>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</si>
  <si>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</si>
  <si>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</si>
  <si>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</si>
  <si>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</si>
  <si>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</si>
  <si>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</si>
  <si>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</si>
  <si>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</si>
  <si>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</si>
  <si>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</si>
  <si>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</si>
  <si>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</si>
  <si>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</si>
  <si>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</si>
  <si>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</si>
  <si>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</si>
  <si>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</si>
  <si>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</si>
  <si>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</si>
  <si>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</si>
  <si>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</si>
  <si>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</si>
  <si>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</si>
  <si>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</si>
  <si>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</si>
  <si>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</si>
  <si>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</si>
  <si>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</si>
  <si>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</si>
  <si>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</si>
  <si>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</si>
  <si>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</si>
  <si>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</si>
  <si>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</si>
  <si>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</si>
  <si>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</si>
  <si>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</si>
  <si>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</si>
  <si>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</si>
  <si>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</si>
  <si>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</si>
  <si>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</si>
  <si>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</si>
  <si>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</si>
  <si>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</si>
  <si>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</si>
  <si>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</si>
  <si>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</si>
  <si>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</si>
  <si>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</si>
  <si>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</si>
  <si>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</si>
  <si>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</si>
  <si>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</si>
  <si>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</si>
  <si>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</si>
  <si>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</si>
  <si>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</si>
  <si>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</si>
  <si>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</si>
  <si>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</si>
  <si>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</si>
  <si>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</si>
  <si>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</si>
  <si>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</si>
  <si>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</si>
  <si>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</si>
  <si>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</si>
  <si>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</si>
  <si>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</si>
  <si>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</si>
  <si>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</si>
  <si>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</si>
  <si>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</si>
  <si>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</si>
  <si>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</si>
  <si>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</si>
  <si>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</si>
  <si>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</si>
  <si>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</si>
  <si>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</si>
  <si>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</si>
  <si>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</si>
  <si>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</si>
  <si>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</si>
  <si>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</si>
  <si>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</si>
  <si>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</si>
  <si>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</si>
  <si>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</si>
  <si>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</si>
  <si>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</si>
  <si>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</si>
  <si>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</si>
  <si>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</si>
  <si>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</si>
  <si>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</si>
  <si>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</si>
  <si>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</si>
  <si>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</si>
  <si>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</si>
  <si>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</si>
  <si>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</si>
  <si>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</si>
  <si>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</si>
  <si>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</si>
  <si>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</si>
  <si>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</si>
  <si>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</si>
  <si>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</si>
  <si>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</si>
  <si>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</si>
  <si>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</si>
  <si>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</si>
  <si>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</si>
  <si>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</si>
  <si>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</si>
  <si>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</si>
  <si>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</si>
  <si>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</si>
  <si>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</si>
  <si>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</si>
  <si>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</si>
  <si>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</si>
  <si>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</si>
  <si>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NIFTY 17000 CE 05-MAY</t>
  </si>
  <si>
    <t>150-170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</si>
  <si>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</si>
  <si>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</si>
  <si>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</si>
  <si>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</si>
  <si>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</si>
  <si>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</si>
  <si>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</si>
  <si>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</si>
  <si>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</si>
  <si>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</si>
  <si>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</si>
  <si>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</si>
  <si>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</si>
  <si>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</si>
  <si>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</si>
  <si>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</si>
  <si>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</si>
  <si>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750-780</t>
  </si>
  <si>
    <t>3550-3600</t>
  </si>
  <si>
    <t>GSPL MAY FUT</t>
  </si>
  <si>
    <t>262-265</t>
  </si>
  <si>
    <t>Profit of Rs.6/-</t>
  </si>
  <si>
    <t>MPHASIS MAY FUT</t>
  </si>
  <si>
    <t>2800-2850</t>
  </si>
  <si>
    <t>1680-1720</t>
  </si>
  <si>
    <t>NIFTY 16400 CE 12-MAY</t>
  </si>
  <si>
    <t>160-200</t>
  </si>
  <si>
    <t>PIDILITIND MAY FUT</t>
  </si>
  <si>
    <t>2250-2300</t>
  </si>
  <si>
    <t>TCS MAY FUT</t>
  </si>
  <si>
    <t>3540-3600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</si>
  <si>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</si>
  <si>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</si>
  <si>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</si>
  <si>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</si>
  <si>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</si>
  <si>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</si>
  <si>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</si>
  <si>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</si>
  <si>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</si>
  <si>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</si>
  <si>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NIFTY 16300 CE 12-MAY</t>
  </si>
  <si>
    <t>140-170</t>
  </si>
  <si>
    <t>NIFTY MAY FUT</t>
  </si>
  <si>
    <t>16200-16300</t>
  </si>
  <si>
    <t>BANKNIFTY 34600 CE 12-MAY</t>
  </si>
  <si>
    <t>300-400</t>
  </si>
  <si>
    <t>RELIANCE 2480 CE MAY</t>
  </si>
  <si>
    <t>70-90</t>
  </si>
  <si>
    <t>7300-7500</t>
  </si>
  <si>
    <t>Loss of Rs.26.50/-</t>
  </si>
  <si>
    <t>Profit of Rs.20/-</t>
  </si>
  <si>
    <t>Loss of Rs.50/-</t>
  </si>
  <si>
    <t>16100-16200</t>
  </si>
  <si>
    <t>Loss of Rs.155/-</t>
  </si>
  <si>
    <t>SBIN MAY FUT</t>
  </si>
  <si>
    <t>472-476</t>
  </si>
  <si>
    <t>1540-1560</t>
  </si>
  <si>
    <t>BANKNIFTY 34200 CE 12-MAY</t>
  </si>
  <si>
    <t>230-300</t>
  </si>
  <si>
    <t xml:space="preserve">INFY MAY FUT </t>
  </si>
  <si>
    <t>Loss of Rs.55/-</t>
  </si>
  <si>
    <t>270-275</t>
  </si>
  <si>
    <t>380-390</t>
  </si>
  <si>
    <t>2500-2550</t>
  </si>
  <si>
    <t>250-260</t>
  </si>
  <si>
    <t>2180-2200</t>
  </si>
  <si>
    <t>Profit of Rs.37/-</t>
  </si>
  <si>
    <t>Profit of Rs.565/-</t>
  </si>
  <si>
    <t>Profit of Rs.11.5/-</t>
  </si>
  <si>
    <t xml:space="preserve">TATASTEEL MAY FUT </t>
  </si>
  <si>
    <t>1150-1170</t>
  </si>
  <si>
    <t>1630-1650</t>
  </si>
  <si>
    <t>660-680</t>
  </si>
  <si>
    <t>Sell</t>
  </si>
  <si>
    <t>180-175</t>
  </si>
  <si>
    <t>2400-2500</t>
  </si>
  <si>
    <t>JSWSTEEL MAY FUT</t>
  </si>
  <si>
    <t>ESSEN-RE</t>
  </si>
  <si>
    <t>Integra Essentia Limited</t>
  </si>
  <si>
    <t>VISHESH GUPTA</t>
  </si>
  <si>
    <t>Profit of Rs.77.5/-</t>
  </si>
  <si>
    <t>Profit of Rs.18.5/-</t>
  </si>
  <si>
    <t>Loss of Rs.7.5/-</t>
  </si>
  <si>
    <t>HDFCBANK MAY FUT</t>
  </si>
  <si>
    <t>1335-1350</t>
  </si>
  <si>
    <t>M&amp;M 900 CE MAY</t>
  </si>
  <si>
    <t>30-35</t>
  </si>
  <si>
    <t>NIFTY 15900 PE 19-MAY</t>
  </si>
  <si>
    <t>140-160</t>
  </si>
  <si>
    <t>Profit of Rs.5.5/-</t>
  </si>
  <si>
    <t>Profit of Rs.33.5/-</t>
  </si>
  <si>
    <t>Profit of Rs.7.5/-</t>
  </si>
  <si>
    <t>Profit of Rs.105/-</t>
  </si>
  <si>
    <t>2600-2700</t>
  </si>
  <si>
    <t>990-1020</t>
  </si>
  <si>
    <t>Profit of Rs.8.5/-</t>
  </si>
  <si>
    <t>Profit of Rs.21.5/-</t>
  </si>
  <si>
    <t>Loss of Rs.75/-</t>
  </si>
  <si>
    <t>Loss of Rs.47.50/-</t>
  </si>
  <si>
    <t>Profit of Rs.50/-</t>
  </si>
  <si>
    <t>Loss of Rs.20/-</t>
  </si>
  <si>
    <t>Loss of Rs.100/-</t>
  </si>
  <si>
    <t>Loss of Rs.37.5/-</t>
  </si>
  <si>
    <t>Loss of Rs.52/-</t>
  </si>
  <si>
    <t>Profit of Rs.29/-</t>
  </si>
  <si>
    <t>Profit of Rs.17/-</t>
  </si>
  <si>
    <t>HDFC 2220 CE MAY</t>
  </si>
  <si>
    <t>55-65</t>
  </si>
  <si>
    <t xml:space="preserve">PEL 2000 CE MAY </t>
  </si>
  <si>
    <t>60-70</t>
  </si>
  <si>
    <t>Loss of Rs.90/-</t>
  </si>
  <si>
    <t>6000-6200</t>
  </si>
  <si>
    <t>677-685</t>
  </si>
  <si>
    <t>NIFTY 15800 CE 19 MAY</t>
  </si>
  <si>
    <t>80-100</t>
  </si>
  <si>
    <t>Loss of Rs.18/-</t>
  </si>
  <si>
    <t>Loss of Rs.18.5/-</t>
  </si>
  <si>
    <t>Part profit of Rs.37.75/-</t>
  </si>
  <si>
    <t>ITC&lt;&gt;</t>
  </si>
  <si>
    <t>Profit of Rs.27.5/-</t>
  </si>
  <si>
    <t>COPAL MAY FUT</t>
  </si>
  <si>
    <t>HDFCBANK JUNE FUT</t>
  </si>
  <si>
    <t>1350-1360</t>
  </si>
  <si>
    <t xml:space="preserve">INFY JUNE FUT </t>
  </si>
  <si>
    <t>1550-1520</t>
  </si>
  <si>
    <t>IFL</t>
  </si>
  <si>
    <t>Profit of Rs.24.50/-</t>
  </si>
  <si>
    <t>Part Profit of Rs.95/-</t>
  </si>
  <si>
    <t>Profit of Rs.9.5/-</t>
  </si>
  <si>
    <t>NIFTY 16400 CE 26 MAY</t>
  </si>
  <si>
    <t>110-130</t>
  </si>
  <si>
    <t>M&amp;M JUNE FUT</t>
  </si>
  <si>
    <t>950-965</t>
  </si>
  <si>
    <t>Profit of Rs.26/-</t>
  </si>
  <si>
    <t>Profit of Rs.12/-</t>
  </si>
  <si>
    <t>Profit of Rs.27/-</t>
  </si>
  <si>
    <t>150-153</t>
  </si>
  <si>
    <t xml:space="preserve">GSPL JUNE FUT </t>
  </si>
  <si>
    <t>275-280</t>
  </si>
  <si>
    <t xml:space="preserve">COLPAL JUNE FUT </t>
  </si>
  <si>
    <t>ICICIBANK 740 CE JUNE</t>
  </si>
  <si>
    <t>20-22</t>
  </si>
  <si>
    <t>BANKNIFTY 34400 CE MAY</t>
  </si>
  <si>
    <t>400-500</t>
  </si>
  <si>
    <t>400-450</t>
  </si>
  <si>
    <t>Profit of Rs.65/-</t>
  </si>
  <si>
    <t>Profit of Rs.5/-</t>
  </si>
  <si>
    <t>HCLTECH JUN FUT</t>
  </si>
  <si>
    <t>1020-1030</t>
  </si>
  <si>
    <t>JETMALL</t>
  </si>
  <si>
    <t>ALPHA LEON ENTERPRISES LLP</t>
  </si>
  <si>
    <t>Loss of Rs.4.5/-</t>
  </si>
  <si>
    <t>Profit of Rs.10/-</t>
  </si>
  <si>
    <t>NIFTY 16100 CE MAY</t>
  </si>
  <si>
    <t>110-140</t>
  </si>
  <si>
    <t>Loss of Rs.19/-</t>
  </si>
  <si>
    <t>BANKNIFTY 34600 CE MAY</t>
  </si>
  <si>
    <t>Profit of Rs.2.5/-</t>
  </si>
  <si>
    <t>Profit of Rs.22/-</t>
  </si>
  <si>
    <t>NIFTY JUNE FUT</t>
  </si>
  <si>
    <t>1585-1605</t>
  </si>
  <si>
    <t>1750-1800</t>
  </si>
  <si>
    <t>Profit of Rs.2/-</t>
  </si>
  <si>
    <t>GSPL JUNE FUT</t>
  </si>
  <si>
    <t>261-262</t>
  </si>
  <si>
    <t xml:space="preserve">HINDUNILVR JUNE FUT </t>
  </si>
  <si>
    <t>2340-2350</t>
  </si>
  <si>
    <t>670-680</t>
  </si>
  <si>
    <t>435-445</t>
  </si>
  <si>
    <t>2580-2590</t>
  </si>
  <si>
    <t>2700-2750</t>
  </si>
  <si>
    <t>NIFTY 16000 CE MAY</t>
  </si>
  <si>
    <t>100-120</t>
  </si>
  <si>
    <t>959-963</t>
  </si>
  <si>
    <t>1000-1020</t>
  </si>
  <si>
    <t>NIFTY 16050 PE MAY</t>
  </si>
  <si>
    <t>Loss of Rs.29/-</t>
  </si>
  <si>
    <t>DML</t>
  </si>
  <si>
    <t>GUJCOTEX</t>
  </si>
  <si>
    <t>SARLABEN SHAILESHBHAI PAREKH</t>
  </si>
  <si>
    <t>MNIL</t>
  </si>
  <si>
    <t>SEEMA</t>
  </si>
  <si>
    <t>POOJA</t>
  </si>
  <si>
    <t>SRG INVESTMENT</t>
  </si>
  <si>
    <t>EPITOME TRADING AND INVESTMENTS</t>
  </si>
  <si>
    <t>RFLL</t>
  </si>
  <si>
    <t>LINKPOINT BARTER PRIVATE LIMITED .</t>
  </si>
  <si>
    <t>SUNEDISON</t>
  </si>
  <si>
    <t>KAMLESH JAIN</t>
  </si>
  <si>
    <t>VAL</t>
  </si>
  <si>
    <t>MANISH NITIN THAKUR</t>
  </si>
  <si>
    <t>GRAVITON RESEARCH CAPITAL LLP</t>
  </si>
  <si>
    <t xml:space="preserve"> Profit of Rs.220/-</t>
  </si>
  <si>
    <t>250-255</t>
  </si>
  <si>
    <t>Profit of Rs.4/-</t>
  </si>
  <si>
    <t>468-471</t>
  </si>
  <si>
    <t>490-500</t>
  </si>
  <si>
    <t>130-132</t>
  </si>
  <si>
    <t>145-150</t>
  </si>
  <si>
    <t>ARCFIN</t>
  </si>
  <si>
    <t>ARCHITORG</t>
  </si>
  <si>
    <t>AMIT KUMAR</t>
  </si>
  <si>
    <t>SIMPLURIS TECHNOLOGIES PVT LTD .</t>
  </si>
  <si>
    <t>JIGISHA VIRAL PANDYA</t>
  </si>
  <si>
    <t>EVERLON</t>
  </si>
  <si>
    <t>DEEP SUDHIR SHAH</t>
  </si>
  <si>
    <t>CHINTAN RAJENDRA SHAH</t>
  </si>
  <si>
    <t>MUJEEBUR RAHMAN HABEEB</t>
  </si>
  <si>
    <t>FONE4</t>
  </si>
  <si>
    <t>HARESH DAHYABHAI DARJI</t>
  </si>
  <si>
    <t>GOYALALUM</t>
  </si>
  <si>
    <t>NIRAJ RAJNIKANT SHAH</t>
  </si>
  <si>
    <t>PREMIER PORTFOLIO PRIVATE LIMITED PREMIER PORTFOLI</t>
  </si>
  <si>
    <t>CHETAN SHAILESH PAREKH</t>
  </si>
  <si>
    <t>SYED GHULAM JILANI</t>
  </si>
  <si>
    <t>HEMORGANIC</t>
  </si>
  <si>
    <t>SANJAYBHAI PATEL</t>
  </si>
  <si>
    <t>THAKOR VISHAL RAJESHBHAI</t>
  </si>
  <si>
    <t>MANOJ RAMESHBHAI SOLANKI</t>
  </si>
  <si>
    <t>MAYUR BHANSALI</t>
  </si>
  <si>
    <t>KAKTEX</t>
  </si>
  <si>
    <t>KBSINDIA</t>
  </si>
  <si>
    <t>PARAG POPATLAL SALIA</t>
  </si>
  <si>
    <t>SHREE MALLIKARJUN TRAD INVEST PRIVATE LIMITED</t>
  </si>
  <si>
    <t>LESHAIND</t>
  </si>
  <si>
    <t>KCP RETAIL PRIVATE LIMITED</t>
  </si>
  <si>
    <t>LLFICL</t>
  </si>
  <si>
    <t>AARTIBEN JAGDISHBHAI THAKKAR</t>
  </si>
  <si>
    <t>KABIR SHRAN DAGAR</t>
  </si>
  <si>
    <t>KABIR SHRAN DAGAR HUF</t>
  </si>
  <si>
    <t>AKASH DAGAR</t>
  </si>
  <si>
    <t>MENIKA</t>
  </si>
  <si>
    <t>NCLRESE</t>
  </si>
  <si>
    <t>GHANSHYAMBHAI MANSUKHBHAI KHAMBHAYATA</t>
  </si>
  <si>
    <t>OMANSH</t>
  </si>
  <si>
    <t>SANDEEP KUMAR</t>
  </si>
  <si>
    <t>SEACOAST</t>
  </si>
  <si>
    <t>CSB PROJECTS PRIVATE LIMITED</t>
  </si>
  <si>
    <t>NEXPACT LIMITED</t>
  </si>
  <si>
    <t>SELLWIN</t>
  </si>
  <si>
    <t>NILESHJAGETIA</t>
  </si>
  <si>
    <t>SHALPRO</t>
  </si>
  <si>
    <t>TOPGAIN FINANCE PRIVATE LIMITED</t>
  </si>
  <si>
    <t>SHARPLINE</t>
  </si>
  <si>
    <t>JATIN MANUBHAI SHAH</t>
  </si>
  <si>
    <t>TRIVENIENT</t>
  </si>
  <si>
    <t>VANRAJ DADBHAI KAHOR</t>
  </si>
  <si>
    <t>DHANALAKSHMI KURAPATI</t>
  </si>
  <si>
    <t>WITS</t>
  </si>
  <si>
    <t>PRAKASHBHAI MAHENDRABHAI DAVE</t>
  </si>
  <si>
    <t>DESTINY</t>
  </si>
  <si>
    <t>Destiny Logistics &amp; I Ltd</t>
  </si>
  <si>
    <t>KUNAL  DAGA</t>
  </si>
  <si>
    <t>GREENPOWER</t>
  </si>
  <si>
    <t>Orient Green Power Co Ltd</t>
  </si>
  <si>
    <t>KSHITIJPOL</t>
  </si>
  <si>
    <t>Kshitij Polyline Limited</t>
  </si>
  <si>
    <t>KUSUM  JALAN</t>
  </si>
  <si>
    <t>SAJJAN KUMAR JALAN HUF</t>
  </si>
  <si>
    <t>MKPL</t>
  </si>
  <si>
    <t>M K Proteins Limited</t>
  </si>
  <si>
    <t>RAJAN GUPTA</t>
  </si>
  <si>
    <t>PARADEEP</t>
  </si>
  <si>
    <t>Paradeep Phosphates Ltd</t>
  </si>
  <si>
    <t>GOLDMAN SACHS FUNDS - GOLDMAN SACHS INDIA EQUITY PORTFOLIO</t>
  </si>
  <si>
    <t>SHANTI</t>
  </si>
  <si>
    <t>Shanti Overseas (Ind) Ltd</t>
  </si>
  <si>
    <t>AMITNEEMA</t>
  </si>
  <si>
    <t>RAMLAL KANWARLAL JAIN</t>
  </si>
  <si>
    <t>SONUINFRA</t>
  </si>
  <si>
    <t>Sonu Infratech Limited</t>
  </si>
  <si>
    <t>PAULKAMNATHSREEKAMNATH</t>
  </si>
  <si>
    <t>URAVI</t>
  </si>
  <si>
    <t>Uravi T And Wedg Lamp Ltd</t>
  </si>
  <si>
    <t>VINOD HARILAL JHAVERI</t>
  </si>
  <si>
    <t>Part Profit of Rs.27.5/-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</si>
</sst>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7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2" fillId="12" borderId="1" xfId="0" applyFont="1" applyFill="1" applyBorder="1"/>
    <xf numFmtId="0" fontId="32" fillId="14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16" fontId="32" fillId="6" borderId="5" xfId="0" applyNumberFormat="1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3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/>
    </xf>
    <xf numFmtId="0" fontId="0" fillId="21" borderId="21" xfId="0" applyFont="1" applyFill="1" applyBorder="1" applyAlignment="1"/>
    <xf numFmtId="0" fontId="1" fillId="0" borderId="23" xfId="0" applyFont="1" applyBorder="1"/>
    <xf numFmtId="2" fontId="1" fillId="0" borderId="23" xfId="0" applyNumberFormat="1" applyFont="1" applyBorder="1"/>
    <xf numFmtId="0" fontId="0" fillId="0" borderId="23" xfId="0" applyFont="1" applyBorder="1" applyAlignment="1"/>
    <xf numFmtId="0" fontId="1" fillId="0" borderId="24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44711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B15" sqref="B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44711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2" t="s">
        <v>16</v>
      </c>
      <c r="B9" s="464" t="s">
        <v>17</v>
      </c>
      <c r="C9" s="464" t="s">
        <v>18</v>
      </c>
      <c r="D9" s="464" t="s">
        <v>19</v>
      </c>
      <c r="E9" s="23" t="s">
        <v>20</v>
      </c>
      <c r="F9" s="23" t="s">
        <v>21</v>
      </c>
      <c r="G9" s="459" t="s">
        <v>22</v>
      </c>
      <c r="H9" s="460"/>
      <c r="I9" s="461"/>
      <c r="J9" s="459" t="s">
        <v>23</v>
      </c>
      <c r="K9" s="460"/>
      <c r="L9" s="461"/>
      <c r="M9" s="23"/>
      <c r="N9" s="24"/>
      <c r="O9" s="24"/>
      <c r="P9" s="24"/>
    </row>
    <row r="10" spans="1:16" ht="59.25" customHeight="1">
      <c r="A10" s="463"/>
      <c r="B10" s="465"/>
      <c r="C10" s="465"/>
      <c r="D10" s="46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16326.9</v>
      </c>
      <c r="F11" s="32">
        <v>16292.35</v>
      </c>
      <c r="G11" s="33">
        <v>16235.6</v>
      </c>
      <c r="H11" s="33">
        <v>16144.3</v>
      </c>
      <c r="I11" s="33">
        <v>16087.55</v>
      </c>
      <c r="J11" s="33">
        <v>16383.650000000001</v>
      </c>
      <c r="K11" s="33">
        <v>16440.400000000001</v>
      </c>
      <c r="L11" s="33">
        <v>16531.700000000004</v>
      </c>
      <c r="M11" s="34">
        <v>16349.1</v>
      </c>
      <c r="N11" s="34">
        <v>16201.05</v>
      </c>
      <c r="O11" s="35">
        <v>12817000</v>
      </c>
      <c r="P11" s="36">
        <v>3.8966887935929818E-3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35631.699999999997</v>
      </c>
      <c r="F12" s="37">
        <v>35554.9</v>
      </c>
      <c r="G12" s="38">
        <v>35384.800000000003</v>
      </c>
      <c r="H12" s="38">
        <v>35137.9</v>
      </c>
      <c r="I12" s="38">
        <v>34967.800000000003</v>
      </c>
      <c r="J12" s="38">
        <v>35801.800000000003</v>
      </c>
      <c r="K12" s="38">
        <v>35971.899999999994</v>
      </c>
      <c r="L12" s="38">
        <v>36218.800000000003</v>
      </c>
      <c r="M12" s="28">
        <v>35725</v>
      </c>
      <c r="N12" s="28">
        <v>35308</v>
      </c>
      <c r="O12" s="39">
        <v>2483400</v>
      </c>
      <c r="P12" s="40">
        <v>-2.8441766754039356E-2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44740</v>
      </c>
      <c r="E13" s="37">
        <v>16410.349999999999</v>
      </c>
      <c r="F13" s="37">
        <v>16376.566666666666</v>
      </c>
      <c r="G13" s="38">
        <v>16262.033333333333</v>
      </c>
      <c r="H13" s="38">
        <v>16113.716666666667</v>
      </c>
      <c r="I13" s="38">
        <v>15999.183333333334</v>
      </c>
      <c r="J13" s="38">
        <v>16524.883333333331</v>
      </c>
      <c r="K13" s="38">
        <v>16639.416666666664</v>
      </c>
      <c r="L13" s="38">
        <v>16787.73333333333</v>
      </c>
      <c r="M13" s="28">
        <v>16491.099999999999</v>
      </c>
      <c r="N13" s="28">
        <v>16228.25</v>
      </c>
      <c r="O13" s="39">
        <v>4520</v>
      </c>
      <c r="P13" s="40">
        <v>1.4042553191489362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44740</v>
      </c>
      <c r="E14" s="37">
        <v>6693.9</v>
      </c>
      <c r="F14" s="37">
        <v>6666.6333333333341</v>
      </c>
      <c r="G14" s="38">
        <v>6639.3666666666686</v>
      </c>
      <c r="H14" s="38">
        <v>6584.8333333333348</v>
      </c>
      <c r="I14" s="38">
        <v>6557.5666666666693</v>
      </c>
      <c r="J14" s="38">
        <v>6721.1666666666679</v>
      </c>
      <c r="K14" s="38">
        <v>6748.4333333333325</v>
      </c>
      <c r="L14" s="38">
        <v>6802.9666666666672</v>
      </c>
      <c r="M14" s="28">
        <v>6693.9</v>
      </c>
      <c r="N14" s="28">
        <v>6612.1</v>
      </c>
      <c r="O14" s="39">
        <v>2775</v>
      </c>
      <c r="P14" s="40">
        <v>0.54166666666666663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769.1</v>
      </c>
      <c r="F15" s="37">
        <v>767.46666666666658</v>
      </c>
      <c r="G15" s="38">
        <v>758.93333333333317</v>
      </c>
      <c r="H15" s="38">
        <v>748.76666666666654</v>
      </c>
      <c r="I15" s="38">
        <v>740.23333333333312</v>
      </c>
      <c r="J15" s="38">
        <v>777.63333333333321</v>
      </c>
      <c r="K15" s="38">
        <v>786.16666666666674</v>
      </c>
      <c r="L15" s="38">
        <v>796.33333333333326</v>
      </c>
      <c r="M15" s="28">
        <v>776</v>
      </c>
      <c r="N15" s="28">
        <v>757.3</v>
      </c>
      <c r="O15" s="39">
        <v>2494750</v>
      </c>
      <c r="P15" s="40">
        <v>-2.379333786539769E-3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44742</v>
      </c>
      <c r="E16" s="37">
        <v>2291.9</v>
      </c>
      <c r="F16" s="37">
        <v>2242.65</v>
      </c>
      <c r="G16" s="38">
        <v>2168.5500000000002</v>
      </c>
      <c r="H16" s="38">
        <v>2045.2000000000003</v>
      </c>
      <c r="I16" s="38">
        <v>1971.1000000000004</v>
      </c>
      <c r="J16" s="38">
        <v>2366</v>
      </c>
      <c r="K16" s="38">
        <v>2440.0999999999995</v>
      </c>
      <c r="L16" s="38">
        <v>2563.4499999999998</v>
      </c>
      <c r="M16" s="28">
        <v>2316.75</v>
      </c>
      <c r="N16" s="28">
        <v>2119.3000000000002</v>
      </c>
      <c r="O16" s="39">
        <v>389250</v>
      </c>
      <c r="P16" s="40">
        <v>0.11773151471643933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44742</v>
      </c>
      <c r="E17" s="37">
        <v>17947.55</v>
      </c>
      <c r="F17" s="37">
        <v>17836.166666666668</v>
      </c>
      <c r="G17" s="38">
        <v>17673.433333333334</v>
      </c>
      <c r="H17" s="38">
        <v>17399.316666666666</v>
      </c>
      <c r="I17" s="38">
        <v>17236.583333333332</v>
      </c>
      <c r="J17" s="38">
        <v>18110.283333333336</v>
      </c>
      <c r="K17" s="38">
        <v>18273.016666666666</v>
      </c>
      <c r="L17" s="38">
        <v>18547.133333333339</v>
      </c>
      <c r="M17" s="28">
        <v>17998.900000000001</v>
      </c>
      <c r="N17" s="28">
        <v>17562.05</v>
      </c>
      <c r="O17" s="39">
        <v>25070</v>
      </c>
      <c r="P17" s="40">
        <v>2.9146141215106731E-2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44742</v>
      </c>
      <c r="E18" s="37">
        <v>100.25</v>
      </c>
      <c r="F18" s="37">
        <v>100.16666666666667</v>
      </c>
      <c r="G18" s="38">
        <v>98.833333333333343</v>
      </c>
      <c r="H18" s="38">
        <v>97.416666666666671</v>
      </c>
      <c r="I18" s="38">
        <v>96.083333333333343</v>
      </c>
      <c r="J18" s="38">
        <v>101.58333333333334</v>
      </c>
      <c r="K18" s="38">
        <v>102.91666666666669</v>
      </c>
      <c r="L18" s="38">
        <v>104.33333333333334</v>
      </c>
      <c r="M18" s="28">
        <v>101.5</v>
      </c>
      <c r="N18" s="28">
        <v>98.75</v>
      </c>
      <c r="O18" s="39">
        <v>19571800</v>
      </c>
      <c r="P18" s="40">
        <v>1.8007240346205058E-2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259.7</v>
      </c>
      <c r="F19" s="37">
        <v>259.71666666666664</v>
      </c>
      <c r="G19" s="38">
        <v>256.13333333333327</v>
      </c>
      <c r="H19" s="38">
        <v>252.56666666666661</v>
      </c>
      <c r="I19" s="38">
        <v>248.98333333333323</v>
      </c>
      <c r="J19" s="38">
        <v>263.2833333333333</v>
      </c>
      <c r="K19" s="38">
        <v>266.86666666666667</v>
      </c>
      <c r="L19" s="38">
        <v>270.43333333333334</v>
      </c>
      <c r="M19" s="28">
        <v>263.3</v>
      </c>
      <c r="N19" s="28">
        <v>256.14999999999998</v>
      </c>
      <c r="O19" s="39">
        <v>12290200</v>
      </c>
      <c r="P19" s="40">
        <v>-2.3548853542656477E-2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2205.4</v>
      </c>
      <c r="F20" s="37">
        <v>2210.8500000000004</v>
      </c>
      <c r="G20" s="38">
        <v>2193.6500000000005</v>
      </c>
      <c r="H20" s="38">
        <v>2181.9</v>
      </c>
      <c r="I20" s="38">
        <v>2164.7000000000003</v>
      </c>
      <c r="J20" s="38">
        <v>2222.6000000000008</v>
      </c>
      <c r="K20" s="38">
        <v>2239.8000000000006</v>
      </c>
      <c r="L20" s="38">
        <v>2251.5500000000011</v>
      </c>
      <c r="M20" s="28">
        <v>2228.0500000000002</v>
      </c>
      <c r="N20" s="28">
        <v>2199.1</v>
      </c>
      <c r="O20" s="39">
        <v>2239500</v>
      </c>
      <c r="P20" s="40">
        <v>1.922858118102173E-2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2088.6</v>
      </c>
      <c r="F21" s="37">
        <v>2079.4833333333331</v>
      </c>
      <c r="G21" s="38">
        <v>2060.3666666666663</v>
      </c>
      <c r="H21" s="38">
        <v>2032.1333333333332</v>
      </c>
      <c r="I21" s="38">
        <v>2013.0166666666664</v>
      </c>
      <c r="J21" s="38">
        <v>2107.7166666666662</v>
      </c>
      <c r="K21" s="38">
        <v>2126.833333333333</v>
      </c>
      <c r="L21" s="38">
        <v>2155.0666666666662</v>
      </c>
      <c r="M21" s="28">
        <v>2098.6</v>
      </c>
      <c r="N21" s="28">
        <v>2051.25</v>
      </c>
      <c r="O21" s="39">
        <v>20269000</v>
      </c>
      <c r="P21" s="40">
        <v>1.5353788353162178E-2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705.2</v>
      </c>
      <c r="F22" s="37">
        <v>704.79999999999984</v>
      </c>
      <c r="G22" s="38">
        <v>695.9499999999997</v>
      </c>
      <c r="H22" s="38">
        <v>686.69999999999982</v>
      </c>
      <c r="I22" s="38">
        <v>677.84999999999968</v>
      </c>
      <c r="J22" s="38">
        <v>714.04999999999973</v>
      </c>
      <c r="K22" s="38">
        <v>722.89999999999986</v>
      </c>
      <c r="L22" s="38">
        <v>732.14999999999975</v>
      </c>
      <c r="M22" s="28">
        <v>713.65</v>
      </c>
      <c r="N22" s="28">
        <v>695.55</v>
      </c>
      <c r="O22" s="39">
        <v>77153750</v>
      </c>
      <c r="P22" s="40">
        <v>1.1355071276421432E-2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3042.25</v>
      </c>
      <c r="F23" s="37">
        <v>3011.3833333333332</v>
      </c>
      <c r="G23" s="38">
        <v>2952.0666666666666</v>
      </c>
      <c r="H23" s="38">
        <v>2861.8833333333332</v>
      </c>
      <c r="I23" s="38">
        <v>2802.5666666666666</v>
      </c>
      <c r="J23" s="38">
        <v>3101.5666666666666</v>
      </c>
      <c r="K23" s="38">
        <v>3160.8833333333332</v>
      </c>
      <c r="L23" s="38">
        <v>3251.0666666666666</v>
      </c>
      <c r="M23" s="28">
        <v>3070.7</v>
      </c>
      <c r="N23" s="28">
        <v>2921.2</v>
      </c>
      <c r="O23" s="39">
        <v>209200</v>
      </c>
      <c r="P23" s="40">
        <v>-4.3875685557586835E-2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496.8</v>
      </c>
      <c r="F24" s="37">
        <v>498.83333333333331</v>
      </c>
      <c r="G24" s="38">
        <v>493.16666666666663</v>
      </c>
      <c r="H24" s="38">
        <v>489.5333333333333</v>
      </c>
      <c r="I24" s="38">
        <v>483.86666666666662</v>
      </c>
      <c r="J24" s="38">
        <v>502.46666666666664</v>
      </c>
      <c r="K24" s="38">
        <v>508.13333333333327</v>
      </c>
      <c r="L24" s="38">
        <v>511.76666666666665</v>
      </c>
      <c r="M24" s="28">
        <v>504.5</v>
      </c>
      <c r="N24" s="28">
        <v>495.2</v>
      </c>
      <c r="O24" s="39">
        <v>6545000</v>
      </c>
      <c r="P24" s="40">
        <v>7.6452599388379206E-4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367.35</v>
      </c>
      <c r="F25" s="37">
        <v>366.81666666666666</v>
      </c>
      <c r="G25" s="38">
        <v>365.38333333333333</v>
      </c>
      <c r="H25" s="38">
        <v>363.41666666666669</v>
      </c>
      <c r="I25" s="38">
        <v>361.98333333333335</v>
      </c>
      <c r="J25" s="38">
        <v>368.7833333333333</v>
      </c>
      <c r="K25" s="38">
        <v>370.21666666666658</v>
      </c>
      <c r="L25" s="38">
        <v>372.18333333333328</v>
      </c>
      <c r="M25" s="28">
        <v>368.25</v>
      </c>
      <c r="N25" s="28">
        <v>364.85</v>
      </c>
      <c r="O25" s="39">
        <v>48044100</v>
      </c>
      <c r="P25" s="40">
        <v>-1.2297938214270296E-2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735.25</v>
      </c>
      <c r="F26" s="37">
        <v>738.25</v>
      </c>
      <c r="G26" s="38">
        <v>730</v>
      </c>
      <c r="H26" s="38">
        <v>724.75</v>
      </c>
      <c r="I26" s="38">
        <v>716.5</v>
      </c>
      <c r="J26" s="38">
        <v>743.5</v>
      </c>
      <c r="K26" s="38">
        <v>751.75</v>
      </c>
      <c r="L26" s="38">
        <v>757</v>
      </c>
      <c r="M26" s="28">
        <v>746.5</v>
      </c>
      <c r="N26" s="28">
        <v>733</v>
      </c>
      <c r="O26" s="39">
        <v>1201200</v>
      </c>
      <c r="P26" s="40">
        <v>6.4516129032258064E-3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3861.75</v>
      </c>
      <c r="F27" s="37">
        <v>3772.25</v>
      </c>
      <c r="G27" s="38">
        <v>3664.5</v>
      </c>
      <c r="H27" s="38">
        <v>3467.25</v>
      </c>
      <c r="I27" s="38">
        <v>3359.5</v>
      </c>
      <c r="J27" s="38">
        <v>3969.5</v>
      </c>
      <c r="K27" s="38">
        <v>4077.25</v>
      </c>
      <c r="L27" s="38">
        <v>4274.5</v>
      </c>
      <c r="M27" s="28">
        <v>3880</v>
      </c>
      <c r="N27" s="28">
        <v>3575</v>
      </c>
      <c r="O27" s="39">
        <v>2221500</v>
      </c>
      <c r="P27" s="40">
        <v>-5.2362162738615763E-2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215.15</v>
      </c>
      <c r="F28" s="37">
        <v>215.06666666666669</v>
      </c>
      <c r="G28" s="38">
        <v>212.68333333333339</v>
      </c>
      <c r="H28" s="38">
        <v>210.2166666666667</v>
      </c>
      <c r="I28" s="38">
        <v>207.8333333333334</v>
      </c>
      <c r="J28" s="38">
        <v>217.53333333333339</v>
      </c>
      <c r="K28" s="38">
        <v>219.91666666666666</v>
      </c>
      <c r="L28" s="38">
        <v>222.38333333333338</v>
      </c>
      <c r="M28" s="28">
        <v>217.45</v>
      </c>
      <c r="N28" s="28">
        <v>212.6</v>
      </c>
      <c r="O28" s="39">
        <v>13709500</v>
      </c>
      <c r="P28" s="40">
        <v>6.5270601033451184E-2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140.44999999999999</v>
      </c>
      <c r="F29" s="37">
        <v>139.86666666666667</v>
      </c>
      <c r="G29" s="38">
        <v>137.98333333333335</v>
      </c>
      <c r="H29" s="38">
        <v>135.51666666666668</v>
      </c>
      <c r="I29" s="38">
        <v>133.63333333333335</v>
      </c>
      <c r="J29" s="38">
        <v>142.33333333333334</v>
      </c>
      <c r="K29" s="38">
        <v>144.21666666666667</v>
      </c>
      <c r="L29" s="38">
        <v>146.68333333333334</v>
      </c>
      <c r="M29" s="28">
        <v>141.75</v>
      </c>
      <c r="N29" s="28">
        <v>137.4</v>
      </c>
      <c r="O29" s="39">
        <v>30857000</v>
      </c>
      <c r="P29" s="40">
        <v>1.6939656592953895E-2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2828.75</v>
      </c>
      <c r="F30" s="37">
        <v>2821.5500000000006</v>
      </c>
      <c r="G30" s="38">
        <v>2784.2500000000014</v>
      </c>
      <c r="H30" s="38">
        <v>2739.7500000000009</v>
      </c>
      <c r="I30" s="38">
        <v>2702.4500000000016</v>
      </c>
      <c r="J30" s="38">
        <v>2866.0500000000011</v>
      </c>
      <c r="K30" s="38">
        <v>2903.3500000000004</v>
      </c>
      <c r="L30" s="38">
        <v>2947.8500000000008</v>
      </c>
      <c r="M30" s="28">
        <v>2858.85</v>
      </c>
      <c r="N30" s="28">
        <v>2777.05</v>
      </c>
      <c r="O30" s="39">
        <v>6335050</v>
      </c>
      <c r="P30" s="40">
        <v>3.4969776180362684E-2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44742</v>
      </c>
      <c r="E31" s="37">
        <v>1697.9</v>
      </c>
      <c r="F31" s="37">
        <v>1695.9833333333333</v>
      </c>
      <c r="G31" s="38">
        <v>1672.9666666666667</v>
      </c>
      <c r="H31" s="38">
        <v>1648.0333333333333</v>
      </c>
      <c r="I31" s="38">
        <v>1625.0166666666667</v>
      </c>
      <c r="J31" s="38">
        <v>1720.9166666666667</v>
      </c>
      <c r="K31" s="38">
        <v>1743.9333333333336</v>
      </c>
      <c r="L31" s="38">
        <v>1768.8666666666668</v>
      </c>
      <c r="M31" s="28">
        <v>1719</v>
      </c>
      <c r="N31" s="28">
        <v>1671.05</v>
      </c>
      <c r="O31" s="39">
        <v>654500</v>
      </c>
      <c r="P31" s="40">
        <v>4.2031523642732049E-2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44742</v>
      </c>
      <c r="E32" s="37">
        <v>8182.6</v>
      </c>
      <c r="F32" s="37">
        <v>8149.0999999999995</v>
      </c>
      <c r="G32" s="38">
        <v>8068.4499999999989</v>
      </c>
      <c r="H32" s="38">
        <v>7954.2999999999993</v>
      </c>
      <c r="I32" s="38">
        <v>7873.6499999999987</v>
      </c>
      <c r="J32" s="38">
        <v>8263.25</v>
      </c>
      <c r="K32" s="38">
        <v>8343.8999999999978</v>
      </c>
      <c r="L32" s="38">
        <v>8458.0499999999993</v>
      </c>
      <c r="M32" s="28">
        <v>8229.75</v>
      </c>
      <c r="N32" s="28">
        <v>8034.95</v>
      </c>
      <c r="O32" s="39">
        <v>111525</v>
      </c>
      <c r="P32" s="40">
        <v>-7.3520249221183803E-2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1277.0999999999999</v>
      </c>
      <c r="F33" s="37">
        <v>1289.6499999999999</v>
      </c>
      <c r="G33" s="38">
        <v>1260.4999999999998</v>
      </c>
      <c r="H33" s="38">
        <v>1243.8999999999999</v>
      </c>
      <c r="I33" s="38">
        <v>1214.7499999999998</v>
      </c>
      <c r="J33" s="38">
        <v>1306.2499999999998</v>
      </c>
      <c r="K33" s="38">
        <v>1335.3999999999999</v>
      </c>
      <c r="L33" s="38">
        <v>1351.9999999999998</v>
      </c>
      <c r="M33" s="28">
        <v>1318.8</v>
      </c>
      <c r="N33" s="28">
        <v>1273.05</v>
      </c>
      <c r="O33" s="39">
        <v>2461500</v>
      </c>
      <c r="P33" s="40">
        <v>5.0352037550672073E-2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529.9</v>
      </c>
      <c r="F34" s="37">
        <v>531.61666666666667</v>
      </c>
      <c r="G34" s="38">
        <v>521.43333333333339</v>
      </c>
      <c r="H34" s="38">
        <v>512.9666666666667</v>
      </c>
      <c r="I34" s="38">
        <v>502.78333333333342</v>
      </c>
      <c r="J34" s="38">
        <v>540.08333333333337</v>
      </c>
      <c r="K34" s="38">
        <v>550.26666666666654</v>
      </c>
      <c r="L34" s="38">
        <v>558.73333333333335</v>
      </c>
      <c r="M34" s="28">
        <v>541.79999999999995</v>
      </c>
      <c r="N34" s="28">
        <v>523.15</v>
      </c>
      <c r="O34" s="39">
        <v>15848250</v>
      </c>
      <c r="P34" s="40">
        <v>3.9195436215206061E-2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690.1</v>
      </c>
      <c r="F35" s="37">
        <v>689.7833333333333</v>
      </c>
      <c r="G35" s="38">
        <v>684.96666666666658</v>
      </c>
      <c r="H35" s="38">
        <v>679.83333333333326</v>
      </c>
      <c r="I35" s="38">
        <v>675.01666666666654</v>
      </c>
      <c r="J35" s="38">
        <v>694.91666666666663</v>
      </c>
      <c r="K35" s="38">
        <v>699.73333333333323</v>
      </c>
      <c r="L35" s="38">
        <v>704.86666666666667</v>
      </c>
      <c r="M35" s="28">
        <v>694.6</v>
      </c>
      <c r="N35" s="28">
        <v>684.65</v>
      </c>
      <c r="O35" s="39">
        <v>57858000</v>
      </c>
      <c r="P35" s="40">
        <v>-2.4826730112754731E-3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3673.25</v>
      </c>
      <c r="F36" s="37">
        <v>3685.7333333333336</v>
      </c>
      <c r="G36" s="38">
        <v>3646.8166666666671</v>
      </c>
      <c r="H36" s="38">
        <v>3620.3833333333337</v>
      </c>
      <c r="I36" s="38">
        <v>3581.4666666666672</v>
      </c>
      <c r="J36" s="38">
        <v>3712.166666666667</v>
      </c>
      <c r="K36" s="38">
        <v>3751.083333333333</v>
      </c>
      <c r="L36" s="38">
        <v>3777.5166666666669</v>
      </c>
      <c r="M36" s="28">
        <v>3724.65</v>
      </c>
      <c r="N36" s="28">
        <v>3659.3</v>
      </c>
      <c r="O36" s="39">
        <v>2619250</v>
      </c>
      <c r="P36" s="40">
        <v>3.3234714003944774E-2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12780.7</v>
      </c>
      <c r="F37" s="37">
        <v>12785</v>
      </c>
      <c r="G37" s="38">
        <v>12629.5</v>
      </c>
      <c r="H37" s="38">
        <v>12478.3</v>
      </c>
      <c r="I37" s="38">
        <v>12322.8</v>
      </c>
      <c r="J37" s="38">
        <v>12936.2</v>
      </c>
      <c r="K37" s="38">
        <v>13091.7</v>
      </c>
      <c r="L37" s="38">
        <v>13242.900000000001</v>
      </c>
      <c r="M37" s="28">
        <v>12940.5</v>
      </c>
      <c r="N37" s="28">
        <v>12633.8</v>
      </c>
      <c r="O37" s="39">
        <v>1058750</v>
      </c>
      <c r="P37" s="40">
        <v>3.5249828884325804E-2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5994.55</v>
      </c>
      <c r="F38" s="37">
        <v>5981.0666666666666</v>
      </c>
      <c r="G38" s="38">
        <v>5877.333333333333</v>
      </c>
      <c r="H38" s="38">
        <v>5760.1166666666668</v>
      </c>
      <c r="I38" s="38">
        <v>5656.3833333333332</v>
      </c>
      <c r="J38" s="38">
        <v>6098.2833333333328</v>
      </c>
      <c r="K38" s="38">
        <v>6202.0166666666664</v>
      </c>
      <c r="L38" s="38">
        <v>6319.2333333333327</v>
      </c>
      <c r="M38" s="28">
        <v>6084.8</v>
      </c>
      <c r="N38" s="28">
        <v>5863.85</v>
      </c>
      <c r="O38" s="39">
        <v>5239000</v>
      </c>
      <c r="P38" s="40">
        <v>2.6650989613952576E-2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2238.6999999999998</v>
      </c>
      <c r="F39" s="37">
        <v>2237.3166666666666</v>
      </c>
      <c r="G39" s="38">
        <v>2197.6833333333334</v>
      </c>
      <c r="H39" s="38">
        <v>2156.666666666667</v>
      </c>
      <c r="I39" s="38">
        <v>2117.0333333333338</v>
      </c>
      <c r="J39" s="38">
        <v>2278.333333333333</v>
      </c>
      <c r="K39" s="38">
        <v>2317.9666666666662</v>
      </c>
      <c r="L39" s="38">
        <v>2358.9833333333327</v>
      </c>
      <c r="M39" s="28">
        <v>2276.9499999999998</v>
      </c>
      <c r="N39" s="28">
        <v>2196.3000000000002</v>
      </c>
      <c r="O39" s="39">
        <v>1255300</v>
      </c>
      <c r="P39" s="40">
        <v>2.090110605074821E-2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44742</v>
      </c>
      <c r="E40" s="37">
        <v>400</v>
      </c>
      <c r="F40" s="37">
        <v>393.58333333333331</v>
      </c>
      <c r="G40" s="38">
        <v>384.31666666666661</v>
      </c>
      <c r="H40" s="38">
        <v>368.63333333333327</v>
      </c>
      <c r="I40" s="38">
        <v>359.36666666666656</v>
      </c>
      <c r="J40" s="38">
        <v>409.26666666666665</v>
      </c>
      <c r="K40" s="38">
        <v>418.53333333333342</v>
      </c>
      <c r="L40" s="38">
        <v>434.2166666666667</v>
      </c>
      <c r="M40" s="28">
        <v>402.85</v>
      </c>
      <c r="N40" s="28">
        <v>377.9</v>
      </c>
      <c r="O40" s="39">
        <v>6328000</v>
      </c>
      <c r="P40" s="40">
        <v>-4.7905633124699087E-2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325.05</v>
      </c>
      <c r="F41" s="37">
        <v>323.56666666666666</v>
      </c>
      <c r="G41" s="38">
        <v>319.73333333333335</v>
      </c>
      <c r="H41" s="38">
        <v>314.41666666666669</v>
      </c>
      <c r="I41" s="38">
        <v>310.58333333333337</v>
      </c>
      <c r="J41" s="38">
        <v>328.88333333333333</v>
      </c>
      <c r="K41" s="38">
        <v>332.7166666666667</v>
      </c>
      <c r="L41" s="38">
        <v>338.0333333333333</v>
      </c>
      <c r="M41" s="28">
        <v>327.39999999999998</v>
      </c>
      <c r="N41" s="28">
        <v>318.25</v>
      </c>
      <c r="O41" s="39">
        <v>36972000</v>
      </c>
      <c r="P41" s="40">
        <v>3.8610038610038611E-3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97.05</v>
      </c>
      <c r="F42" s="37">
        <v>97.266666666666652</v>
      </c>
      <c r="G42" s="38">
        <v>96.133333333333297</v>
      </c>
      <c r="H42" s="38">
        <v>95.21666666666664</v>
      </c>
      <c r="I42" s="38">
        <v>94.083333333333286</v>
      </c>
      <c r="J42" s="38">
        <v>98.183333333333309</v>
      </c>
      <c r="K42" s="38">
        <v>99.316666666666663</v>
      </c>
      <c r="L42" s="38">
        <v>100.23333333333332</v>
      </c>
      <c r="M42" s="28">
        <v>98.4</v>
      </c>
      <c r="N42" s="28">
        <v>96.35</v>
      </c>
      <c r="O42" s="39">
        <v>104147550</v>
      </c>
      <c r="P42" s="40">
        <v>5.9897157710346385E-3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1809.05</v>
      </c>
      <c r="F43" s="37">
        <v>1800.7166666666665</v>
      </c>
      <c r="G43" s="38">
        <v>1779.2333333333329</v>
      </c>
      <c r="H43" s="38">
        <v>1749.4166666666665</v>
      </c>
      <c r="I43" s="38">
        <v>1727.9333333333329</v>
      </c>
      <c r="J43" s="38">
        <v>1830.5333333333328</v>
      </c>
      <c r="K43" s="38">
        <v>1852.0166666666664</v>
      </c>
      <c r="L43" s="38">
        <v>1881.8333333333328</v>
      </c>
      <c r="M43" s="28">
        <v>1822.2</v>
      </c>
      <c r="N43" s="28">
        <v>1770.9</v>
      </c>
      <c r="O43" s="39">
        <v>1392600</v>
      </c>
      <c r="P43" s="40">
        <v>5.7596822244289974E-3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230.6</v>
      </c>
      <c r="F44" s="37">
        <v>230.21666666666667</v>
      </c>
      <c r="G44" s="38">
        <v>227.78333333333333</v>
      </c>
      <c r="H44" s="38">
        <v>224.96666666666667</v>
      </c>
      <c r="I44" s="38">
        <v>222.53333333333333</v>
      </c>
      <c r="J44" s="38">
        <v>233.03333333333333</v>
      </c>
      <c r="K44" s="38">
        <v>235.46666666666667</v>
      </c>
      <c r="L44" s="38">
        <v>238.28333333333333</v>
      </c>
      <c r="M44" s="28">
        <v>232.65</v>
      </c>
      <c r="N44" s="28">
        <v>227.4</v>
      </c>
      <c r="O44" s="39">
        <v>27272600</v>
      </c>
      <c r="P44" s="40">
        <v>2.5143176421287888E-3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575.70000000000005</v>
      </c>
      <c r="F45" s="37">
        <v>572.4666666666667</v>
      </c>
      <c r="G45" s="38">
        <v>561.68333333333339</v>
      </c>
      <c r="H45" s="38">
        <v>547.66666666666674</v>
      </c>
      <c r="I45" s="38">
        <v>536.88333333333344</v>
      </c>
      <c r="J45" s="38">
        <v>586.48333333333335</v>
      </c>
      <c r="K45" s="38">
        <v>597.26666666666665</v>
      </c>
      <c r="L45" s="38">
        <v>611.2833333333333</v>
      </c>
      <c r="M45" s="28">
        <v>583.25</v>
      </c>
      <c r="N45" s="28">
        <v>558.45000000000005</v>
      </c>
      <c r="O45" s="39">
        <v>6008200</v>
      </c>
      <c r="P45" s="40">
        <v>3.584297363929452E-2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671.35</v>
      </c>
      <c r="F46" s="37">
        <v>673.96666666666658</v>
      </c>
      <c r="G46" s="38">
        <v>665.43333333333317</v>
      </c>
      <c r="H46" s="38">
        <v>659.51666666666654</v>
      </c>
      <c r="I46" s="38">
        <v>650.98333333333312</v>
      </c>
      <c r="J46" s="38">
        <v>679.88333333333321</v>
      </c>
      <c r="K46" s="38">
        <v>688.41666666666674</v>
      </c>
      <c r="L46" s="38">
        <v>694.33333333333326</v>
      </c>
      <c r="M46" s="28">
        <v>682.5</v>
      </c>
      <c r="N46" s="28">
        <v>668.05</v>
      </c>
      <c r="O46" s="39">
        <v>5911750</v>
      </c>
      <c r="P46" s="40">
        <v>2.5366403607666291E-2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681.9</v>
      </c>
      <c r="F47" s="37">
        <v>684.55000000000007</v>
      </c>
      <c r="G47" s="38">
        <v>670.35000000000014</v>
      </c>
      <c r="H47" s="38">
        <v>658.80000000000007</v>
      </c>
      <c r="I47" s="38">
        <v>644.60000000000014</v>
      </c>
      <c r="J47" s="38">
        <v>696.10000000000014</v>
      </c>
      <c r="K47" s="38">
        <v>710.30000000000018</v>
      </c>
      <c r="L47" s="38">
        <v>721.85000000000014</v>
      </c>
      <c r="M47" s="28">
        <v>698.75</v>
      </c>
      <c r="N47" s="28">
        <v>673</v>
      </c>
      <c r="O47" s="39">
        <v>57764750</v>
      </c>
      <c r="P47" s="40">
        <v>3.0837825924795715E-2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51.25</v>
      </c>
      <c r="F48" s="37">
        <v>51.016666666666673</v>
      </c>
      <c r="G48" s="38">
        <v>50.433333333333344</v>
      </c>
      <c r="H48" s="38">
        <v>49.616666666666674</v>
      </c>
      <c r="I48" s="38">
        <v>49.033333333333346</v>
      </c>
      <c r="J48" s="38">
        <v>51.833333333333343</v>
      </c>
      <c r="K48" s="38">
        <v>52.416666666666671</v>
      </c>
      <c r="L48" s="38">
        <v>53.233333333333341</v>
      </c>
      <c r="M48" s="28">
        <v>51.6</v>
      </c>
      <c r="N48" s="28">
        <v>50.2</v>
      </c>
      <c r="O48" s="39">
        <v>94237500</v>
      </c>
      <c r="P48" s="40">
        <v>1.7573696145124718E-2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333</v>
      </c>
      <c r="F49" s="37">
        <v>331.31666666666666</v>
      </c>
      <c r="G49" s="38">
        <v>329.13333333333333</v>
      </c>
      <c r="H49" s="38">
        <v>325.26666666666665</v>
      </c>
      <c r="I49" s="38">
        <v>323.08333333333331</v>
      </c>
      <c r="J49" s="38">
        <v>335.18333333333334</v>
      </c>
      <c r="K49" s="38">
        <v>337.36666666666662</v>
      </c>
      <c r="L49" s="38">
        <v>341.23333333333335</v>
      </c>
      <c r="M49" s="28">
        <v>333.5</v>
      </c>
      <c r="N49" s="28">
        <v>327.45</v>
      </c>
      <c r="O49" s="39">
        <v>11762200</v>
      </c>
      <c r="P49" s="40">
        <v>1.5891934843067144E-2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14191.95</v>
      </c>
      <c r="F50" s="37">
        <v>14184.716666666667</v>
      </c>
      <c r="G50" s="38">
        <v>14022.233333333334</v>
      </c>
      <c r="H50" s="38">
        <v>13852.516666666666</v>
      </c>
      <c r="I50" s="38">
        <v>13690.033333333333</v>
      </c>
      <c r="J50" s="38">
        <v>14354.433333333334</v>
      </c>
      <c r="K50" s="38">
        <v>14516.916666666668</v>
      </c>
      <c r="L50" s="38">
        <v>14686.633333333335</v>
      </c>
      <c r="M50" s="28">
        <v>14347.2</v>
      </c>
      <c r="N50" s="28">
        <v>14015</v>
      </c>
      <c r="O50" s="39">
        <v>104050</v>
      </c>
      <c r="P50" s="40">
        <v>-1.7932987258140631E-2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321.95</v>
      </c>
      <c r="F51" s="37">
        <v>323.56666666666666</v>
      </c>
      <c r="G51" s="38">
        <v>317.73333333333335</v>
      </c>
      <c r="H51" s="38">
        <v>313.51666666666671</v>
      </c>
      <c r="I51" s="38">
        <v>307.68333333333339</v>
      </c>
      <c r="J51" s="38">
        <v>327.7833333333333</v>
      </c>
      <c r="K51" s="38">
        <v>333.61666666666667</v>
      </c>
      <c r="L51" s="38">
        <v>337.83333333333326</v>
      </c>
      <c r="M51" s="28">
        <v>329.4</v>
      </c>
      <c r="N51" s="28">
        <v>319.35000000000002</v>
      </c>
      <c r="O51" s="39">
        <v>17688600</v>
      </c>
      <c r="P51" s="40">
        <v>5.7121342512908777E-2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3510.6</v>
      </c>
      <c r="F52" s="37">
        <v>3506.2000000000003</v>
      </c>
      <c r="G52" s="38">
        <v>3472.2500000000005</v>
      </c>
      <c r="H52" s="38">
        <v>3433.9</v>
      </c>
      <c r="I52" s="38">
        <v>3399.9500000000003</v>
      </c>
      <c r="J52" s="38">
        <v>3544.5500000000006</v>
      </c>
      <c r="K52" s="38">
        <v>3578.5000000000005</v>
      </c>
      <c r="L52" s="38">
        <v>3616.8500000000008</v>
      </c>
      <c r="M52" s="28">
        <v>3540.15</v>
      </c>
      <c r="N52" s="28">
        <v>3467.85</v>
      </c>
      <c r="O52" s="39">
        <v>1754000</v>
      </c>
      <c r="P52" s="40">
        <v>2.6211092908963257E-2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44742</v>
      </c>
      <c r="E53" s="37">
        <v>363.85</v>
      </c>
      <c r="F53" s="37">
        <v>363.2166666666667</v>
      </c>
      <c r="G53" s="38">
        <v>356.93333333333339</v>
      </c>
      <c r="H53" s="38">
        <v>350.01666666666671</v>
      </c>
      <c r="I53" s="38">
        <v>343.73333333333341</v>
      </c>
      <c r="J53" s="38">
        <v>370.13333333333338</v>
      </c>
      <c r="K53" s="38">
        <v>376.41666666666669</v>
      </c>
      <c r="L53" s="38">
        <v>383.33333333333337</v>
      </c>
      <c r="M53" s="28">
        <v>369.5</v>
      </c>
      <c r="N53" s="28">
        <v>356.3</v>
      </c>
      <c r="O53" s="39">
        <v>3216200</v>
      </c>
      <c r="P53" s="40">
        <v>3.5579740477187108E-2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192</v>
      </c>
      <c r="F54" s="37">
        <v>192.58333333333334</v>
      </c>
      <c r="G54" s="38">
        <v>189.01666666666668</v>
      </c>
      <c r="H54" s="38">
        <v>186.03333333333333</v>
      </c>
      <c r="I54" s="38">
        <v>182.46666666666667</v>
      </c>
      <c r="J54" s="38">
        <v>195.56666666666669</v>
      </c>
      <c r="K54" s="38">
        <v>199.13333333333335</v>
      </c>
      <c r="L54" s="38">
        <v>202.1166666666667</v>
      </c>
      <c r="M54" s="28">
        <v>196.15</v>
      </c>
      <c r="N54" s="28">
        <v>189.6</v>
      </c>
      <c r="O54" s="39">
        <v>48024900</v>
      </c>
      <c r="P54" s="40">
        <v>-4.5332437877770313E-3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44742</v>
      </c>
      <c r="E55" s="37">
        <v>469.2</v>
      </c>
      <c r="F55" s="37">
        <v>467.13333333333338</v>
      </c>
      <c r="G55" s="38">
        <v>462.31666666666678</v>
      </c>
      <c r="H55" s="38">
        <v>455.43333333333339</v>
      </c>
      <c r="I55" s="38">
        <v>450.61666666666679</v>
      </c>
      <c r="J55" s="38">
        <v>474.01666666666677</v>
      </c>
      <c r="K55" s="38">
        <v>478.83333333333337</v>
      </c>
      <c r="L55" s="38">
        <v>485.71666666666675</v>
      </c>
      <c r="M55" s="28">
        <v>471.95</v>
      </c>
      <c r="N55" s="28">
        <v>460.25</v>
      </c>
      <c r="O55" s="39">
        <v>3103425</v>
      </c>
      <c r="P55" s="40">
        <v>1.1118170266836086E-2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44742</v>
      </c>
      <c r="E56" s="37">
        <v>351.35</v>
      </c>
      <c r="F56" s="37">
        <v>350.73333333333335</v>
      </c>
      <c r="G56" s="38">
        <v>343.91666666666669</v>
      </c>
      <c r="H56" s="38">
        <v>336.48333333333335</v>
      </c>
      <c r="I56" s="38">
        <v>329.66666666666669</v>
      </c>
      <c r="J56" s="38">
        <v>358.16666666666669</v>
      </c>
      <c r="K56" s="38">
        <v>364.98333333333329</v>
      </c>
      <c r="L56" s="38">
        <v>372.41666666666669</v>
      </c>
      <c r="M56" s="28">
        <v>357.55</v>
      </c>
      <c r="N56" s="28">
        <v>343.3</v>
      </c>
      <c r="O56" s="39">
        <v>3351000</v>
      </c>
      <c r="P56" s="40">
        <v>0.15871369294605808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655.6</v>
      </c>
      <c r="F57" s="37">
        <v>653.43333333333339</v>
      </c>
      <c r="G57" s="38">
        <v>647.16666666666674</v>
      </c>
      <c r="H57" s="38">
        <v>638.73333333333335</v>
      </c>
      <c r="I57" s="38">
        <v>632.4666666666667</v>
      </c>
      <c r="J57" s="38">
        <v>661.86666666666679</v>
      </c>
      <c r="K57" s="38">
        <v>668.13333333333344</v>
      </c>
      <c r="L57" s="38">
        <v>676.56666666666683</v>
      </c>
      <c r="M57" s="28">
        <v>659.7</v>
      </c>
      <c r="N57" s="28">
        <v>645</v>
      </c>
      <c r="O57" s="39">
        <v>7755000</v>
      </c>
      <c r="P57" s="40">
        <v>5.9996756932057726E-3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969.65</v>
      </c>
      <c r="F58" s="37">
        <v>969.63333333333321</v>
      </c>
      <c r="G58" s="38">
        <v>960.31666666666638</v>
      </c>
      <c r="H58" s="38">
        <v>950.98333333333312</v>
      </c>
      <c r="I58" s="38">
        <v>941.66666666666629</v>
      </c>
      <c r="J58" s="38">
        <v>978.96666666666647</v>
      </c>
      <c r="K58" s="38">
        <v>988.2833333333333</v>
      </c>
      <c r="L58" s="38">
        <v>997.61666666666656</v>
      </c>
      <c r="M58" s="28">
        <v>978.95</v>
      </c>
      <c r="N58" s="28">
        <v>960.3</v>
      </c>
      <c r="O58" s="39">
        <v>8352500</v>
      </c>
      <c r="P58" s="40">
        <v>-1.1538461538461539E-2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180.3</v>
      </c>
      <c r="F59" s="37">
        <v>182.46666666666667</v>
      </c>
      <c r="G59" s="38">
        <v>176.43333333333334</v>
      </c>
      <c r="H59" s="38">
        <v>172.56666666666666</v>
      </c>
      <c r="I59" s="38">
        <v>166.53333333333333</v>
      </c>
      <c r="J59" s="38">
        <v>186.33333333333334</v>
      </c>
      <c r="K59" s="38">
        <v>192.3666666666667</v>
      </c>
      <c r="L59" s="38">
        <v>196.23333333333335</v>
      </c>
      <c r="M59" s="28">
        <v>188.5</v>
      </c>
      <c r="N59" s="28">
        <v>178.6</v>
      </c>
      <c r="O59" s="39">
        <v>30189600</v>
      </c>
      <c r="P59" s="40">
        <v>2.116777951413553E-2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3683.2</v>
      </c>
      <c r="F60" s="37">
        <v>3645.0666666666671</v>
      </c>
      <c r="G60" s="38">
        <v>3578.1333333333341</v>
      </c>
      <c r="H60" s="38">
        <v>3473.0666666666671</v>
      </c>
      <c r="I60" s="38">
        <v>3406.1333333333341</v>
      </c>
      <c r="J60" s="38">
        <v>3750.1333333333341</v>
      </c>
      <c r="K60" s="38">
        <v>3817.0666666666675</v>
      </c>
      <c r="L60" s="38">
        <v>3922.1333333333341</v>
      </c>
      <c r="M60" s="28">
        <v>3712</v>
      </c>
      <c r="N60" s="28">
        <v>3540</v>
      </c>
      <c r="O60" s="39">
        <v>584100</v>
      </c>
      <c r="P60" s="40">
        <v>3.9693841224635103E-2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1595.5</v>
      </c>
      <c r="F61" s="37">
        <v>1605.8166666666666</v>
      </c>
      <c r="G61" s="38">
        <v>1582.0333333333333</v>
      </c>
      <c r="H61" s="38">
        <v>1568.5666666666666</v>
      </c>
      <c r="I61" s="38">
        <v>1544.7833333333333</v>
      </c>
      <c r="J61" s="38">
        <v>1619.2833333333333</v>
      </c>
      <c r="K61" s="38">
        <v>1643.0666666666666</v>
      </c>
      <c r="L61" s="38">
        <v>1656.5333333333333</v>
      </c>
      <c r="M61" s="28">
        <v>1629.6</v>
      </c>
      <c r="N61" s="28">
        <v>1592.35</v>
      </c>
      <c r="O61" s="39">
        <v>2756250</v>
      </c>
      <c r="P61" s="40">
        <v>3.1839622641509434E-2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656.9</v>
      </c>
      <c r="F62" s="37">
        <v>650.25</v>
      </c>
      <c r="G62" s="38">
        <v>642</v>
      </c>
      <c r="H62" s="38">
        <v>627.1</v>
      </c>
      <c r="I62" s="38">
        <v>618.85</v>
      </c>
      <c r="J62" s="38">
        <v>665.15</v>
      </c>
      <c r="K62" s="38">
        <v>673.4</v>
      </c>
      <c r="L62" s="38">
        <v>688.3</v>
      </c>
      <c r="M62" s="28">
        <v>658.5</v>
      </c>
      <c r="N62" s="28">
        <v>635.35</v>
      </c>
      <c r="O62" s="39">
        <v>6553400</v>
      </c>
      <c r="P62" s="40">
        <v>-6.8298785862549408E-2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938.5</v>
      </c>
      <c r="F63" s="37">
        <v>932.25</v>
      </c>
      <c r="G63" s="38">
        <v>923.55</v>
      </c>
      <c r="H63" s="38">
        <v>908.59999999999991</v>
      </c>
      <c r="I63" s="38">
        <v>899.89999999999986</v>
      </c>
      <c r="J63" s="38">
        <v>947.2</v>
      </c>
      <c r="K63" s="38">
        <v>955.90000000000009</v>
      </c>
      <c r="L63" s="38">
        <v>970.85000000000014</v>
      </c>
      <c r="M63" s="28">
        <v>940.95</v>
      </c>
      <c r="N63" s="28">
        <v>917.3</v>
      </c>
      <c r="O63" s="39">
        <v>1178850</v>
      </c>
      <c r="P63" s="40">
        <v>-2.1985315468536111E-2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44742</v>
      </c>
      <c r="E64" s="37">
        <v>328.95</v>
      </c>
      <c r="F64" s="37">
        <v>329.55</v>
      </c>
      <c r="G64" s="38">
        <v>324.15000000000003</v>
      </c>
      <c r="H64" s="38">
        <v>319.35000000000002</v>
      </c>
      <c r="I64" s="38">
        <v>313.95000000000005</v>
      </c>
      <c r="J64" s="38">
        <v>334.35</v>
      </c>
      <c r="K64" s="38">
        <v>339.75</v>
      </c>
      <c r="L64" s="38">
        <v>344.55</v>
      </c>
      <c r="M64" s="28">
        <v>334.95</v>
      </c>
      <c r="N64" s="28">
        <v>324.75</v>
      </c>
      <c r="O64" s="39">
        <v>3092100</v>
      </c>
      <c r="P64" s="40">
        <v>6.6167850493069447E-2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126.85</v>
      </c>
      <c r="F65" s="37">
        <v>127.56666666666666</v>
      </c>
      <c r="G65" s="38">
        <v>125.28333333333333</v>
      </c>
      <c r="H65" s="38">
        <v>123.71666666666667</v>
      </c>
      <c r="I65" s="38">
        <v>121.43333333333334</v>
      </c>
      <c r="J65" s="38">
        <v>129.13333333333333</v>
      </c>
      <c r="K65" s="38">
        <v>131.41666666666663</v>
      </c>
      <c r="L65" s="38">
        <v>132.98333333333332</v>
      </c>
      <c r="M65" s="28">
        <v>129.85</v>
      </c>
      <c r="N65" s="28">
        <v>126</v>
      </c>
      <c r="O65" s="39">
        <v>10934200</v>
      </c>
      <c r="P65" s="40">
        <v>-6.0360343981237389E-3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1006.3</v>
      </c>
      <c r="F66" s="37">
        <v>994.16666666666663</v>
      </c>
      <c r="G66" s="38">
        <v>974.2833333333333</v>
      </c>
      <c r="H66" s="38">
        <v>942.26666666666665</v>
      </c>
      <c r="I66" s="38">
        <v>922.38333333333333</v>
      </c>
      <c r="J66" s="38">
        <v>1026.1833333333334</v>
      </c>
      <c r="K66" s="38">
        <v>1046.0666666666666</v>
      </c>
      <c r="L66" s="38">
        <v>1078.0833333333333</v>
      </c>
      <c r="M66" s="28">
        <v>1014.05</v>
      </c>
      <c r="N66" s="28">
        <v>962.15</v>
      </c>
      <c r="O66" s="39">
        <v>1403400</v>
      </c>
      <c r="P66" s="40">
        <v>0.1724310776942356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499.35</v>
      </c>
      <c r="F67" s="37">
        <v>499.66666666666669</v>
      </c>
      <c r="G67" s="38">
        <v>497.08333333333337</v>
      </c>
      <c r="H67" s="38">
        <v>494.81666666666666</v>
      </c>
      <c r="I67" s="38">
        <v>492.23333333333335</v>
      </c>
      <c r="J67" s="38">
        <v>501.93333333333339</v>
      </c>
      <c r="K67" s="38">
        <v>504.51666666666677</v>
      </c>
      <c r="L67" s="38">
        <v>506.78333333333342</v>
      </c>
      <c r="M67" s="28">
        <v>502.25</v>
      </c>
      <c r="N67" s="28">
        <v>497.4</v>
      </c>
      <c r="O67" s="39">
        <v>14770000</v>
      </c>
      <c r="P67" s="40">
        <v>3.0165649520488232E-2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44742</v>
      </c>
      <c r="E68" s="37">
        <v>1337.6</v>
      </c>
      <c r="F68" s="37">
        <v>1342.05</v>
      </c>
      <c r="G68" s="38">
        <v>1324.9499999999998</v>
      </c>
      <c r="H68" s="38">
        <v>1312.3</v>
      </c>
      <c r="I68" s="38">
        <v>1295.1999999999998</v>
      </c>
      <c r="J68" s="38">
        <v>1354.6999999999998</v>
      </c>
      <c r="K68" s="38">
        <v>1371.7999999999997</v>
      </c>
      <c r="L68" s="38">
        <v>1384.4499999999998</v>
      </c>
      <c r="M68" s="28">
        <v>1359.15</v>
      </c>
      <c r="N68" s="28">
        <v>1329.4</v>
      </c>
      <c r="O68" s="39">
        <v>1007750</v>
      </c>
      <c r="P68" s="40">
        <v>1.7395626242544733E-3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1902.8</v>
      </c>
      <c r="F69" s="37">
        <v>1898.8166666666666</v>
      </c>
      <c r="G69" s="38">
        <v>1868.7833333333333</v>
      </c>
      <c r="H69" s="38">
        <v>1834.7666666666667</v>
      </c>
      <c r="I69" s="38">
        <v>1804.7333333333333</v>
      </c>
      <c r="J69" s="38">
        <v>1932.8333333333333</v>
      </c>
      <c r="K69" s="38">
        <v>1962.8666666666666</v>
      </c>
      <c r="L69" s="38">
        <v>1996.8833333333332</v>
      </c>
      <c r="M69" s="28">
        <v>1928.85</v>
      </c>
      <c r="N69" s="28">
        <v>1864.8</v>
      </c>
      <c r="O69" s="39">
        <v>1067250</v>
      </c>
      <c r="P69" s="40">
        <v>2.5833724753405356E-3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44742</v>
      </c>
      <c r="E70" s="37">
        <v>216.9</v>
      </c>
      <c r="F70" s="37">
        <v>219.58333333333334</v>
      </c>
      <c r="G70" s="38">
        <v>213.26666666666668</v>
      </c>
      <c r="H70" s="38">
        <v>209.63333333333333</v>
      </c>
      <c r="I70" s="38">
        <v>203.31666666666666</v>
      </c>
      <c r="J70" s="38">
        <v>223.2166666666667</v>
      </c>
      <c r="K70" s="38">
        <v>229.53333333333336</v>
      </c>
      <c r="L70" s="38">
        <v>233.16666666666671</v>
      </c>
      <c r="M70" s="28">
        <v>225.9</v>
      </c>
      <c r="N70" s="28">
        <v>215.95</v>
      </c>
      <c r="O70" s="39">
        <v>12739700</v>
      </c>
      <c r="P70" s="40">
        <v>3.3781261664800298E-2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3526.9</v>
      </c>
      <c r="F71" s="37">
        <v>3512.9666666666667</v>
      </c>
      <c r="G71" s="38">
        <v>3477.9333333333334</v>
      </c>
      <c r="H71" s="38">
        <v>3428.9666666666667</v>
      </c>
      <c r="I71" s="38">
        <v>3393.9333333333334</v>
      </c>
      <c r="J71" s="38">
        <v>3561.9333333333334</v>
      </c>
      <c r="K71" s="38">
        <v>3596.9666666666672</v>
      </c>
      <c r="L71" s="38">
        <v>3645.9333333333334</v>
      </c>
      <c r="M71" s="28">
        <v>3548</v>
      </c>
      <c r="N71" s="28">
        <v>3464</v>
      </c>
      <c r="O71" s="39">
        <v>3391800</v>
      </c>
      <c r="P71" s="40">
        <v>1.5083497934997307E-2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44742</v>
      </c>
      <c r="E72" s="37">
        <v>3412.3</v>
      </c>
      <c r="F72" s="37">
        <v>3424.15</v>
      </c>
      <c r="G72" s="38">
        <v>3362.3</v>
      </c>
      <c r="H72" s="38">
        <v>3312.3</v>
      </c>
      <c r="I72" s="38">
        <v>3250.4500000000003</v>
      </c>
      <c r="J72" s="38">
        <v>3474.15</v>
      </c>
      <c r="K72" s="38">
        <v>3535.9999999999995</v>
      </c>
      <c r="L72" s="38">
        <v>3586</v>
      </c>
      <c r="M72" s="28">
        <v>3486</v>
      </c>
      <c r="N72" s="28">
        <v>3374.15</v>
      </c>
      <c r="O72" s="39">
        <v>657625</v>
      </c>
      <c r="P72" s="40">
        <v>1.3289676425269646E-2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324.95</v>
      </c>
      <c r="F73" s="37">
        <v>325.11666666666667</v>
      </c>
      <c r="G73" s="38">
        <v>319.23333333333335</v>
      </c>
      <c r="H73" s="38">
        <v>313.51666666666665</v>
      </c>
      <c r="I73" s="38">
        <v>307.63333333333333</v>
      </c>
      <c r="J73" s="38">
        <v>330.83333333333337</v>
      </c>
      <c r="K73" s="38">
        <v>336.7166666666667</v>
      </c>
      <c r="L73" s="38">
        <v>342.43333333333339</v>
      </c>
      <c r="M73" s="28">
        <v>331</v>
      </c>
      <c r="N73" s="28">
        <v>319.39999999999998</v>
      </c>
      <c r="O73" s="39">
        <v>43289400</v>
      </c>
      <c r="P73" s="40">
        <v>1.9388429109841863E-2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4398.1499999999996</v>
      </c>
      <c r="F74" s="37">
        <v>4366.6333333333341</v>
      </c>
      <c r="G74" s="38">
        <v>4314.7166666666681</v>
      </c>
      <c r="H74" s="38">
        <v>4231.2833333333338</v>
      </c>
      <c r="I74" s="38">
        <v>4179.3666666666677</v>
      </c>
      <c r="J74" s="38">
        <v>4450.0666666666684</v>
      </c>
      <c r="K74" s="38">
        <v>4501.9833333333345</v>
      </c>
      <c r="L74" s="38">
        <v>4585.4166666666688</v>
      </c>
      <c r="M74" s="28">
        <v>4418.55</v>
      </c>
      <c r="N74" s="28">
        <v>4283.2</v>
      </c>
      <c r="O74" s="39">
        <v>2420500</v>
      </c>
      <c r="P74" s="40">
        <v>-9.9698348586328544E-3</v>
      </c>
    </row>
    <row r="75" spans="1:16" ht="12.75" customHeight="1">
      <c r="A75" s="28">
        <v>65</v>
      </c>
      <c r="B75" s="29" t="s">
        <v>49</v>
      </c>
      <c r="C75" s="284" t="s">
        <v>99</v>
      </c>
      <c r="D75" s="31">
        <v>44742</v>
      </c>
      <c r="E75" s="37">
        <v>2744.3</v>
      </c>
      <c r="F75" s="37">
        <v>2747.1833333333329</v>
      </c>
      <c r="G75" s="38">
        <v>2728.0666666666657</v>
      </c>
      <c r="H75" s="38">
        <v>2711.8333333333326</v>
      </c>
      <c r="I75" s="38">
        <v>2692.7166666666653</v>
      </c>
      <c r="J75" s="38">
        <v>2763.4166666666661</v>
      </c>
      <c r="K75" s="38">
        <v>2782.5333333333338</v>
      </c>
      <c r="L75" s="38">
        <v>2798.7666666666664</v>
      </c>
      <c r="M75" s="28">
        <v>2766.3</v>
      </c>
      <c r="N75" s="28">
        <v>2730.95</v>
      </c>
      <c r="O75" s="39">
        <v>3608850</v>
      </c>
      <c r="P75" s="40">
        <v>3.0172844440003996E-2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1631.1</v>
      </c>
      <c r="F76" s="37">
        <v>1628.7</v>
      </c>
      <c r="G76" s="38">
        <v>1617.4</v>
      </c>
      <c r="H76" s="38">
        <v>1603.7</v>
      </c>
      <c r="I76" s="38">
        <v>1592.4</v>
      </c>
      <c r="J76" s="38">
        <v>1642.4</v>
      </c>
      <c r="K76" s="38">
        <v>1653.6999999999998</v>
      </c>
      <c r="L76" s="38">
        <v>1667.4</v>
      </c>
      <c r="M76" s="28">
        <v>1640</v>
      </c>
      <c r="N76" s="28">
        <v>1615</v>
      </c>
      <c r="O76" s="39">
        <v>2772550</v>
      </c>
      <c r="P76" s="40">
        <v>7.9984003199360127E-3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145.30000000000001</v>
      </c>
      <c r="F77" s="37">
        <v>144.54999999999998</v>
      </c>
      <c r="G77" s="38">
        <v>143.49999999999997</v>
      </c>
      <c r="H77" s="38">
        <v>141.69999999999999</v>
      </c>
      <c r="I77" s="38">
        <v>140.64999999999998</v>
      </c>
      <c r="J77" s="38">
        <v>146.34999999999997</v>
      </c>
      <c r="K77" s="38">
        <v>147.39999999999998</v>
      </c>
      <c r="L77" s="38">
        <v>149.19999999999996</v>
      </c>
      <c r="M77" s="28">
        <v>145.6</v>
      </c>
      <c r="N77" s="28">
        <v>142.75</v>
      </c>
      <c r="O77" s="39">
        <v>19666800</v>
      </c>
      <c r="P77" s="40">
        <v>-5.4614964500273077E-3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86.55</v>
      </c>
      <c r="F78" s="37">
        <v>86.516666666666652</v>
      </c>
      <c r="G78" s="38">
        <v>85.683333333333309</v>
      </c>
      <c r="H78" s="38">
        <v>84.816666666666663</v>
      </c>
      <c r="I78" s="38">
        <v>83.98333333333332</v>
      </c>
      <c r="J78" s="38">
        <v>87.383333333333297</v>
      </c>
      <c r="K78" s="38">
        <v>88.21666666666664</v>
      </c>
      <c r="L78" s="38">
        <v>89.083333333333286</v>
      </c>
      <c r="M78" s="28">
        <v>87.35</v>
      </c>
      <c r="N78" s="28">
        <v>85.65</v>
      </c>
      <c r="O78" s="39">
        <v>73550000</v>
      </c>
      <c r="P78" s="40">
        <v>1.2109536259804597E-2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44742</v>
      </c>
      <c r="E79" s="37">
        <v>108.05</v>
      </c>
      <c r="F79" s="37">
        <v>107.13333333333333</v>
      </c>
      <c r="G79" s="38">
        <v>105.71666666666665</v>
      </c>
      <c r="H79" s="38">
        <v>103.38333333333333</v>
      </c>
      <c r="I79" s="38">
        <v>101.96666666666665</v>
      </c>
      <c r="J79" s="38">
        <v>109.46666666666665</v>
      </c>
      <c r="K79" s="38">
        <v>110.88333333333334</v>
      </c>
      <c r="L79" s="38">
        <v>113.21666666666665</v>
      </c>
      <c r="M79" s="28">
        <v>108.55</v>
      </c>
      <c r="N79" s="28">
        <v>104.8</v>
      </c>
      <c r="O79" s="39">
        <v>10982400</v>
      </c>
      <c r="P79" s="40">
        <v>1.4896684286400768E-2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142.1</v>
      </c>
      <c r="F80" s="37">
        <v>145.11666666666667</v>
      </c>
      <c r="G80" s="38">
        <v>138.38333333333335</v>
      </c>
      <c r="H80" s="38">
        <v>134.66666666666669</v>
      </c>
      <c r="I80" s="38">
        <v>127.93333333333337</v>
      </c>
      <c r="J80" s="38">
        <v>148.83333333333334</v>
      </c>
      <c r="K80" s="38">
        <v>155.56666666666669</v>
      </c>
      <c r="L80" s="38">
        <v>159.28333333333333</v>
      </c>
      <c r="M80" s="28">
        <v>151.85</v>
      </c>
      <c r="N80" s="28">
        <v>141.4</v>
      </c>
      <c r="O80" s="39">
        <v>31341800</v>
      </c>
      <c r="P80" s="40">
        <v>2.1877486077963405E-2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399.3</v>
      </c>
      <c r="F81" s="37">
        <v>398.33333333333331</v>
      </c>
      <c r="G81" s="38">
        <v>392.96666666666664</v>
      </c>
      <c r="H81" s="38">
        <v>386.63333333333333</v>
      </c>
      <c r="I81" s="38">
        <v>381.26666666666665</v>
      </c>
      <c r="J81" s="38">
        <v>404.66666666666663</v>
      </c>
      <c r="K81" s="38">
        <v>410.0333333333333</v>
      </c>
      <c r="L81" s="38">
        <v>416.36666666666662</v>
      </c>
      <c r="M81" s="28">
        <v>403.7</v>
      </c>
      <c r="N81" s="28">
        <v>392</v>
      </c>
      <c r="O81" s="39">
        <v>6222650</v>
      </c>
      <c r="P81" s="40">
        <v>-1.45692952103442E-2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37.950000000000003</v>
      </c>
      <c r="F82" s="37">
        <v>37.633333333333333</v>
      </c>
      <c r="G82" s="38">
        <v>37.166666666666664</v>
      </c>
      <c r="H82" s="38">
        <v>36.383333333333333</v>
      </c>
      <c r="I82" s="38">
        <v>35.916666666666664</v>
      </c>
      <c r="J82" s="38">
        <v>38.416666666666664</v>
      </c>
      <c r="K82" s="38">
        <v>38.883333333333333</v>
      </c>
      <c r="L82" s="38">
        <v>39.666666666666664</v>
      </c>
      <c r="M82" s="28">
        <v>38.1</v>
      </c>
      <c r="N82" s="28">
        <v>36.85</v>
      </c>
      <c r="O82" s="39">
        <v>103410000</v>
      </c>
      <c r="P82" s="40">
        <v>3.0554343081623746E-3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44742</v>
      </c>
      <c r="E83" s="37">
        <v>625.15</v>
      </c>
      <c r="F83" s="37">
        <v>620.69999999999993</v>
      </c>
      <c r="G83" s="38">
        <v>610.09999999999991</v>
      </c>
      <c r="H83" s="38">
        <v>595.04999999999995</v>
      </c>
      <c r="I83" s="38">
        <v>584.44999999999993</v>
      </c>
      <c r="J83" s="38">
        <v>635.74999999999989</v>
      </c>
      <c r="K83" s="38">
        <v>646.35</v>
      </c>
      <c r="L83" s="38">
        <v>661.39999999999986</v>
      </c>
      <c r="M83" s="28">
        <v>631.29999999999995</v>
      </c>
      <c r="N83" s="28">
        <v>605.65</v>
      </c>
      <c r="O83" s="39">
        <v>2670200</v>
      </c>
      <c r="P83" s="40">
        <v>-5.8083252662149082E-3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785.8</v>
      </c>
      <c r="F84" s="37">
        <v>783.38333333333333</v>
      </c>
      <c r="G84" s="38">
        <v>776.56666666666661</v>
      </c>
      <c r="H84" s="38">
        <v>767.33333333333326</v>
      </c>
      <c r="I84" s="38">
        <v>760.51666666666654</v>
      </c>
      <c r="J84" s="38">
        <v>792.61666666666667</v>
      </c>
      <c r="K84" s="38">
        <v>799.43333333333351</v>
      </c>
      <c r="L84" s="38">
        <v>808.66666666666674</v>
      </c>
      <c r="M84" s="28">
        <v>790.2</v>
      </c>
      <c r="N84" s="28">
        <v>774.15</v>
      </c>
      <c r="O84" s="39">
        <v>6114500</v>
      </c>
      <c r="P84" s="40">
        <v>-9.6371882086167798E-3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1310.0999999999999</v>
      </c>
      <c r="F85" s="37">
        <v>1310.1000000000001</v>
      </c>
      <c r="G85" s="38">
        <v>1292.2000000000003</v>
      </c>
      <c r="H85" s="38">
        <v>1274.3000000000002</v>
      </c>
      <c r="I85" s="38">
        <v>1256.4000000000003</v>
      </c>
      <c r="J85" s="38">
        <v>1328.0000000000002</v>
      </c>
      <c r="K85" s="38">
        <v>1345.9000000000003</v>
      </c>
      <c r="L85" s="38">
        <v>1363.8000000000002</v>
      </c>
      <c r="M85" s="28">
        <v>1328</v>
      </c>
      <c r="N85" s="28">
        <v>1292.2</v>
      </c>
      <c r="O85" s="39">
        <v>3946475</v>
      </c>
      <c r="P85" s="40">
        <v>6.715304261316531E-3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267.85000000000002</v>
      </c>
      <c r="F86" s="37">
        <v>269.13333333333338</v>
      </c>
      <c r="G86" s="38">
        <v>261.41666666666674</v>
      </c>
      <c r="H86" s="38">
        <v>254.98333333333335</v>
      </c>
      <c r="I86" s="38">
        <v>247.26666666666671</v>
      </c>
      <c r="J86" s="38">
        <v>275.56666666666678</v>
      </c>
      <c r="K86" s="38">
        <v>283.28333333333336</v>
      </c>
      <c r="L86" s="38">
        <v>289.71666666666681</v>
      </c>
      <c r="M86" s="28">
        <v>276.85000000000002</v>
      </c>
      <c r="N86" s="28">
        <v>262.7</v>
      </c>
      <c r="O86" s="39">
        <v>8661200</v>
      </c>
      <c r="P86" s="40">
        <v>-3.5606840655073831E-3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1401.15</v>
      </c>
      <c r="F87" s="37">
        <v>1402.8</v>
      </c>
      <c r="G87" s="38">
        <v>1381.35</v>
      </c>
      <c r="H87" s="38">
        <v>1361.55</v>
      </c>
      <c r="I87" s="38">
        <v>1340.1</v>
      </c>
      <c r="J87" s="38">
        <v>1422.6</v>
      </c>
      <c r="K87" s="38">
        <v>1444.0500000000002</v>
      </c>
      <c r="L87" s="38">
        <v>1463.85</v>
      </c>
      <c r="M87" s="28">
        <v>1424.25</v>
      </c>
      <c r="N87" s="28">
        <v>1383</v>
      </c>
      <c r="O87" s="39">
        <v>10867050</v>
      </c>
      <c r="P87" s="40">
        <v>3.5578489951113526E-2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44742</v>
      </c>
      <c r="E88" s="37">
        <v>258.8</v>
      </c>
      <c r="F88" s="37">
        <v>259.84999999999997</v>
      </c>
      <c r="G88" s="38">
        <v>254.74999999999994</v>
      </c>
      <c r="H88" s="38">
        <v>250.7</v>
      </c>
      <c r="I88" s="38">
        <v>245.59999999999997</v>
      </c>
      <c r="J88" s="38">
        <v>263.89999999999992</v>
      </c>
      <c r="K88" s="38">
        <v>268.99999999999994</v>
      </c>
      <c r="L88" s="38">
        <v>273.0499999999999</v>
      </c>
      <c r="M88" s="28">
        <v>264.95</v>
      </c>
      <c r="N88" s="28">
        <v>255.8</v>
      </c>
      <c r="O88" s="39">
        <v>1897200</v>
      </c>
      <c r="P88" s="40">
        <v>1.7265415549597856E-2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553.79999999999995</v>
      </c>
      <c r="F89" s="37">
        <v>548.9</v>
      </c>
      <c r="G89" s="38">
        <v>542.79999999999995</v>
      </c>
      <c r="H89" s="38">
        <v>531.79999999999995</v>
      </c>
      <c r="I89" s="38">
        <v>525.69999999999993</v>
      </c>
      <c r="J89" s="38">
        <v>559.9</v>
      </c>
      <c r="K89" s="38">
        <v>566.00000000000011</v>
      </c>
      <c r="L89" s="38">
        <v>577</v>
      </c>
      <c r="M89" s="28">
        <v>555</v>
      </c>
      <c r="N89" s="28">
        <v>537.9</v>
      </c>
      <c r="O89" s="39">
        <v>1685000</v>
      </c>
      <c r="P89" s="40">
        <v>-2.9517638588912886E-2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44742</v>
      </c>
      <c r="E90" s="37">
        <v>1793</v>
      </c>
      <c r="F90" s="37">
        <v>1799.3666666666668</v>
      </c>
      <c r="G90" s="38">
        <v>1763.7333333333336</v>
      </c>
      <c r="H90" s="38">
        <v>1734.4666666666667</v>
      </c>
      <c r="I90" s="38">
        <v>1698.8333333333335</v>
      </c>
      <c r="J90" s="38">
        <v>1828.6333333333337</v>
      </c>
      <c r="K90" s="38">
        <v>1864.2666666666669</v>
      </c>
      <c r="L90" s="38">
        <v>1893.5333333333338</v>
      </c>
      <c r="M90" s="28">
        <v>1835</v>
      </c>
      <c r="N90" s="28">
        <v>1770.1</v>
      </c>
      <c r="O90" s="39">
        <v>2320850</v>
      </c>
      <c r="P90" s="40">
        <v>7.1491228070175439E-2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1180.8499999999999</v>
      </c>
      <c r="F91" s="37">
        <v>1172.0666666666666</v>
      </c>
      <c r="G91" s="38">
        <v>1154.8333333333333</v>
      </c>
      <c r="H91" s="38">
        <v>1128.8166666666666</v>
      </c>
      <c r="I91" s="38">
        <v>1111.5833333333333</v>
      </c>
      <c r="J91" s="38">
        <v>1198.0833333333333</v>
      </c>
      <c r="K91" s="38">
        <v>1215.3166666666668</v>
      </c>
      <c r="L91" s="38">
        <v>1241.3333333333333</v>
      </c>
      <c r="M91" s="28">
        <v>1189.3</v>
      </c>
      <c r="N91" s="28">
        <v>1146.05</v>
      </c>
      <c r="O91" s="39">
        <v>4980000</v>
      </c>
      <c r="P91" s="40">
        <v>3.383848868590409E-2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1006.85</v>
      </c>
      <c r="F92" s="37">
        <v>1004.7833333333333</v>
      </c>
      <c r="G92" s="38">
        <v>996.21666666666658</v>
      </c>
      <c r="H92" s="38">
        <v>985.58333333333326</v>
      </c>
      <c r="I92" s="38">
        <v>977.01666666666654</v>
      </c>
      <c r="J92" s="38">
        <v>1015.4166666666666</v>
      </c>
      <c r="K92" s="38">
        <v>1023.9833333333332</v>
      </c>
      <c r="L92" s="38">
        <v>1034.6166666666668</v>
      </c>
      <c r="M92" s="28">
        <v>1013.35</v>
      </c>
      <c r="N92" s="28">
        <v>994.15</v>
      </c>
      <c r="O92" s="39">
        <v>23137100</v>
      </c>
      <c r="P92" s="40">
        <v>1.1878157048829023E-2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2304.15</v>
      </c>
      <c r="F93" s="37">
        <v>2295.9333333333334</v>
      </c>
      <c r="G93" s="38">
        <v>2283.916666666667</v>
      </c>
      <c r="H93" s="38">
        <v>2263.6833333333334</v>
      </c>
      <c r="I93" s="38">
        <v>2251.666666666667</v>
      </c>
      <c r="J93" s="38">
        <v>2316.166666666667</v>
      </c>
      <c r="K93" s="38">
        <v>2328.1833333333334</v>
      </c>
      <c r="L93" s="38">
        <v>2348.416666666667</v>
      </c>
      <c r="M93" s="28">
        <v>2307.9499999999998</v>
      </c>
      <c r="N93" s="28">
        <v>2275.6999999999998</v>
      </c>
      <c r="O93" s="39">
        <v>21884400</v>
      </c>
      <c r="P93" s="40">
        <v>3.1629032701669464E-3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1771.35</v>
      </c>
      <c r="F94" s="37">
        <v>1752.7166666666665</v>
      </c>
      <c r="G94" s="38">
        <v>1726.2333333333329</v>
      </c>
      <c r="H94" s="38">
        <v>1681.1166666666663</v>
      </c>
      <c r="I94" s="38">
        <v>1654.6333333333328</v>
      </c>
      <c r="J94" s="38">
        <v>1797.833333333333</v>
      </c>
      <c r="K94" s="38">
        <v>1824.3166666666666</v>
      </c>
      <c r="L94" s="38">
        <v>1869.4333333333332</v>
      </c>
      <c r="M94" s="28">
        <v>1779.2</v>
      </c>
      <c r="N94" s="28">
        <v>1707.6</v>
      </c>
      <c r="O94" s="39">
        <v>4728100</v>
      </c>
      <c r="P94" s="40">
        <v>4.4699279685359493E-2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1392.25</v>
      </c>
      <c r="F95" s="37">
        <v>1387.5833333333333</v>
      </c>
      <c r="G95" s="38">
        <v>1380.1666666666665</v>
      </c>
      <c r="H95" s="38">
        <v>1368.0833333333333</v>
      </c>
      <c r="I95" s="38">
        <v>1360.6666666666665</v>
      </c>
      <c r="J95" s="38">
        <v>1399.6666666666665</v>
      </c>
      <c r="K95" s="38">
        <v>1407.083333333333</v>
      </c>
      <c r="L95" s="38">
        <v>1419.1666666666665</v>
      </c>
      <c r="M95" s="28">
        <v>1395</v>
      </c>
      <c r="N95" s="28">
        <v>1375.5</v>
      </c>
      <c r="O95" s="39">
        <v>69569500</v>
      </c>
      <c r="P95" s="40">
        <v>-2.9806099282076455E-2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596.15</v>
      </c>
      <c r="F96" s="37">
        <v>592.38333333333333</v>
      </c>
      <c r="G96" s="38">
        <v>581.31666666666661</v>
      </c>
      <c r="H96" s="38">
        <v>566.48333333333323</v>
      </c>
      <c r="I96" s="38">
        <v>555.41666666666652</v>
      </c>
      <c r="J96" s="38">
        <v>607.2166666666667</v>
      </c>
      <c r="K96" s="38">
        <v>618.28333333333353</v>
      </c>
      <c r="L96" s="38">
        <v>633.11666666666679</v>
      </c>
      <c r="M96" s="28">
        <v>603.45000000000005</v>
      </c>
      <c r="N96" s="28">
        <v>577.54999999999995</v>
      </c>
      <c r="O96" s="39">
        <v>22161700</v>
      </c>
      <c r="P96" s="40">
        <v>-7.0478068013799904E-3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2723.35</v>
      </c>
      <c r="F97" s="37">
        <v>2698.9333333333329</v>
      </c>
      <c r="G97" s="38">
        <v>2669.4166666666661</v>
      </c>
      <c r="H97" s="38">
        <v>2615.4833333333331</v>
      </c>
      <c r="I97" s="38">
        <v>2585.9666666666662</v>
      </c>
      <c r="J97" s="38">
        <v>2752.8666666666659</v>
      </c>
      <c r="K97" s="38">
        <v>2782.3833333333332</v>
      </c>
      <c r="L97" s="38">
        <v>2836.3166666666657</v>
      </c>
      <c r="M97" s="28">
        <v>2728.45</v>
      </c>
      <c r="N97" s="28">
        <v>2645</v>
      </c>
      <c r="O97" s="39">
        <v>3695700</v>
      </c>
      <c r="P97" s="40">
        <v>3.58193895568822E-2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410.3</v>
      </c>
      <c r="F98" s="37">
        <v>414.5333333333333</v>
      </c>
      <c r="G98" s="38">
        <v>402.11666666666662</v>
      </c>
      <c r="H98" s="38">
        <v>393.93333333333334</v>
      </c>
      <c r="I98" s="38">
        <v>381.51666666666665</v>
      </c>
      <c r="J98" s="38">
        <v>422.71666666666658</v>
      </c>
      <c r="K98" s="38">
        <v>435.13333333333333</v>
      </c>
      <c r="L98" s="38">
        <v>443.31666666666655</v>
      </c>
      <c r="M98" s="28">
        <v>426.95</v>
      </c>
      <c r="N98" s="28">
        <v>406.35</v>
      </c>
      <c r="O98" s="39">
        <v>41587450</v>
      </c>
      <c r="P98" s="40">
        <v>-2.8478151682571572E-2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44742</v>
      </c>
      <c r="E99" s="37">
        <v>98.15</v>
      </c>
      <c r="F99" s="37">
        <v>98.083333333333329</v>
      </c>
      <c r="G99" s="38">
        <v>96.716666666666654</v>
      </c>
      <c r="H99" s="38">
        <v>95.283333333333331</v>
      </c>
      <c r="I99" s="38">
        <v>93.916666666666657</v>
      </c>
      <c r="J99" s="38">
        <v>99.516666666666652</v>
      </c>
      <c r="K99" s="38">
        <v>100.88333333333333</v>
      </c>
      <c r="L99" s="38">
        <v>102.31666666666665</v>
      </c>
      <c r="M99" s="28">
        <v>99.45</v>
      </c>
      <c r="N99" s="28">
        <v>96.65</v>
      </c>
      <c r="O99" s="39">
        <v>11640100</v>
      </c>
      <c r="P99" s="40">
        <v>1.7669172932330827E-2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230.5</v>
      </c>
      <c r="F100" s="37">
        <v>231.45000000000002</v>
      </c>
      <c r="G100" s="38">
        <v>227.05000000000004</v>
      </c>
      <c r="H100" s="38">
        <v>223.60000000000002</v>
      </c>
      <c r="I100" s="38">
        <v>219.20000000000005</v>
      </c>
      <c r="J100" s="38">
        <v>234.90000000000003</v>
      </c>
      <c r="K100" s="38">
        <v>239.3</v>
      </c>
      <c r="L100" s="38">
        <v>242.75000000000003</v>
      </c>
      <c r="M100" s="28">
        <v>235.85</v>
      </c>
      <c r="N100" s="28">
        <v>228</v>
      </c>
      <c r="O100" s="39">
        <v>16729200</v>
      </c>
      <c r="P100" s="40">
        <v>7.4947952810548224E-2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2312.6</v>
      </c>
      <c r="F101" s="37">
        <v>2299.0666666666666</v>
      </c>
      <c r="G101" s="38">
        <v>2282.2333333333331</v>
      </c>
      <c r="H101" s="38">
        <v>2251.8666666666663</v>
      </c>
      <c r="I101" s="38">
        <v>2235.0333333333328</v>
      </c>
      <c r="J101" s="38">
        <v>2329.4333333333334</v>
      </c>
      <c r="K101" s="38">
        <v>2346.2666666666673</v>
      </c>
      <c r="L101" s="38">
        <v>2376.6333333333337</v>
      </c>
      <c r="M101" s="28">
        <v>2315.9</v>
      </c>
      <c r="N101" s="28">
        <v>2268.6999999999998</v>
      </c>
      <c r="O101" s="39">
        <v>12520500</v>
      </c>
      <c r="P101" s="40">
        <v>1.3195777351247601E-3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44742</v>
      </c>
      <c r="E102" s="37">
        <v>31070.400000000001</v>
      </c>
      <c r="F102" s="37">
        <v>31120.616666666669</v>
      </c>
      <c r="G102" s="38">
        <v>30599.733333333337</v>
      </c>
      <c r="H102" s="38">
        <v>30129.066666666669</v>
      </c>
      <c r="I102" s="38">
        <v>29608.183333333338</v>
      </c>
      <c r="J102" s="38">
        <v>31591.283333333336</v>
      </c>
      <c r="K102" s="38">
        <v>32112.166666666668</v>
      </c>
      <c r="L102" s="38">
        <v>32582.833333333336</v>
      </c>
      <c r="M102" s="28">
        <v>31641.5</v>
      </c>
      <c r="N102" s="28">
        <v>30649.95</v>
      </c>
      <c r="O102" s="39">
        <v>10815</v>
      </c>
      <c r="P102" s="40">
        <v>-3.351206434316354E-2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117.75</v>
      </c>
      <c r="F103" s="37">
        <v>117.53333333333335</v>
      </c>
      <c r="G103" s="38">
        <v>115.4666666666667</v>
      </c>
      <c r="H103" s="38">
        <v>113.18333333333335</v>
      </c>
      <c r="I103" s="38">
        <v>111.1166666666667</v>
      </c>
      <c r="J103" s="38">
        <v>119.81666666666669</v>
      </c>
      <c r="K103" s="38">
        <v>121.88333333333333</v>
      </c>
      <c r="L103" s="38">
        <v>124.16666666666669</v>
      </c>
      <c r="M103" s="28">
        <v>119.6</v>
      </c>
      <c r="N103" s="28">
        <v>115.25</v>
      </c>
      <c r="O103" s="39">
        <v>32490600</v>
      </c>
      <c r="P103" s="40">
        <v>3.2608073835357833E-2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742.35</v>
      </c>
      <c r="F104" s="37">
        <v>739.94999999999993</v>
      </c>
      <c r="G104" s="38">
        <v>736.39999999999986</v>
      </c>
      <c r="H104" s="38">
        <v>730.44999999999993</v>
      </c>
      <c r="I104" s="38">
        <v>726.89999999999986</v>
      </c>
      <c r="J104" s="38">
        <v>745.89999999999986</v>
      </c>
      <c r="K104" s="38">
        <v>749.44999999999982</v>
      </c>
      <c r="L104" s="38">
        <v>755.39999999999986</v>
      </c>
      <c r="M104" s="28">
        <v>743.5</v>
      </c>
      <c r="N104" s="28">
        <v>734</v>
      </c>
      <c r="O104" s="39">
        <v>85988375</v>
      </c>
      <c r="P104" s="40">
        <v>-1.2926952459119893E-2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1258.5999999999999</v>
      </c>
      <c r="F105" s="37">
        <v>1262.8833333333332</v>
      </c>
      <c r="G105" s="38">
        <v>1248.7666666666664</v>
      </c>
      <c r="H105" s="38">
        <v>1238.9333333333332</v>
      </c>
      <c r="I105" s="38">
        <v>1224.8166666666664</v>
      </c>
      <c r="J105" s="38">
        <v>1272.7166666666665</v>
      </c>
      <c r="K105" s="38">
        <v>1286.8333333333333</v>
      </c>
      <c r="L105" s="38">
        <v>1296.6666666666665</v>
      </c>
      <c r="M105" s="28">
        <v>1277</v>
      </c>
      <c r="N105" s="28">
        <v>1253.05</v>
      </c>
      <c r="O105" s="39">
        <v>2344725</v>
      </c>
      <c r="P105" s="40">
        <v>2.699180938198064E-2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529.65</v>
      </c>
      <c r="F106" s="37">
        <v>530.65</v>
      </c>
      <c r="G106" s="38">
        <v>526.5</v>
      </c>
      <c r="H106" s="38">
        <v>523.35</v>
      </c>
      <c r="I106" s="38">
        <v>519.20000000000005</v>
      </c>
      <c r="J106" s="38">
        <v>533.79999999999995</v>
      </c>
      <c r="K106" s="38">
        <v>537.94999999999982</v>
      </c>
      <c r="L106" s="38">
        <v>541.09999999999991</v>
      </c>
      <c r="M106" s="28">
        <v>534.79999999999995</v>
      </c>
      <c r="N106" s="28">
        <v>527.5</v>
      </c>
      <c r="O106" s="39">
        <v>5977500</v>
      </c>
      <c r="P106" s="40">
        <v>1.6970779635064437E-2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9</v>
      </c>
      <c r="F107" s="37">
        <v>8.9500000000000011</v>
      </c>
      <c r="G107" s="38">
        <v>8.8000000000000025</v>
      </c>
      <c r="H107" s="38">
        <v>8.6000000000000014</v>
      </c>
      <c r="I107" s="38">
        <v>8.4500000000000028</v>
      </c>
      <c r="J107" s="38">
        <v>9.1500000000000021</v>
      </c>
      <c r="K107" s="38">
        <v>9.3000000000000007</v>
      </c>
      <c r="L107" s="38">
        <v>9.5000000000000018</v>
      </c>
      <c r="M107" s="28">
        <v>9.1</v>
      </c>
      <c r="N107" s="28">
        <v>8.75</v>
      </c>
      <c r="O107" s="39">
        <v>617610000</v>
      </c>
      <c r="P107" s="40">
        <v>-6.7544748395812221E-3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44742</v>
      </c>
      <c r="E108" s="37">
        <v>48.65</v>
      </c>
      <c r="F108" s="37">
        <v>48.633333333333333</v>
      </c>
      <c r="G108" s="38">
        <v>48.116666666666667</v>
      </c>
      <c r="H108" s="38">
        <v>47.583333333333336</v>
      </c>
      <c r="I108" s="38">
        <v>47.06666666666667</v>
      </c>
      <c r="J108" s="38">
        <v>49.166666666666664</v>
      </c>
      <c r="K108" s="38">
        <v>49.68333333333333</v>
      </c>
      <c r="L108" s="38">
        <v>50.216666666666661</v>
      </c>
      <c r="M108" s="28">
        <v>49.15</v>
      </c>
      <c r="N108" s="28">
        <v>48.1</v>
      </c>
      <c r="O108" s="39">
        <v>100020000</v>
      </c>
      <c r="P108" s="40">
        <v>-2.0951810835079317E-3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35.700000000000003</v>
      </c>
      <c r="F109" s="37">
        <v>35.483333333333327</v>
      </c>
      <c r="G109" s="38">
        <v>35.066666666666656</v>
      </c>
      <c r="H109" s="38">
        <v>34.43333333333333</v>
      </c>
      <c r="I109" s="38">
        <v>34.016666666666659</v>
      </c>
      <c r="J109" s="38">
        <v>36.116666666666653</v>
      </c>
      <c r="K109" s="38">
        <v>36.533333333333324</v>
      </c>
      <c r="L109" s="38">
        <v>37.16666666666665</v>
      </c>
      <c r="M109" s="28">
        <v>35.9</v>
      </c>
      <c r="N109" s="28">
        <v>34.85</v>
      </c>
      <c r="O109" s="39">
        <v>214379700</v>
      </c>
      <c r="P109" s="40">
        <v>-1.0304152545776614E-2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44742</v>
      </c>
      <c r="E110" s="37">
        <v>184.65</v>
      </c>
      <c r="F110" s="37">
        <v>185.1</v>
      </c>
      <c r="G110" s="38">
        <v>182.54999999999998</v>
      </c>
      <c r="H110" s="38">
        <v>180.45</v>
      </c>
      <c r="I110" s="38">
        <v>177.89999999999998</v>
      </c>
      <c r="J110" s="38">
        <v>187.2</v>
      </c>
      <c r="K110" s="38">
        <v>189.75</v>
      </c>
      <c r="L110" s="38">
        <v>191.85</v>
      </c>
      <c r="M110" s="28">
        <v>187.65</v>
      </c>
      <c r="N110" s="28">
        <v>183</v>
      </c>
      <c r="O110" s="39">
        <v>40140000</v>
      </c>
      <c r="P110" s="40">
        <v>-9.9889012208657056E-3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369.75</v>
      </c>
      <c r="F111" s="37">
        <v>370.15000000000003</v>
      </c>
      <c r="G111" s="38">
        <v>367.15000000000009</v>
      </c>
      <c r="H111" s="38">
        <v>364.55000000000007</v>
      </c>
      <c r="I111" s="38">
        <v>361.55000000000013</v>
      </c>
      <c r="J111" s="38">
        <v>372.75000000000006</v>
      </c>
      <c r="K111" s="38">
        <v>375.74999999999994</v>
      </c>
      <c r="L111" s="38">
        <v>378.35</v>
      </c>
      <c r="M111" s="28">
        <v>373.15</v>
      </c>
      <c r="N111" s="28">
        <v>367.55</v>
      </c>
      <c r="O111" s="39">
        <v>12131625</v>
      </c>
      <c r="P111" s="40">
        <v>6.502395619438741E-3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225.5</v>
      </c>
      <c r="F112" s="37">
        <v>225.16666666666666</v>
      </c>
      <c r="G112" s="38">
        <v>223.0333333333333</v>
      </c>
      <c r="H112" s="38">
        <v>220.56666666666663</v>
      </c>
      <c r="I112" s="38">
        <v>218.43333333333328</v>
      </c>
      <c r="J112" s="38">
        <v>227.63333333333333</v>
      </c>
      <c r="K112" s="38">
        <v>229.76666666666671</v>
      </c>
      <c r="L112" s="38">
        <v>232.23333333333335</v>
      </c>
      <c r="M112" s="28">
        <v>227.3</v>
      </c>
      <c r="N112" s="28">
        <v>222.7</v>
      </c>
      <c r="O112" s="39">
        <v>22277858</v>
      </c>
      <c r="P112" s="40">
        <v>-5.4132082280765065E-4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44742</v>
      </c>
      <c r="E113" s="37">
        <v>162.5</v>
      </c>
      <c r="F113" s="37">
        <v>165.21666666666667</v>
      </c>
      <c r="G113" s="38">
        <v>156.83333333333334</v>
      </c>
      <c r="H113" s="38">
        <v>151.16666666666669</v>
      </c>
      <c r="I113" s="38">
        <v>142.78333333333336</v>
      </c>
      <c r="J113" s="38">
        <v>170.88333333333333</v>
      </c>
      <c r="K113" s="38">
        <v>179.26666666666665</v>
      </c>
      <c r="L113" s="38">
        <v>184.93333333333331</v>
      </c>
      <c r="M113" s="28">
        <v>173.6</v>
      </c>
      <c r="N113" s="28">
        <v>159.55000000000001</v>
      </c>
      <c r="O113" s="39">
        <v>11417300</v>
      </c>
      <c r="P113" s="40">
        <v>3.3604620635337361E-2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44742</v>
      </c>
      <c r="E114" s="37">
        <v>4501.05</v>
      </c>
      <c r="F114" s="37">
        <v>4411.9833333333336</v>
      </c>
      <c r="G114" s="38">
        <v>4288.916666666667</v>
      </c>
      <c r="H114" s="38">
        <v>4076.7833333333338</v>
      </c>
      <c r="I114" s="38">
        <v>3953.7166666666672</v>
      </c>
      <c r="J114" s="38">
        <v>4624.1166666666668</v>
      </c>
      <c r="K114" s="38">
        <v>4747.1833333333325</v>
      </c>
      <c r="L114" s="38">
        <v>4959.3166666666666</v>
      </c>
      <c r="M114" s="28">
        <v>4535.05</v>
      </c>
      <c r="N114" s="28">
        <v>4199.8500000000004</v>
      </c>
      <c r="O114" s="39">
        <v>259425</v>
      </c>
      <c r="P114" s="40">
        <v>-2.3708721422523286E-2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1826.4</v>
      </c>
      <c r="F115" s="37">
        <v>1826.8166666666668</v>
      </c>
      <c r="G115" s="38">
        <v>1804.7333333333336</v>
      </c>
      <c r="H115" s="38">
        <v>1783.0666666666668</v>
      </c>
      <c r="I115" s="38">
        <v>1760.9833333333336</v>
      </c>
      <c r="J115" s="38">
        <v>1848.4833333333336</v>
      </c>
      <c r="K115" s="38">
        <v>1870.5666666666671</v>
      </c>
      <c r="L115" s="38">
        <v>1892.2333333333336</v>
      </c>
      <c r="M115" s="28">
        <v>1848.9</v>
      </c>
      <c r="N115" s="28">
        <v>1805.15</v>
      </c>
      <c r="O115" s="39">
        <v>3006850</v>
      </c>
      <c r="P115" s="40">
        <v>1.2117744079977111E-2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927.9</v>
      </c>
      <c r="F116" s="37">
        <v>921.56666666666661</v>
      </c>
      <c r="G116" s="38">
        <v>913.73333333333323</v>
      </c>
      <c r="H116" s="38">
        <v>899.56666666666661</v>
      </c>
      <c r="I116" s="38">
        <v>891.73333333333323</v>
      </c>
      <c r="J116" s="38">
        <v>935.73333333333323</v>
      </c>
      <c r="K116" s="38">
        <v>943.56666666666672</v>
      </c>
      <c r="L116" s="38">
        <v>957.73333333333323</v>
      </c>
      <c r="M116" s="28">
        <v>929.4</v>
      </c>
      <c r="N116" s="28">
        <v>907.4</v>
      </c>
      <c r="O116" s="39">
        <v>24308100</v>
      </c>
      <c r="P116" s="40">
        <v>-1.4377987811553479E-2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200.65</v>
      </c>
      <c r="F117" s="37">
        <v>202.65</v>
      </c>
      <c r="G117" s="38">
        <v>197.35000000000002</v>
      </c>
      <c r="H117" s="38">
        <v>194.05</v>
      </c>
      <c r="I117" s="38">
        <v>188.75000000000003</v>
      </c>
      <c r="J117" s="38">
        <v>205.95000000000002</v>
      </c>
      <c r="K117" s="38">
        <v>211.25000000000003</v>
      </c>
      <c r="L117" s="38">
        <v>214.55</v>
      </c>
      <c r="M117" s="28">
        <v>207.95</v>
      </c>
      <c r="N117" s="28">
        <v>199.35</v>
      </c>
      <c r="O117" s="39">
        <v>16643200</v>
      </c>
      <c r="P117" s="40">
        <v>8.4473636197774135E-2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1448.5</v>
      </c>
      <c r="F118" s="37">
        <v>1442.3333333333333</v>
      </c>
      <c r="G118" s="38">
        <v>1432.1666666666665</v>
      </c>
      <c r="H118" s="38">
        <v>1415.8333333333333</v>
      </c>
      <c r="I118" s="38">
        <v>1405.6666666666665</v>
      </c>
      <c r="J118" s="38">
        <v>1458.6666666666665</v>
      </c>
      <c r="K118" s="38">
        <v>1468.833333333333</v>
      </c>
      <c r="L118" s="38">
        <v>1485.1666666666665</v>
      </c>
      <c r="M118" s="28">
        <v>1452.5</v>
      </c>
      <c r="N118" s="28">
        <v>1426</v>
      </c>
      <c r="O118" s="39">
        <v>51234900</v>
      </c>
      <c r="P118" s="40">
        <v>1.4518323145557475E-2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44742</v>
      </c>
      <c r="E119" s="37">
        <v>622.20000000000005</v>
      </c>
      <c r="F119" s="37">
        <v>621.55000000000007</v>
      </c>
      <c r="G119" s="38">
        <v>608.10000000000014</v>
      </c>
      <c r="H119" s="38">
        <v>594.00000000000011</v>
      </c>
      <c r="I119" s="38">
        <v>580.55000000000018</v>
      </c>
      <c r="J119" s="38">
        <v>635.65000000000009</v>
      </c>
      <c r="K119" s="38">
        <v>649.10000000000014</v>
      </c>
      <c r="L119" s="38">
        <v>663.2</v>
      </c>
      <c r="M119" s="28">
        <v>635</v>
      </c>
      <c r="N119" s="28">
        <v>607.45000000000005</v>
      </c>
      <c r="O119" s="39">
        <v>941250</v>
      </c>
      <c r="P119" s="40">
        <v>3.3772652388797363E-2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113.4</v>
      </c>
      <c r="F120" s="37">
        <v>113.48333333333333</v>
      </c>
      <c r="G120" s="38">
        <v>112.21666666666667</v>
      </c>
      <c r="H120" s="38">
        <v>111.03333333333333</v>
      </c>
      <c r="I120" s="38">
        <v>109.76666666666667</v>
      </c>
      <c r="J120" s="38">
        <v>114.66666666666667</v>
      </c>
      <c r="K120" s="38">
        <v>115.93333333333335</v>
      </c>
      <c r="L120" s="38">
        <v>117.11666666666667</v>
      </c>
      <c r="M120" s="28">
        <v>114.75</v>
      </c>
      <c r="N120" s="28">
        <v>112.3</v>
      </c>
      <c r="O120" s="39">
        <v>36608000</v>
      </c>
      <c r="P120" s="40">
        <v>2.0105053432349213E-2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44742</v>
      </c>
      <c r="E121" s="37">
        <v>904.3</v>
      </c>
      <c r="F121" s="37">
        <v>911.48333333333323</v>
      </c>
      <c r="G121" s="38">
        <v>894.06666666666649</v>
      </c>
      <c r="H121" s="38">
        <v>883.83333333333326</v>
      </c>
      <c r="I121" s="38">
        <v>866.41666666666652</v>
      </c>
      <c r="J121" s="38">
        <v>921.71666666666647</v>
      </c>
      <c r="K121" s="38">
        <v>939.13333333333321</v>
      </c>
      <c r="L121" s="38">
        <v>949.36666666666645</v>
      </c>
      <c r="M121" s="28">
        <v>928.9</v>
      </c>
      <c r="N121" s="28">
        <v>901.25</v>
      </c>
      <c r="O121" s="39">
        <v>798000</v>
      </c>
      <c r="P121" s="40">
        <v>0.15786419036564131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639.29999999999995</v>
      </c>
      <c r="F122" s="37">
        <v>633.08333333333337</v>
      </c>
      <c r="G122" s="38">
        <v>624.66666666666674</v>
      </c>
      <c r="H122" s="38">
        <v>610.03333333333342</v>
      </c>
      <c r="I122" s="38">
        <v>601.61666666666679</v>
      </c>
      <c r="J122" s="38">
        <v>647.7166666666667</v>
      </c>
      <c r="K122" s="38">
        <v>656.13333333333344</v>
      </c>
      <c r="L122" s="38">
        <v>670.76666666666665</v>
      </c>
      <c r="M122" s="28">
        <v>641.5</v>
      </c>
      <c r="N122" s="28">
        <v>618.45000000000005</v>
      </c>
      <c r="O122" s="39">
        <v>12698875</v>
      </c>
      <c r="P122" s="40">
        <v>-1.3778849466069583E-4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269.45</v>
      </c>
      <c r="F123" s="37">
        <v>268.7</v>
      </c>
      <c r="G123" s="38">
        <v>266.39999999999998</v>
      </c>
      <c r="H123" s="38">
        <v>263.34999999999997</v>
      </c>
      <c r="I123" s="38">
        <v>261.04999999999995</v>
      </c>
      <c r="J123" s="38">
        <v>271.75</v>
      </c>
      <c r="K123" s="38">
        <v>274.05000000000007</v>
      </c>
      <c r="L123" s="38">
        <v>277.10000000000002</v>
      </c>
      <c r="M123" s="28">
        <v>271</v>
      </c>
      <c r="N123" s="28">
        <v>265.64999999999998</v>
      </c>
      <c r="O123" s="39">
        <v>90454400</v>
      </c>
      <c r="P123" s="40">
        <v>1.5410589841224226E-2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395.6</v>
      </c>
      <c r="F124" s="37">
        <v>395.11666666666662</v>
      </c>
      <c r="G124" s="38">
        <v>388.73333333333323</v>
      </c>
      <c r="H124" s="38">
        <v>381.86666666666662</v>
      </c>
      <c r="I124" s="38">
        <v>375.48333333333323</v>
      </c>
      <c r="J124" s="38">
        <v>401.98333333333323</v>
      </c>
      <c r="K124" s="38">
        <v>408.36666666666656</v>
      </c>
      <c r="L124" s="38">
        <v>415.23333333333323</v>
      </c>
      <c r="M124" s="28">
        <v>401.5</v>
      </c>
      <c r="N124" s="28">
        <v>388.25</v>
      </c>
      <c r="O124" s="39">
        <v>27755000</v>
      </c>
      <c r="P124" s="40">
        <v>-8.7500000000000008E-3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44742</v>
      </c>
      <c r="E125" s="37">
        <v>2340.1</v>
      </c>
      <c r="F125" s="37">
        <v>2352.25</v>
      </c>
      <c r="G125" s="38">
        <v>2314.1999999999998</v>
      </c>
      <c r="H125" s="38">
        <v>2288.2999999999997</v>
      </c>
      <c r="I125" s="38">
        <v>2250.2499999999995</v>
      </c>
      <c r="J125" s="38">
        <v>2378.15</v>
      </c>
      <c r="K125" s="38">
        <v>2416.2000000000003</v>
      </c>
      <c r="L125" s="38">
        <v>2442.1000000000004</v>
      </c>
      <c r="M125" s="28">
        <v>2390.3000000000002</v>
      </c>
      <c r="N125" s="28">
        <v>2326.35</v>
      </c>
      <c r="O125" s="39">
        <v>243425</v>
      </c>
      <c r="P125" s="40">
        <v>7.5436271261320964E-2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550.1</v>
      </c>
      <c r="F126" s="37">
        <v>550.90000000000009</v>
      </c>
      <c r="G126" s="38">
        <v>540.10000000000014</v>
      </c>
      <c r="H126" s="38">
        <v>530.1</v>
      </c>
      <c r="I126" s="38">
        <v>519.30000000000007</v>
      </c>
      <c r="J126" s="38">
        <v>560.9000000000002</v>
      </c>
      <c r="K126" s="38">
        <v>571.70000000000016</v>
      </c>
      <c r="L126" s="38">
        <v>581.70000000000027</v>
      </c>
      <c r="M126" s="28">
        <v>561.70000000000005</v>
      </c>
      <c r="N126" s="28">
        <v>540.9</v>
      </c>
      <c r="O126" s="39">
        <v>37319400</v>
      </c>
      <c r="P126" s="40">
        <v>3.0761773369626013E-2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517</v>
      </c>
      <c r="F127" s="37">
        <v>509.21666666666664</v>
      </c>
      <c r="G127" s="38">
        <v>499.58333333333326</v>
      </c>
      <c r="H127" s="38">
        <v>482.16666666666663</v>
      </c>
      <c r="I127" s="38">
        <v>472.53333333333325</v>
      </c>
      <c r="J127" s="38">
        <v>526.63333333333321</v>
      </c>
      <c r="K127" s="38">
        <v>536.26666666666665</v>
      </c>
      <c r="L127" s="38">
        <v>553.68333333333328</v>
      </c>
      <c r="M127" s="28">
        <v>518.85</v>
      </c>
      <c r="N127" s="28">
        <v>491.8</v>
      </c>
      <c r="O127" s="39">
        <v>11847500</v>
      </c>
      <c r="P127" s="40">
        <v>8.9418777943368107E-3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1943.65</v>
      </c>
      <c r="F128" s="37">
        <v>1935.9666666666665</v>
      </c>
      <c r="G128" s="38">
        <v>1923.7833333333328</v>
      </c>
      <c r="H128" s="38">
        <v>1903.9166666666663</v>
      </c>
      <c r="I128" s="38">
        <v>1891.7333333333327</v>
      </c>
      <c r="J128" s="38">
        <v>1955.833333333333</v>
      </c>
      <c r="K128" s="38">
        <v>1968.0166666666669</v>
      </c>
      <c r="L128" s="38">
        <v>1987.8833333333332</v>
      </c>
      <c r="M128" s="28">
        <v>1948.15</v>
      </c>
      <c r="N128" s="28">
        <v>1916.1</v>
      </c>
      <c r="O128" s="39">
        <v>13493200</v>
      </c>
      <c r="P128" s="40">
        <v>2.9732703000029731E-3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75.400000000000006</v>
      </c>
      <c r="F129" s="37">
        <v>75.483333333333334</v>
      </c>
      <c r="G129" s="38">
        <v>74.216666666666669</v>
      </c>
      <c r="H129" s="38">
        <v>73.033333333333331</v>
      </c>
      <c r="I129" s="38">
        <v>71.766666666666666</v>
      </c>
      <c r="J129" s="38">
        <v>76.666666666666671</v>
      </c>
      <c r="K129" s="38">
        <v>77.933333333333351</v>
      </c>
      <c r="L129" s="38">
        <v>79.116666666666674</v>
      </c>
      <c r="M129" s="28">
        <v>76.75</v>
      </c>
      <c r="N129" s="28">
        <v>74.3</v>
      </c>
      <c r="O129" s="39">
        <v>47207960</v>
      </c>
      <c r="P129" s="40">
        <v>1.9660755589822668E-2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2087.1999999999998</v>
      </c>
      <c r="F130" s="37">
        <v>2043.8833333333332</v>
      </c>
      <c r="G130" s="38">
        <v>1980.8166666666666</v>
      </c>
      <c r="H130" s="38">
        <v>1874.4333333333334</v>
      </c>
      <c r="I130" s="38">
        <v>1811.3666666666668</v>
      </c>
      <c r="J130" s="38">
        <v>2150.2666666666664</v>
      </c>
      <c r="K130" s="38">
        <v>2213.333333333333</v>
      </c>
      <c r="L130" s="38">
        <v>2319.7166666666662</v>
      </c>
      <c r="M130" s="28">
        <v>2106.9499999999998</v>
      </c>
      <c r="N130" s="28">
        <v>1937.5</v>
      </c>
      <c r="O130" s="39">
        <v>1138625</v>
      </c>
      <c r="P130" s="40">
        <v>-3.7917194761301225E-2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44742</v>
      </c>
      <c r="E131" s="37">
        <v>566.9</v>
      </c>
      <c r="F131" s="37">
        <v>566.6</v>
      </c>
      <c r="G131" s="38">
        <v>562.55000000000007</v>
      </c>
      <c r="H131" s="38">
        <v>558.20000000000005</v>
      </c>
      <c r="I131" s="38">
        <v>554.15000000000009</v>
      </c>
      <c r="J131" s="38">
        <v>570.95000000000005</v>
      </c>
      <c r="K131" s="38">
        <v>575</v>
      </c>
      <c r="L131" s="38">
        <v>579.35</v>
      </c>
      <c r="M131" s="28">
        <v>570.65</v>
      </c>
      <c r="N131" s="28">
        <v>562.25</v>
      </c>
      <c r="O131" s="39">
        <v>6163200</v>
      </c>
      <c r="P131" s="40">
        <v>8.0965699985278972E-3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378</v>
      </c>
      <c r="F132" s="37">
        <v>378.86666666666662</v>
      </c>
      <c r="G132" s="38">
        <v>374.18333333333322</v>
      </c>
      <c r="H132" s="38">
        <v>370.36666666666662</v>
      </c>
      <c r="I132" s="38">
        <v>365.68333333333322</v>
      </c>
      <c r="J132" s="38">
        <v>382.68333333333322</v>
      </c>
      <c r="K132" s="38">
        <v>387.36666666666662</v>
      </c>
      <c r="L132" s="38">
        <v>391.18333333333322</v>
      </c>
      <c r="M132" s="28">
        <v>383.55</v>
      </c>
      <c r="N132" s="28">
        <v>375.05</v>
      </c>
      <c r="O132" s="39">
        <v>18444000</v>
      </c>
      <c r="P132" s="40">
        <v>-2.1746048583854885E-2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1605.35</v>
      </c>
      <c r="F133" s="37">
        <v>1569.6666666666667</v>
      </c>
      <c r="G133" s="38">
        <v>1529.5833333333335</v>
      </c>
      <c r="H133" s="38">
        <v>1453.8166666666668</v>
      </c>
      <c r="I133" s="38">
        <v>1413.7333333333336</v>
      </c>
      <c r="J133" s="38">
        <v>1645.4333333333334</v>
      </c>
      <c r="K133" s="38">
        <v>1685.5166666666669</v>
      </c>
      <c r="L133" s="38">
        <v>1761.2833333333333</v>
      </c>
      <c r="M133" s="28">
        <v>1609.75</v>
      </c>
      <c r="N133" s="28">
        <v>1493.9</v>
      </c>
      <c r="O133" s="39">
        <v>15438000</v>
      </c>
      <c r="P133" s="40">
        <v>-8.3711638856460158E-3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3994.25</v>
      </c>
      <c r="F134" s="37">
        <v>3971.4166666666665</v>
      </c>
      <c r="G134" s="38">
        <v>3924.833333333333</v>
      </c>
      <c r="H134" s="38">
        <v>3855.4166666666665</v>
      </c>
      <c r="I134" s="38">
        <v>3808.833333333333</v>
      </c>
      <c r="J134" s="38">
        <v>4040.833333333333</v>
      </c>
      <c r="K134" s="38">
        <v>4087.4166666666661</v>
      </c>
      <c r="L134" s="38">
        <v>4156.833333333333</v>
      </c>
      <c r="M134" s="28">
        <v>4018</v>
      </c>
      <c r="N134" s="28">
        <v>3902</v>
      </c>
      <c r="O134" s="39">
        <v>1813350</v>
      </c>
      <c r="P134" s="40">
        <v>-4.6929030133377242E-3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3460.15</v>
      </c>
      <c r="F135" s="37">
        <v>3437.85</v>
      </c>
      <c r="G135" s="38">
        <v>3392.2999999999997</v>
      </c>
      <c r="H135" s="38">
        <v>3324.45</v>
      </c>
      <c r="I135" s="38">
        <v>3278.8999999999996</v>
      </c>
      <c r="J135" s="38">
        <v>3505.7</v>
      </c>
      <c r="K135" s="38">
        <v>3551.25</v>
      </c>
      <c r="L135" s="38">
        <v>3619.1</v>
      </c>
      <c r="M135" s="28">
        <v>3483.4</v>
      </c>
      <c r="N135" s="28">
        <v>3370</v>
      </c>
      <c r="O135" s="39">
        <v>986200</v>
      </c>
      <c r="P135" s="40">
        <v>1.0865108651086511E-2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606.35</v>
      </c>
      <c r="F136" s="37">
        <v>604.4666666666667</v>
      </c>
      <c r="G136" s="38">
        <v>599.73333333333335</v>
      </c>
      <c r="H136" s="38">
        <v>593.11666666666667</v>
      </c>
      <c r="I136" s="38">
        <v>588.38333333333333</v>
      </c>
      <c r="J136" s="38">
        <v>611.08333333333337</v>
      </c>
      <c r="K136" s="38">
        <v>615.81666666666672</v>
      </c>
      <c r="L136" s="38">
        <v>622.43333333333339</v>
      </c>
      <c r="M136" s="28">
        <v>609.20000000000005</v>
      </c>
      <c r="N136" s="28">
        <v>597.85</v>
      </c>
      <c r="O136" s="39">
        <v>9764800</v>
      </c>
      <c r="P136" s="40">
        <v>2.47992863514719E-2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953.7</v>
      </c>
      <c r="F137" s="37">
        <v>944.55000000000007</v>
      </c>
      <c r="G137" s="38">
        <v>929.80000000000018</v>
      </c>
      <c r="H137" s="38">
        <v>905.90000000000009</v>
      </c>
      <c r="I137" s="38">
        <v>891.1500000000002</v>
      </c>
      <c r="J137" s="38">
        <v>968.45000000000016</v>
      </c>
      <c r="K137" s="38">
        <v>983.19999999999993</v>
      </c>
      <c r="L137" s="38">
        <v>1007.1000000000001</v>
      </c>
      <c r="M137" s="28">
        <v>959.3</v>
      </c>
      <c r="N137" s="28">
        <v>920.65</v>
      </c>
      <c r="O137" s="39">
        <v>13707400</v>
      </c>
      <c r="P137" s="40">
        <v>1.1623702019941107E-2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171.55</v>
      </c>
      <c r="F138" s="37">
        <v>170.45000000000002</v>
      </c>
      <c r="G138" s="38">
        <v>167.15000000000003</v>
      </c>
      <c r="H138" s="38">
        <v>162.75000000000003</v>
      </c>
      <c r="I138" s="38">
        <v>159.45000000000005</v>
      </c>
      <c r="J138" s="38">
        <v>174.85000000000002</v>
      </c>
      <c r="K138" s="38">
        <v>178.15000000000003</v>
      </c>
      <c r="L138" s="38">
        <v>182.55</v>
      </c>
      <c r="M138" s="28">
        <v>173.75</v>
      </c>
      <c r="N138" s="28">
        <v>166.05</v>
      </c>
      <c r="O138" s="39">
        <v>21520000</v>
      </c>
      <c r="P138" s="40">
        <v>-2.9756537421100092E-2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91.1</v>
      </c>
      <c r="F139" s="37">
        <v>90.883333333333326</v>
      </c>
      <c r="G139" s="38">
        <v>89.866666666666646</v>
      </c>
      <c r="H139" s="38">
        <v>88.633333333333326</v>
      </c>
      <c r="I139" s="38">
        <v>87.616666666666646</v>
      </c>
      <c r="J139" s="38">
        <v>92.116666666666646</v>
      </c>
      <c r="K139" s="38">
        <v>93.133333333333326</v>
      </c>
      <c r="L139" s="38">
        <v>94.366666666666646</v>
      </c>
      <c r="M139" s="28">
        <v>91.9</v>
      </c>
      <c r="N139" s="28">
        <v>89.65</v>
      </c>
      <c r="O139" s="39">
        <v>27660000</v>
      </c>
      <c r="P139" s="40">
        <v>2.8099910793933987E-2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527.35</v>
      </c>
      <c r="F140" s="37">
        <v>527.6</v>
      </c>
      <c r="G140" s="38">
        <v>521.25</v>
      </c>
      <c r="H140" s="38">
        <v>515.15</v>
      </c>
      <c r="I140" s="38">
        <v>508.79999999999995</v>
      </c>
      <c r="J140" s="38">
        <v>533.70000000000005</v>
      </c>
      <c r="K140" s="38">
        <v>540.05000000000018</v>
      </c>
      <c r="L140" s="38">
        <v>546.15000000000009</v>
      </c>
      <c r="M140" s="28">
        <v>533.95000000000005</v>
      </c>
      <c r="N140" s="28">
        <v>521.5</v>
      </c>
      <c r="O140" s="39">
        <v>9926000</v>
      </c>
      <c r="P140" s="40">
        <v>2.2097740799472784E-2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7949.85</v>
      </c>
      <c r="F141" s="37">
        <v>7931.5999999999995</v>
      </c>
      <c r="G141" s="38">
        <v>7878.1999999999989</v>
      </c>
      <c r="H141" s="38">
        <v>7806.5499999999993</v>
      </c>
      <c r="I141" s="38">
        <v>7753.1499999999987</v>
      </c>
      <c r="J141" s="38">
        <v>8003.2499999999991</v>
      </c>
      <c r="K141" s="38">
        <v>8056.6499999999987</v>
      </c>
      <c r="L141" s="38">
        <v>8128.2999999999993</v>
      </c>
      <c r="M141" s="28">
        <v>7985</v>
      </c>
      <c r="N141" s="28">
        <v>7859.95</v>
      </c>
      <c r="O141" s="39">
        <v>3428300</v>
      </c>
      <c r="P141" s="40">
        <v>7.8196196019637235E-3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778.1</v>
      </c>
      <c r="F142" s="37">
        <v>777.38333333333333</v>
      </c>
      <c r="G142" s="38">
        <v>767.16666666666663</v>
      </c>
      <c r="H142" s="38">
        <v>756.23333333333335</v>
      </c>
      <c r="I142" s="38">
        <v>746.01666666666665</v>
      </c>
      <c r="J142" s="38">
        <v>788.31666666666661</v>
      </c>
      <c r="K142" s="38">
        <v>798.5333333333333</v>
      </c>
      <c r="L142" s="38">
        <v>809.46666666666658</v>
      </c>
      <c r="M142" s="28">
        <v>787.6</v>
      </c>
      <c r="N142" s="28">
        <v>766.45</v>
      </c>
      <c r="O142" s="39">
        <v>13743125</v>
      </c>
      <c r="P142" s="40">
        <v>2.1319089642359498E-2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44742</v>
      </c>
      <c r="E143" s="37">
        <v>1267.6500000000001</v>
      </c>
      <c r="F143" s="37">
        <v>1267.9833333333333</v>
      </c>
      <c r="G143" s="38">
        <v>1253.1666666666667</v>
      </c>
      <c r="H143" s="38">
        <v>1238.6833333333334</v>
      </c>
      <c r="I143" s="38">
        <v>1223.8666666666668</v>
      </c>
      <c r="J143" s="38">
        <v>1282.4666666666667</v>
      </c>
      <c r="K143" s="38">
        <v>1297.2833333333333</v>
      </c>
      <c r="L143" s="38">
        <v>1311.7666666666667</v>
      </c>
      <c r="M143" s="28">
        <v>1282.8</v>
      </c>
      <c r="N143" s="28">
        <v>1253.5</v>
      </c>
      <c r="O143" s="39">
        <v>2889950</v>
      </c>
      <c r="P143" s="40">
        <v>1.7504939512634754E-3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1663.2</v>
      </c>
      <c r="F144" s="37">
        <v>1652.95</v>
      </c>
      <c r="G144" s="38">
        <v>1597.9</v>
      </c>
      <c r="H144" s="38">
        <v>1532.6000000000001</v>
      </c>
      <c r="I144" s="38">
        <v>1477.5500000000002</v>
      </c>
      <c r="J144" s="38">
        <v>1718.25</v>
      </c>
      <c r="K144" s="38">
        <v>1773.2999999999997</v>
      </c>
      <c r="L144" s="38">
        <v>1838.6</v>
      </c>
      <c r="M144" s="28">
        <v>1708</v>
      </c>
      <c r="N144" s="28">
        <v>1587.65</v>
      </c>
      <c r="O144" s="39">
        <v>603600</v>
      </c>
      <c r="P144" s="40">
        <v>8.8548241659152385E-2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752.35</v>
      </c>
      <c r="F145" s="37">
        <v>759.51666666666677</v>
      </c>
      <c r="G145" s="38">
        <v>739.33333333333348</v>
      </c>
      <c r="H145" s="38">
        <v>726.31666666666672</v>
      </c>
      <c r="I145" s="38">
        <v>706.13333333333344</v>
      </c>
      <c r="J145" s="38">
        <v>772.53333333333353</v>
      </c>
      <c r="K145" s="38">
        <v>792.7166666666667</v>
      </c>
      <c r="L145" s="38">
        <v>805.73333333333358</v>
      </c>
      <c r="M145" s="28">
        <v>779.7</v>
      </c>
      <c r="N145" s="28">
        <v>746.5</v>
      </c>
      <c r="O145" s="39">
        <v>1696500</v>
      </c>
      <c r="P145" s="40">
        <v>2.7154663518299881E-2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736.35</v>
      </c>
      <c r="F146" s="37">
        <v>739.5333333333333</v>
      </c>
      <c r="G146" s="38">
        <v>727.31666666666661</v>
      </c>
      <c r="H146" s="38">
        <v>718.2833333333333</v>
      </c>
      <c r="I146" s="38">
        <v>706.06666666666661</v>
      </c>
      <c r="J146" s="38">
        <v>748.56666666666661</v>
      </c>
      <c r="K146" s="38">
        <v>760.7833333333333</v>
      </c>
      <c r="L146" s="38">
        <v>769.81666666666661</v>
      </c>
      <c r="M146" s="28">
        <v>751.75</v>
      </c>
      <c r="N146" s="28">
        <v>730.5</v>
      </c>
      <c r="O146" s="39">
        <v>2540400</v>
      </c>
      <c r="P146" s="40">
        <v>1.8604651162790697E-2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2867.1</v>
      </c>
      <c r="F147" s="37">
        <v>2848.4</v>
      </c>
      <c r="G147" s="38">
        <v>2809.9500000000003</v>
      </c>
      <c r="H147" s="38">
        <v>2752.8</v>
      </c>
      <c r="I147" s="38">
        <v>2714.3500000000004</v>
      </c>
      <c r="J147" s="38">
        <v>2905.55</v>
      </c>
      <c r="K147" s="38">
        <v>2944</v>
      </c>
      <c r="L147" s="38">
        <v>3001.15</v>
      </c>
      <c r="M147" s="28">
        <v>2886.85</v>
      </c>
      <c r="N147" s="28">
        <v>2791.25</v>
      </c>
      <c r="O147" s="39">
        <v>2471200</v>
      </c>
      <c r="P147" s="40">
        <v>-2.1849271690943636E-2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44742</v>
      </c>
      <c r="E148" s="37">
        <v>123.3</v>
      </c>
      <c r="F148" s="37">
        <v>122.45</v>
      </c>
      <c r="G148" s="38">
        <v>118.4</v>
      </c>
      <c r="H148" s="38">
        <v>113.5</v>
      </c>
      <c r="I148" s="38">
        <v>109.45</v>
      </c>
      <c r="J148" s="38">
        <v>127.35000000000001</v>
      </c>
      <c r="K148" s="38">
        <v>131.39999999999998</v>
      </c>
      <c r="L148" s="38">
        <v>136.30000000000001</v>
      </c>
      <c r="M148" s="28">
        <v>126.5</v>
      </c>
      <c r="N148" s="28">
        <v>117.55</v>
      </c>
      <c r="O148" s="39">
        <v>30887500</v>
      </c>
      <c r="P148" s="40">
        <v>3.6841221886539106E-2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44742</v>
      </c>
      <c r="E149" s="37">
        <v>2483.9</v>
      </c>
      <c r="F149" s="37">
        <v>2481.5666666666666</v>
      </c>
      <c r="G149" s="38">
        <v>2444.2833333333333</v>
      </c>
      <c r="H149" s="38">
        <v>2404.6666666666665</v>
      </c>
      <c r="I149" s="38">
        <v>2367.3833333333332</v>
      </c>
      <c r="J149" s="38">
        <v>2521.1833333333334</v>
      </c>
      <c r="K149" s="38">
        <v>2558.4666666666662</v>
      </c>
      <c r="L149" s="38">
        <v>2598.0833333333335</v>
      </c>
      <c r="M149" s="28">
        <v>2518.85</v>
      </c>
      <c r="N149" s="28">
        <v>2441.9499999999998</v>
      </c>
      <c r="O149" s="39">
        <v>1750000</v>
      </c>
      <c r="P149" s="40">
        <v>9.9989900010099986E-3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44742</v>
      </c>
      <c r="E150" s="37">
        <v>73411.8</v>
      </c>
      <c r="F150" s="37">
        <v>73606.933333333334</v>
      </c>
      <c r="G150" s="38">
        <v>72814.866666666669</v>
      </c>
      <c r="H150" s="38">
        <v>72217.933333333334</v>
      </c>
      <c r="I150" s="38">
        <v>71425.866666666669</v>
      </c>
      <c r="J150" s="38">
        <v>74203.866666666669</v>
      </c>
      <c r="K150" s="38">
        <v>74995.933333333349</v>
      </c>
      <c r="L150" s="38">
        <v>75592.866666666669</v>
      </c>
      <c r="M150" s="28">
        <v>74399</v>
      </c>
      <c r="N150" s="28">
        <v>73010</v>
      </c>
      <c r="O150" s="39">
        <v>108130</v>
      </c>
      <c r="P150" s="40">
        <v>-4.3278084714548802E-3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44742</v>
      </c>
      <c r="E151" s="37">
        <v>1095.45</v>
      </c>
      <c r="F151" s="37">
        <v>1077.6666666666667</v>
      </c>
      <c r="G151" s="38">
        <v>1044.8833333333334</v>
      </c>
      <c r="H151" s="38">
        <v>994.31666666666661</v>
      </c>
      <c r="I151" s="38">
        <v>961.5333333333333</v>
      </c>
      <c r="J151" s="38">
        <v>1128.2333333333336</v>
      </c>
      <c r="K151" s="38">
        <v>1161.0166666666669</v>
      </c>
      <c r="L151" s="38">
        <v>1211.5833333333337</v>
      </c>
      <c r="M151" s="28">
        <v>1110.45</v>
      </c>
      <c r="N151" s="28">
        <v>1027.0999999999999</v>
      </c>
      <c r="O151" s="39">
        <v>3825375</v>
      </c>
      <c r="P151" s="40">
        <v>0.1096486457086914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44742</v>
      </c>
      <c r="E152" s="37">
        <v>271.64999999999998</v>
      </c>
      <c r="F152" s="37">
        <v>268.40000000000003</v>
      </c>
      <c r="G152" s="38">
        <v>263.30000000000007</v>
      </c>
      <c r="H152" s="38">
        <v>254.95000000000005</v>
      </c>
      <c r="I152" s="38">
        <v>249.85000000000008</v>
      </c>
      <c r="J152" s="38">
        <v>276.75000000000006</v>
      </c>
      <c r="K152" s="38">
        <v>281.85000000000008</v>
      </c>
      <c r="L152" s="38">
        <v>290.20000000000005</v>
      </c>
      <c r="M152" s="28">
        <v>273.5</v>
      </c>
      <c r="N152" s="28">
        <v>260.05</v>
      </c>
      <c r="O152" s="39">
        <v>2984000</v>
      </c>
      <c r="P152" s="40">
        <v>2.3600439077936335E-2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44742</v>
      </c>
      <c r="E153" s="37">
        <v>93.25</v>
      </c>
      <c r="F153" s="37">
        <v>93.316666666666663</v>
      </c>
      <c r="G153" s="38">
        <v>91.783333333333331</v>
      </c>
      <c r="H153" s="38">
        <v>90.316666666666663</v>
      </c>
      <c r="I153" s="38">
        <v>88.783333333333331</v>
      </c>
      <c r="J153" s="38">
        <v>94.783333333333331</v>
      </c>
      <c r="K153" s="38">
        <v>96.316666666666663</v>
      </c>
      <c r="L153" s="38">
        <v>97.783333333333331</v>
      </c>
      <c r="M153" s="28">
        <v>94.85</v>
      </c>
      <c r="N153" s="28">
        <v>91.85</v>
      </c>
      <c r="O153" s="39">
        <v>48467000</v>
      </c>
      <c r="P153" s="40">
        <v>3.5315478892419427E-2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44742</v>
      </c>
      <c r="E154" s="37">
        <v>3695.45</v>
      </c>
      <c r="F154" s="37">
        <v>3676.9833333333336</v>
      </c>
      <c r="G154" s="38">
        <v>3622.166666666667</v>
      </c>
      <c r="H154" s="38">
        <v>3548.8833333333332</v>
      </c>
      <c r="I154" s="38">
        <v>3494.0666666666666</v>
      </c>
      <c r="J154" s="38">
        <v>3750.2666666666673</v>
      </c>
      <c r="K154" s="38">
        <v>3805.0833333333339</v>
      </c>
      <c r="L154" s="38">
        <v>3878.3666666666677</v>
      </c>
      <c r="M154" s="28">
        <v>3731.8</v>
      </c>
      <c r="N154" s="28">
        <v>3603.7</v>
      </c>
      <c r="O154" s="39">
        <v>1705000</v>
      </c>
      <c r="P154" s="40">
        <v>-4.2134831460674156E-2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44742</v>
      </c>
      <c r="E155" s="37">
        <v>3690.25</v>
      </c>
      <c r="F155" s="37">
        <v>3683.9333333333329</v>
      </c>
      <c r="G155" s="38">
        <v>3638.8666666666659</v>
      </c>
      <c r="H155" s="38">
        <v>3587.4833333333331</v>
      </c>
      <c r="I155" s="38">
        <v>3542.4166666666661</v>
      </c>
      <c r="J155" s="38">
        <v>3735.3166666666657</v>
      </c>
      <c r="K155" s="38">
        <v>3780.3833333333323</v>
      </c>
      <c r="L155" s="38">
        <v>3831.7666666666655</v>
      </c>
      <c r="M155" s="28">
        <v>3729</v>
      </c>
      <c r="N155" s="28">
        <v>3632.55</v>
      </c>
      <c r="O155" s="39">
        <v>353700</v>
      </c>
      <c r="P155" s="40">
        <v>-2.5380710659898475E-3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44742</v>
      </c>
      <c r="E156" s="37">
        <v>33.450000000000003</v>
      </c>
      <c r="F156" s="37">
        <v>33.199999999999996</v>
      </c>
      <c r="G156" s="38">
        <v>32.899999999999991</v>
      </c>
      <c r="H156" s="38">
        <v>32.349999999999994</v>
      </c>
      <c r="I156" s="38">
        <v>32.04999999999999</v>
      </c>
      <c r="J156" s="38">
        <v>33.749999999999993</v>
      </c>
      <c r="K156" s="38">
        <v>34.04999999999999</v>
      </c>
      <c r="L156" s="38">
        <v>34.599999999999994</v>
      </c>
      <c r="M156" s="28">
        <v>33.5</v>
      </c>
      <c r="N156" s="28">
        <v>32.65</v>
      </c>
      <c r="O156" s="39">
        <v>24324000</v>
      </c>
      <c r="P156" s="40">
        <v>-6.6160254839500122E-3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44742</v>
      </c>
      <c r="E157" s="37">
        <v>17663.55</v>
      </c>
      <c r="F157" s="37">
        <v>17676.266666666666</v>
      </c>
      <c r="G157" s="38">
        <v>17525.833333333332</v>
      </c>
      <c r="H157" s="38">
        <v>17388.116666666665</v>
      </c>
      <c r="I157" s="38">
        <v>17237.683333333331</v>
      </c>
      <c r="J157" s="38">
        <v>17813.983333333334</v>
      </c>
      <c r="K157" s="38">
        <v>17964.416666666668</v>
      </c>
      <c r="L157" s="38">
        <v>18102.133333333335</v>
      </c>
      <c r="M157" s="28">
        <v>17826.7</v>
      </c>
      <c r="N157" s="28">
        <v>17538.55</v>
      </c>
      <c r="O157" s="39">
        <v>408755</v>
      </c>
      <c r="P157" s="40">
        <v>1.6070496408063836E-2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44742</v>
      </c>
      <c r="E158" s="37">
        <v>125.15</v>
      </c>
      <c r="F158" s="37">
        <v>125.01666666666667</v>
      </c>
      <c r="G158" s="38">
        <v>123.13333333333333</v>
      </c>
      <c r="H158" s="38">
        <v>121.11666666666666</v>
      </c>
      <c r="I158" s="38">
        <v>119.23333333333332</v>
      </c>
      <c r="J158" s="38">
        <v>127.03333333333333</v>
      </c>
      <c r="K158" s="38">
        <v>128.91666666666669</v>
      </c>
      <c r="L158" s="38">
        <v>130.93333333333334</v>
      </c>
      <c r="M158" s="28">
        <v>126.9</v>
      </c>
      <c r="N158" s="28">
        <v>123</v>
      </c>
      <c r="O158" s="39">
        <v>45951950</v>
      </c>
      <c r="P158" s="40">
        <v>-1.4300086231675769E-2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44742</v>
      </c>
      <c r="E159" s="37">
        <v>147.85</v>
      </c>
      <c r="F159" s="37">
        <v>149.29999999999998</v>
      </c>
      <c r="G159" s="38">
        <v>146.04999999999995</v>
      </c>
      <c r="H159" s="38">
        <v>144.24999999999997</v>
      </c>
      <c r="I159" s="38">
        <v>140.99999999999994</v>
      </c>
      <c r="J159" s="38">
        <v>151.09999999999997</v>
      </c>
      <c r="K159" s="38">
        <v>154.35000000000002</v>
      </c>
      <c r="L159" s="38">
        <v>156.14999999999998</v>
      </c>
      <c r="M159" s="28">
        <v>152.55000000000001</v>
      </c>
      <c r="N159" s="28">
        <v>147.5</v>
      </c>
      <c r="O159" s="39">
        <v>92539500</v>
      </c>
      <c r="P159" s="40">
        <v>5.1557743377161735E-2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44742</v>
      </c>
      <c r="E160" s="37">
        <v>759.5</v>
      </c>
      <c r="F160" s="37">
        <v>763.4</v>
      </c>
      <c r="G160" s="38">
        <v>742.8</v>
      </c>
      <c r="H160" s="38">
        <v>726.1</v>
      </c>
      <c r="I160" s="38">
        <v>705.5</v>
      </c>
      <c r="J160" s="38">
        <v>780.09999999999991</v>
      </c>
      <c r="K160" s="38">
        <v>800.7</v>
      </c>
      <c r="L160" s="38">
        <v>817.39999999999986</v>
      </c>
      <c r="M160" s="28">
        <v>784</v>
      </c>
      <c r="N160" s="28">
        <v>746.7</v>
      </c>
      <c r="O160" s="39">
        <v>5087600</v>
      </c>
      <c r="P160" s="40">
        <v>5.3333333333333337E-2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44742</v>
      </c>
      <c r="E161" s="37">
        <v>3170.35</v>
      </c>
      <c r="F161" s="37">
        <v>3156</v>
      </c>
      <c r="G161" s="38">
        <v>3128.2</v>
      </c>
      <c r="H161" s="38">
        <v>3086.0499999999997</v>
      </c>
      <c r="I161" s="38">
        <v>3058.2499999999995</v>
      </c>
      <c r="J161" s="38">
        <v>3198.15</v>
      </c>
      <c r="K161" s="38">
        <v>3225.9500000000003</v>
      </c>
      <c r="L161" s="38">
        <v>3268.1000000000004</v>
      </c>
      <c r="M161" s="28">
        <v>3183.8</v>
      </c>
      <c r="N161" s="28">
        <v>3113.85</v>
      </c>
      <c r="O161" s="39">
        <v>268125</v>
      </c>
      <c r="P161" s="40">
        <v>-2.0100502512562814E-2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44742</v>
      </c>
      <c r="E162" s="37">
        <v>143.35</v>
      </c>
      <c r="F162" s="37">
        <v>146.06666666666666</v>
      </c>
      <c r="G162" s="38">
        <v>137.33333333333331</v>
      </c>
      <c r="H162" s="38">
        <v>131.31666666666666</v>
      </c>
      <c r="I162" s="38">
        <v>122.58333333333331</v>
      </c>
      <c r="J162" s="38">
        <v>152.08333333333331</v>
      </c>
      <c r="K162" s="38">
        <v>160.81666666666666</v>
      </c>
      <c r="L162" s="38">
        <v>166.83333333333331</v>
      </c>
      <c r="M162" s="28">
        <v>154.80000000000001</v>
      </c>
      <c r="N162" s="28">
        <v>140.05000000000001</v>
      </c>
      <c r="O162" s="39">
        <v>38673250</v>
      </c>
      <c r="P162" s="40">
        <v>8.6063358200886578E-2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44742</v>
      </c>
      <c r="E163" s="37">
        <v>44526.25</v>
      </c>
      <c r="F163" s="37">
        <v>44256.866666666669</v>
      </c>
      <c r="G163" s="38">
        <v>43269.383333333339</v>
      </c>
      <c r="H163" s="38">
        <v>42012.51666666667</v>
      </c>
      <c r="I163" s="38">
        <v>41025.03333333334</v>
      </c>
      <c r="J163" s="38">
        <v>45513.733333333337</v>
      </c>
      <c r="K163" s="38">
        <v>46501.216666666674</v>
      </c>
      <c r="L163" s="38">
        <v>47758.083333333336</v>
      </c>
      <c r="M163" s="28">
        <v>45244.35</v>
      </c>
      <c r="N163" s="28">
        <v>43000</v>
      </c>
      <c r="O163" s="39">
        <v>92445</v>
      </c>
      <c r="P163" s="40">
        <v>6.0392291810048175E-2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44742</v>
      </c>
      <c r="E164" s="37">
        <v>1648.4</v>
      </c>
      <c r="F164" s="37">
        <v>1698.75</v>
      </c>
      <c r="G164" s="38">
        <v>1580.45</v>
      </c>
      <c r="H164" s="38">
        <v>1512.5</v>
      </c>
      <c r="I164" s="38">
        <v>1394.2</v>
      </c>
      <c r="J164" s="38">
        <v>1766.7</v>
      </c>
      <c r="K164" s="38">
        <v>1885.0000000000002</v>
      </c>
      <c r="L164" s="38">
        <v>1952.95</v>
      </c>
      <c r="M164" s="28">
        <v>1817.05</v>
      </c>
      <c r="N164" s="28">
        <v>1630.8</v>
      </c>
      <c r="O164" s="39">
        <v>3312100</v>
      </c>
      <c r="P164" s="40">
        <v>0.13923571698827089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44742</v>
      </c>
      <c r="E165" s="37">
        <v>3559.55</v>
      </c>
      <c r="F165" s="37">
        <v>3554.1166666666668</v>
      </c>
      <c r="G165" s="38">
        <v>3470.2333333333336</v>
      </c>
      <c r="H165" s="38">
        <v>3380.916666666667</v>
      </c>
      <c r="I165" s="38">
        <v>3297.0333333333338</v>
      </c>
      <c r="J165" s="38">
        <v>3643.4333333333334</v>
      </c>
      <c r="K165" s="38">
        <v>3727.3166666666666</v>
      </c>
      <c r="L165" s="38">
        <v>3816.6333333333332</v>
      </c>
      <c r="M165" s="28">
        <v>3638</v>
      </c>
      <c r="N165" s="28">
        <v>3464.8</v>
      </c>
      <c r="O165" s="39">
        <v>381450</v>
      </c>
      <c r="P165" s="40">
        <v>3.1643002028397565E-2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44742</v>
      </c>
      <c r="E166" s="37">
        <v>216</v>
      </c>
      <c r="F166" s="37">
        <v>216.83333333333334</v>
      </c>
      <c r="G166" s="38">
        <v>213.81666666666669</v>
      </c>
      <c r="H166" s="38">
        <v>211.63333333333335</v>
      </c>
      <c r="I166" s="38">
        <v>208.6166666666667</v>
      </c>
      <c r="J166" s="38">
        <v>219.01666666666668</v>
      </c>
      <c r="K166" s="38">
        <v>222.03333333333333</v>
      </c>
      <c r="L166" s="38">
        <v>224.21666666666667</v>
      </c>
      <c r="M166" s="28">
        <v>219.85</v>
      </c>
      <c r="N166" s="28">
        <v>214.65</v>
      </c>
      <c r="O166" s="39">
        <v>16716000</v>
      </c>
      <c r="P166" s="40">
        <v>1.8647166361974405E-2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44742</v>
      </c>
      <c r="E167" s="37">
        <v>108.05</v>
      </c>
      <c r="F167" s="37">
        <v>107.89999999999999</v>
      </c>
      <c r="G167" s="38">
        <v>106.89999999999998</v>
      </c>
      <c r="H167" s="38">
        <v>105.74999999999999</v>
      </c>
      <c r="I167" s="38">
        <v>104.74999999999997</v>
      </c>
      <c r="J167" s="38">
        <v>109.04999999999998</v>
      </c>
      <c r="K167" s="38">
        <v>110.05000000000001</v>
      </c>
      <c r="L167" s="38">
        <v>111.19999999999999</v>
      </c>
      <c r="M167" s="28">
        <v>108.9</v>
      </c>
      <c r="N167" s="28">
        <v>106.75</v>
      </c>
      <c r="O167" s="39">
        <v>35271800</v>
      </c>
      <c r="P167" s="40">
        <v>1.5892857142857143E-2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44742</v>
      </c>
      <c r="E168" s="37">
        <v>2147.75</v>
      </c>
      <c r="F168" s="37">
        <v>2144.7166666666667</v>
      </c>
      <c r="G168" s="38">
        <v>2132.4833333333336</v>
      </c>
      <c r="H168" s="38">
        <v>2117.2166666666667</v>
      </c>
      <c r="I168" s="38">
        <v>2104.9833333333336</v>
      </c>
      <c r="J168" s="38">
        <v>2159.9833333333336</v>
      </c>
      <c r="K168" s="38">
        <v>2172.2166666666662</v>
      </c>
      <c r="L168" s="38">
        <v>2187.4833333333336</v>
      </c>
      <c r="M168" s="28">
        <v>2156.9499999999998</v>
      </c>
      <c r="N168" s="28">
        <v>2129.4499999999998</v>
      </c>
      <c r="O168" s="39">
        <v>3332750</v>
      </c>
      <c r="P168" s="40">
        <v>1.3533034288755416E-2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44742</v>
      </c>
      <c r="E169" s="37">
        <v>2685.2</v>
      </c>
      <c r="F169" s="37">
        <v>2672.15</v>
      </c>
      <c r="G169" s="38">
        <v>2645.3</v>
      </c>
      <c r="H169" s="38">
        <v>2605.4</v>
      </c>
      <c r="I169" s="38">
        <v>2578.5500000000002</v>
      </c>
      <c r="J169" s="38">
        <v>2712.05</v>
      </c>
      <c r="K169" s="38">
        <v>2738.8999999999996</v>
      </c>
      <c r="L169" s="38">
        <v>2778.8</v>
      </c>
      <c r="M169" s="28">
        <v>2699</v>
      </c>
      <c r="N169" s="28">
        <v>2632.25</v>
      </c>
      <c r="O169" s="39">
        <v>1782000</v>
      </c>
      <c r="P169" s="40">
        <v>-9.8107918710581645E-4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44742</v>
      </c>
      <c r="E170" s="37">
        <v>29.8</v>
      </c>
      <c r="F170" s="37">
        <v>29.849999999999998</v>
      </c>
      <c r="G170" s="38">
        <v>29.449999999999996</v>
      </c>
      <c r="H170" s="38">
        <v>29.099999999999998</v>
      </c>
      <c r="I170" s="38">
        <v>28.699999999999996</v>
      </c>
      <c r="J170" s="38">
        <v>30.199999999999996</v>
      </c>
      <c r="K170" s="38">
        <v>30.599999999999994</v>
      </c>
      <c r="L170" s="38">
        <v>30.949999999999996</v>
      </c>
      <c r="M170" s="28">
        <v>30.25</v>
      </c>
      <c r="N170" s="28">
        <v>29.5</v>
      </c>
      <c r="O170" s="39">
        <v>231360000</v>
      </c>
      <c r="P170" s="40">
        <v>1.3740886146943354E-2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44742</v>
      </c>
      <c r="E171" s="37">
        <v>2407.1</v>
      </c>
      <c r="F171" s="37">
        <v>2404.1333333333337</v>
      </c>
      <c r="G171" s="38">
        <v>2376.2666666666673</v>
      </c>
      <c r="H171" s="38">
        <v>2345.4333333333338</v>
      </c>
      <c r="I171" s="38">
        <v>2317.5666666666675</v>
      </c>
      <c r="J171" s="38">
        <v>2434.9666666666672</v>
      </c>
      <c r="K171" s="38">
        <v>2462.833333333333</v>
      </c>
      <c r="L171" s="38">
        <v>2493.666666666667</v>
      </c>
      <c r="M171" s="28">
        <v>2432</v>
      </c>
      <c r="N171" s="28">
        <v>2373.3000000000002</v>
      </c>
      <c r="O171" s="39">
        <v>509100</v>
      </c>
      <c r="P171" s="40">
        <v>8.7123638693145419E-2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44742</v>
      </c>
      <c r="E172" s="37">
        <v>224.6</v>
      </c>
      <c r="F172" s="37">
        <v>225.79999999999998</v>
      </c>
      <c r="G172" s="38">
        <v>222.74999999999997</v>
      </c>
      <c r="H172" s="38">
        <v>220.89999999999998</v>
      </c>
      <c r="I172" s="38">
        <v>217.84999999999997</v>
      </c>
      <c r="J172" s="38">
        <v>227.64999999999998</v>
      </c>
      <c r="K172" s="38">
        <v>230.7</v>
      </c>
      <c r="L172" s="38">
        <v>232.54999999999998</v>
      </c>
      <c r="M172" s="28">
        <v>228.85</v>
      </c>
      <c r="N172" s="28">
        <v>223.95</v>
      </c>
      <c r="O172" s="39">
        <v>53827135</v>
      </c>
      <c r="P172" s="40">
        <v>9.0017947991258805E-3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44742</v>
      </c>
      <c r="E173" s="37">
        <v>1794.8</v>
      </c>
      <c r="F173" s="37">
        <v>1778.8833333333332</v>
      </c>
      <c r="G173" s="38">
        <v>1759.8666666666663</v>
      </c>
      <c r="H173" s="38">
        <v>1724.9333333333332</v>
      </c>
      <c r="I173" s="38">
        <v>1705.9166666666663</v>
      </c>
      <c r="J173" s="38">
        <v>1813.8166666666664</v>
      </c>
      <c r="K173" s="38">
        <v>1832.8333333333333</v>
      </c>
      <c r="L173" s="38">
        <v>1867.7666666666664</v>
      </c>
      <c r="M173" s="28">
        <v>1797.9</v>
      </c>
      <c r="N173" s="28">
        <v>1743.95</v>
      </c>
      <c r="O173" s="39">
        <v>2035000</v>
      </c>
      <c r="P173" s="40">
        <v>-2.9126213592233011E-2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44742</v>
      </c>
      <c r="E174" s="37">
        <v>153.35</v>
      </c>
      <c r="F174" s="37">
        <v>152.96666666666667</v>
      </c>
      <c r="G174" s="38">
        <v>150.98333333333335</v>
      </c>
      <c r="H174" s="38">
        <v>148.61666666666667</v>
      </c>
      <c r="I174" s="38">
        <v>146.63333333333335</v>
      </c>
      <c r="J174" s="38">
        <v>155.33333333333334</v>
      </c>
      <c r="K174" s="38">
        <v>157.31666666666663</v>
      </c>
      <c r="L174" s="38">
        <v>159.68333333333334</v>
      </c>
      <c r="M174" s="28">
        <v>154.94999999999999</v>
      </c>
      <c r="N174" s="28">
        <v>150.6</v>
      </c>
      <c r="O174" s="39">
        <v>6060000</v>
      </c>
      <c r="P174" s="40">
        <v>-1.7509727626459144E-2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44742</v>
      </c>
      <c r="E175" s="37">
        <v>661.3</v>
      </c>
      <c r="F175" s="37">
        <v>659.15</v>
      </c>
      <c r="G175" s="38">
        <v>652.94999999999993</v>
      </c>
      <c r="H175" s="38">
        <v>644.59999999999991</v>
      </c>
      <c r="I175" s="38">
        <v>638.39999999999986</v>
      </c>
      <c r="J175" s="38">
        <v>667.5</v>
      </c>
      <c r="K175" s="38">
        <v>673.7</v>
      </c>
      <c r="L175" s="38">
        <v>682.05000000000007</v>
      </c>
      <c r="M175" s="28">
        <v>665.35</v>
      </c>
      <c r="N175" s="28">
        <v>650.79999999999995</v>
      </c>
      <c r="O175" s="39">
        <v>2712350</v>
      </c>
      <c r="P175" s="40">
        <v>9.1313269493844051E-2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44742</v>
      </c>
      <c r="E176" s="37">
        <v>112.4</v>
      </c>
      <c r="F176" s="37">
        <v>112.60000000000001</v>
      </c>
      <c r="G176" s="38">
        <v>111.05000000000001</v>
      </c>
      <c r="H176" s="38">
        <v>109.7</v>
      </c>
      <c r="I176" s="38">
        <v>108.15</v>
      </c>
      <c r="J176" s="38">
        <v>113.95000000000002</v>
      </c>
      <c r="K176" s="38">
        <v>115.5</v>
      </c>
      <c r="L176" s="38">
        <v>116.85000000000002</v>
      </c>
      <c r="M176" s="28">
        <v>114.15</v>
      </c>
      <c r="N176" s="28">
        <v>111.25</v>
      </c>
      <c r="O176" s="39">
        <v>46206500</v>
      </c>
      <c r="P176" s="40">
        <v>6.0417596029329603E-4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44742</v>
      </c>
      <c r="E177" s="37">
        <v>119.3</v>
      </c>
      <c r="F177" s="37">
        <v>118.88333333333333</v>
      </c>
      <c r="G177" s="38">
        <v>118.06666666666665</v>
      </c>
      <c r="H177" s="38">
        <v>116.83333333333333</v>
      </c>
      <c r="I177" s="38">
        <v>116.01666666666665</v>
      </c>
      <c r="J177" s="38">
        <v>120.11666666666665</v>
      </c>
      <c r="K177" s="38">
        <v>120.93333333333331</v>
      </c>
      <c r="L177" s="38">
        <v>122.16666666666664</v>
      </c>
      <c r="M177" s="28">
        <v>119.7</v>
      </c>
      <c r="N177" s="28">
        <v>117.65</v>
      </c>
      <c r="O177" s="39">
        <v>24648000</v>
      </c>
      <c r="P177" s="40">
        <v>1.1075559931085405E-2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44742</v>
      </c>
      <c r="E178" s="37">
        <v>2580.9</v>
      </c>
      <c r="F178" s="37">
        <v>2580.1</v>
      </c>
      <c r="G178" s="38">
        <v>2548.7999999999997</v>
      </c>
      <c r="H178" s="38">
        <v>2516.6999999999998</v>
      </c>
      <c r="I178" s="38">
        <v>2485.3999999999996</v>
      </c>
      <c r="J178" s="38">
        <v>2612.1999999999998</v>
      </c>
      <c r="K178" s="38">
        <v>2643.5</v>
      </c>
      <c r="L178" s="38">
        <v>2675.6</v>
      </c>
      <c r="M178" s="28">
        <v>2611.4</v>
      </c>
      <c r="N178" s="28">
        <v>2548</v>
      </c>
      <c r="O178" s="39">
        <v>35816000</v>
      </c>
      <c r="P178" s="40">
        <v>7.2911613125496563E-3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44742</v>
      </c>
      <c r="E179" s="37">
        <v>74.349999999999994</v>
      </c>
      <c r="F179" s="37">
        <v>73.916666666666671</v>
      </c>
      <c r="G179" s="38">
        <v>73.183333333333337</v>
      </c>
      <c r="H179" s="38">
        <v>72.016666666666666</v>
      </c>
      <c r="I179" s="38">
        <v>71.283333333333331</v>
      </c>
      <c r="J179" s="38">
        <v>75.083333333333343</v>
      </c>
      <c r="K179" s="38">
        <v>75.816666666666663</v>
      </c>
      <c r="L179" s="38">
        <v>76.983333333333348</v>
      </c>
      <c r="M179" s="28">
        <v>74.650000000000006</v>
      </c>
      <c r="N179" s="28">
        <v>72.75</v>
      </c>
      <c r="O179" s="39">
        <v>110633500</v>
      </c>
      <c r="P179" s="40">
        <v>-2.2972188307917842E-2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44742</v>
      </c>
      <c r="E180" s="37">
        <v>768.5</v>
      </c>
      <c r="F180" s="37">
        <v>764.98333333333323</v>
      </c>
      <c r="G180" s="38">
        <v>758.51666666666642</v>
      </c>
      <c r="H180" s="38">
        <v>748.53333333333319</v>
      </c>
      <c r="I180" s="38">
        <v>742.06666666666638</v>
      </c>
      <c r="J180" s="38">
        <v>774.96666666666647</v>
      </c>
      <c r="K180" s="38">
        <v>781.43333333333339</v>
      </c>
      <c r="L180" s="38">
        <v>791.41666666666652</v>
      </c>
      <c r="M180" s="28">
        <v>771.45</v>
      </c>
      <c r="N180" s="28">
        <v>755</v>
      </c>
      <c r="O180" s="39">
        <v>7233300</v>
      </c>
      <c r="P180" s="40">
        <v>1.4459622450983142E-2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44742</v>
      </c>
      <c r="E181" s="37">
        <v>1121.8</v>
      </c>
      <c r="F181" s="37">
        <v>1119.6666666666667</v>
      </c>
      <c r="G181" s="38">
        <v>1109.8833333333334</v>
      </c>
      <c r="H181" s="38">
        <v>1097.9666666666667</v>
      </c>
      <c r="I181" s="38">
        <v>1088.1833333333334</v>
      </c>
      <c r="J181" s="38">
        <v>1131.5833333333335</v>
      </c>
      <c r="K181" s="38">
        <v>1141.3666666666668</v>
      </c>
      <c r="L181" s="38">
        <v>1153.2833333333335</v>
      </c>
      <c r="M181" s="28">
        <v>1129.45</v>
      </c>
      <c r="N181" s="28">
        <v>1107.75</v>
      </c>
      <c r="O181" s="39">
        <v>7982250</v>
      </c>
      <c r="P181" s="40">
        <v>5.0047214353163361E-3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44742</v>
      </c>
      <c r="E182" s="37">
        <v>470.5</v>
      </c>
      <c r="F182" s="37">
        <v>471.86666666666662</v>
      </c>
      <c r="G182" s="38">
        <v>467.38333333333321</v>
      </c>
      <c r="H182" s="38">
        <v>464.26666666666659</v>
      </c>
      <c r="I182" s="38">
        <v>459.78333333333319</v>
      </c>
      <c r="J182" s="38">
        <v>474.98333333333323</v>
      </c>
      <c r="K182" s="38">
        <v>479.4666666666667</v>
      </c>
      <c r="L182" s="38">
        <v>482.58333333333326</v>
      </c>
      <c r="M182" s="28">
        <v>476.35</v>
      </c>
      <c r="N182" s="28">
        <v>468.75</v>
      </c>
      <c r="O182" s="39">
        <v>63969000</v>
      </c>
      <c r="P182" s="40">
        <v>8.871330226396348E-3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44742</v>
      </c>
      <c r="E183" s="37">
        <v>21532.7</v>
      </c>
      <c r="F183" s="37">
        <v>21573.166666666668</v>
      </c>
      <c r="G183" s="38">
        <v>21358.233333333337</v>
      </c>
      <c r="H183" s="38">
        <v>21183.76666666667</v>
      </c>
      <c r="I183" s="38">
        <v>20968.833333333339</v>
      </c>
      <c r="J183" s="38">
        <v>21747.633333333335</v>
      </c>
      <c r="K183" s="38">
        <v>21962.566666666662</v>
      </c>
      <c r="L183" s="38">
        <v>22137.033333333333</v>
      </c>
      <c r="M183" s="28">
        <v>21788.1</v>
      </c>
      <c r="N183" s="28">
        <v>21398.7</v>
      </c>
      <c r="O183" s="39">
        <v>264550</v>
      </c>
      <c r="P183" s="40">
        <v>8.178286648947046E-2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44742</v>
      </c>
      <c r="E184" s="37">
        <v>2380.4499999999998</v>
      </c>
      <c r="F184" s="37">
        <v>2373.8166666666666</v>
      </c>
      <c r="G184" s="38">
        <v>2350.6333333333332</v>
      </c>
      <c r="H184" s="38">
        <v>2320.8166666666666</v>
      </c>
      <c r="I184" s="38">
        <v>2297.6333333333332</v>
      </c>
      <c r="J184" s="38">
        <v>2403.6333333333332</v>
      </c>
      <c r="K184" s="38">
        <v>2426.8166666666666</v>
      </c>
      <c r="L184" s="38">
        <v>2456.6333333333332</v>
      </c>
      <c r="M184" s="28">
        <v>2397</v>
      </c>
      <c r="N184" s="28">
        <v>2344</v>
      </c>
      <c r="O184" s="39">
        <v>1432200</v>
      </c>
      <c r="P184" s="40">
        <v>1.9976498237367801E-2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44742</v>
      </c>
      <c r="E185" s="37">
        <v>2368.4499999999998</v>
      </c>
      <c r="F185" s="37">
        <v>2348.1833333333329</v>
      </c>
      <c r="G185" s="38">
        <v>2317.3666666666659</v>
      </c>
      <c r="H185" s="38">
        <v>2266.2833333333328</v>
      </c>
      <c r="I185" s="38">
        <v>2235.4666666666658</v>
      </c>
      <c r="J185" s="38">
        <v>2399.266666666666</v>
      </c>
      <c r="K185" s="38">
        <v>2430.0833333333326</v>
      </c>
      <c r="L185" s="38">
        <v>2481.1666666666661</v>
      </c>
      <c r="M185" s="28">
        <v>2379</v>
      </c>
      <c r="N185" s="28">
        <v>2297.1</v>
      </c>
      <c r="O185" s="39">
        <v>3553125</v>
      </c>
      <c r="P185" s="40">
        <v>-1.0753810816454375E-2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44742</v>
      </c>
      <c r="E186" s="37">
        <v>1146.45</v>
      </c>
      <c r="F186" s="37">
        <v>1147.9666666666667</v>
      </c>
      <c r="G186" s="38">
        <v>1133.5833333333335</v>
      </c>
      <c r="H186" s="38">
        <v>1120.7166666666667</v>
      </c>
      <c r="I186" s="38">
        <v>1106.3333333333335</v>
      </c>
      <c r="J186" s="38">
        <v>1160.8333333333335</v>
      </c>
      <c r="K186" s="38">
        <v>1175.2166666666667</v>
      </c>
      <c r="L186" s="38">
        <v>1188.0833333333335</v>
      </c>
      <c r="M186" s="28">
        <v>1162.3499999999999</v>
      </c>
      <c r="N186" s="28">
        <v>1135.0999999999999</v>
      </c>
      <c r="O186" s="39">
        <v>4097000</v>
      </c>
      <c r="P186" s="40">
        <v>4.0682286050387215E-3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44742</v>
      </c>
      <c r="E187" s="37">
        <v>328.25</v>
      </c>
      <c r="F187" s="37">
        <v>328.13333333333338</v>
      </c>
      <c r="G187" s="38">
        <v>324.66666666666674</v>
      </c>
      <c r="H187" s="38">
        <v>321.08333333333337</v>
      </c>
      <c r="I187" s="38">
        <v>317.61666666666673</v>
      </c>
      <c r="J187" s="38">
        <v>331.71666666666675</v>
      </c>
      <c r="K187" s="38">
        <v>335.18333333333334</v>
      </c>
      <c r="L187" s="38">
        <v>338.76666666666677</v>
      </c>
      <c r="M187" s="28">
        <v>331.6</v>
      </c>
      <c r="N187" s="28">
        <v>324.55</v>
      </c>
      <c r="O187" s="39">
        <v>3861900</v>
      </c>
      <c r="P187" s="40">
        <v>-1.151808339092375E-2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44742</v>
      </c>
      <c r="E188" s="37">
        <v>901.35</v>
      </c>
      <c r="F188" s="37">
        <v>901.26666666666677</v>
      </c>
      <c r="G188" s="38">
        <v>893.58333333333348</v>
      </c>
      <c r="H188" s="38">
        <v>885.81666666666672</v>
      </c>
      <c r="I188" s="38">
        <v>878.13333333333344</v>
      </c>
      <c r="J188" s="38">
        <v>909.03333333333353</v>
      </c>
      <c r="K188" s="38">
        <v>916.7166666666667</v>
      </c>
      <c r="L188" s="38">
        <v>924.48333333333358</v>
      </c>
      <c r="M188" s="28">
        <v>908.95</v>
      </c>
      <c r="N188" s="28">
        <v>893.5</v>
      </c>
      <c r="O188" s="39">
        <v>20790700</v>
      </c>
      <c r="P188" s="40">
        <v>5.3481366144264289E-3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44742</v>
      </c>
      <c r="E189" s="37">
        <v>426.3</v>
      </c>
      <c r="F189" s="37">
        <v>424.81666666666661</v>
      </c>
      <c r="G189" s="38">
        <v>420.63333333333321</v>
      </c>
      <c r="H189" s="38">
        <v>414.96666666666658</v>
      </c>
      <c r="I189" s="38">
        <v>410.78333333333319</v>
      </c>
      <c r="J189" s="38">
        <v>430.48333333333323</v>
      </c>
      <c r="K189" s="38">
        <v>434.66666666666663</v>
      </c>
      <c r="L189" s="38">
        <v>440.33333333333326</v>
      </c>
      <c r="M189" s="28">
        <v>429</v>
      </c>
      <c r="N189" s="28">
        <v>419.15</v>
      </c>
      <c r="O189" s="39">
        <v>12132000</v>
      </c>
      <c r="P189" s="40">
        <v>1.327987972939113E-2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44742</v>
      </c>
      <c r="E190" s="37">
        <v>531.6</v>
      </c>
      <c r="F190" s="37">
        <v>531.45000000000005</v>
      </c>
      <c r="G190" s="38">
        <v>525.95000000000005</v>
      </c>
      <c r="H190" s="38">
        <v>520.29999999999995</v>
      </c>
      <c r="I190" s="38">
        <v>514.79999999999995</v>
      </c>
      <c r="J190" s="38">
        <v>537.10000000000014</v>
      </c>
      <c r="K190" s="38">
        <v>542.60000000000014</v>
      </c>
      <c r="L190" s="38">
        <v>548.25000000000023</v>
      </c>
      <c r="M190" s="28">
        <v>536.95000000000005</v>
      </c>
      <c r="N190" s="28">
        <v>525.79999999999995</v>
      </c>
      <c r="O190" s="39">
        <v>1044200</v>
      </c>
      <c r="P190" s="40">
        <v>2.2622661835275684E-2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44742</v>
      </c>
      <c r="E191" s="37">
        <v>924.4</v>
      </c>
      <c r="F191" s="37">
        <v>928.45000000000016</v>
      </c>
      <c r="G191" s="38">
        <v>909.65000000000032</v>
      </c>
      <c r="H191" s="38">
        <v>894.9000000000002</v>
      </c>
      <c r="I191" s="38">
        <v>876.10000000000036</v>
      </c>
      <c r="J191" s="38">
        <v>943.20000000000027</v>
      </c>
      <c r="K191" s="38">
        <v>962.00000000000023</v>
      </c>
      <c r="L191" s="38">
        <v>976.75000000000023</v>
      </c>
      <c r="M191" s="28">
        <v>947.25</v>
      </c>
      <c r="N191" s="28">
        <v>913.7</v>
      </c>
      <c r="O191" s="39">
        <v>4393000</v>
      </c>
      <c r="P191" s="40">
        <v>2.5443510737628384E-2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44742</v>
      </c>
      <c r="E192" s="37">
        <v>968.45</v>
      </c>
      <c r="F192" s="37">
        <v>960.06666666666661</v>
      </c>
      <c r="G192" s="38">
        <v>946.38333333333321</v>
      </c>
      <c r="H192" s="38">
        <v>924.31666666666661</v>
      </c>
      <c r="I192" s="38">
        <v>910.63333333333321</v>
      </c>
      <c r="J192" s="38">
        <v>982.13333333333321</v>
      </c>
      <c r="K192" s="38">
        <v>995.81666666666661</v>
      </c>
      <c r="L192" s="38">
        <v>1017.8833333333332</v>
      </c>
      <c r="M192" s="28">
        <v>973.75</v>
      </c>
      <c r="N192" s="28">
        <v>938</v>
      </c>
      <c r="O192" s="39">
        <v>3737900</v>
      </c>
      <c r="P192" s="40">
        <v>-8.0252527954630565E-5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44742</v>
      </c>
      <c r="E193" s="37">
        <v>721.8</v>
      </c>
      <c r="F193" s="37">
        <v>722.69999999999993</v>
      </c>
      <c r="G193" s="38">
        <v>717.59999999999991</v>
      </c>
      <c r="H193" s="38">
        <v>713.4</v>
      </c>
      <c r="I193" s="38">
        <v>708.3</v>
      </c>
      <c r="J193" s="38">
        <v>726.89999999999986</v>
      </c>
      <c r="K193" s="38">
        <v>732</v>
      </c>
      <c r="L193" s="38">
        <v>736.19999999999982</v>
      </c>
      <c r="M193" s="28">
        <v>727.8</v>
      </c>
      <c r="N193" s="28">
        <v>718.5</v>
      </c>
      <c r="O193" s="39">
        <v>9176625</v>
      </c>
      <c r="P193" s="40">
        <v>1.9242783956016495E-2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44742</v>
      </c>
      <c r="E194" s="37">
        <v>431.2</v>
      </c>
      <c r="F194" s="37">
        <v>430.7833333333333</v>
      </c>
      <c r="G194" s="38">
        <v>426.86666666666662</v>
      </c>
      <c r="H194" s="38">
        <v>422.5333333333333</v>
      </c>
      <c r="I194" s="38">
        <v>418.61666666666662</v>
      </c>
      <c r="J194" s="38">
        <v>435.11666666666662</v>
      </c>
      <c r="K194" s="38">
        <v>439.03333333333336</v>
      </c>
      <c r="L194" s="38">
        <v>443.36666666666662</v>
      </c>
      <c r="M194" s="28">
        <v>434.7</v>
      </c>
      <c r="N194" s="28">
        <v>426.45</v>
      </c>
      <c r="O194" s="39">
        <v>69966075</v>
      </c>
      <c r="P194" s="40">
        <v>2.7089783281733747E-2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44742</v>
      </c>
      <c r="E195" s="37">
        <v>223.65</v>
      </c>
      <c r="F195" s="37">
        <v>223.5</v>
      </c>
      <c r="G195" s="38">
        <v>221.45</v>
      </c>
      <c r="H195" s="38">
        <v>219.25</v>
      </c>
      <c r="I195" s="38">
        <v>217.2</v>
      </c>
      <c r="J195" s="38">
        <v>225.7</v>
      </c>
      <c r="K195" s="38">
        <v>227.75</v>
      </c>
      <c r="L195" s="38">
        <v>229.95</v>
      </c>
      <c r="M195" s="28">
        <v>225.55</v>
      </c>
      <c r="N195" s="28">
        <v>221.3</v>
      </c>
      <c r="O195" s="39">
        <v>87270750</v>
      </c>
      <c r="P195" s="40">
        <v>3.1423361911781821E-3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44742</v>
      </c>
      <c r="E196" s="37">
        <v>995.25</v>
      </c>
      <c r="F196" s="37">
        <v>999.55000000000007</v>
      </c>
      <c r="G196" s="38">
        <v>978.45000000000016</v>
      </c>
      <c r="H196" s="38">
        <v>961.65000000000009</v>
      </c>
      <c r="I196" s="38">
        <v>940.55000000000018</v>
      </c>
      <c r="J196" s="38">
        <v>1016.3500000000001</v>
      </c>
      <c r="K196" s="38">
        <v>1037.45</v>
      </c>
      <c r="L196" s="38">
        <v>1054.25</v>
      </c>
      <c r="M196" s="28">
        <v>1020.65</v>
      </c>
      <c r="N196" s="28">
        <v>982.75</v>
      </c>
      <c r="O196" s="39">
        <v>35718275</v>
      </c>
      <c r="P196" s="40">
        <v>-5.0432703121855351E-3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44742</v>
      </c>
      <c r="E197" s="37">
        <v>3271.95</v>
      </c>
      <c r="F197" s="37">
        <v>3268.6666666666665</v>
      </c>
      <c r="G197" s="38">
        <v>3245.333333333333</v>
      </c>
      <c r="H197" s="38">
        <v>3218.7166666666667</v>
      </c>
      <c r="I197" s="38">
        <v>3195.3833333333332</v>
      </c>
      <c r="J197" s="38">
        <v>3295.2833333333328</v>
      </c>
      <c r="K197" s="38">
        <v>3318.6166666666659</v>
      </c>
      <c r="L197" s="38">
        <v>3345.2333333333327</v>
      </c>
      <c r="M197" s="28">
        <v>3292</v>
      </c>
      <c r="N197" s="28">
        <v>3242.05</v>
      </c>
      <c r="O197" s="39">
        <v>12034500</v>
      </c>
      <c r="P197" s="40">
        <v>1.3913988550341847E-2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44742</v>
      </c>
      <c r="E198" s="37">
        <v>1123.8</v>
      </c>
      <c r="F198" s="37">
        <v>1115.3499999999999</v>
      </c>
      <c r="G198" s="38">
        <v>1104.0999999999999</v>
      </c>
      <c r="H198" s="38">
        <v>1084.4000000000001</v>
      </c>
      <c r="I198" s="38">
        <v>1073.1500000000001</v>
      </c>
      <c r="J198" s="38">
        <v>1135.0499999999997</v>
      </c>
      <c r="K198" s="38">
        <v>1146.2999999999997</v>
      </c>
      <c r="L198" s="38">
        <v>1165.9999999999995</v>
      </c>
      <c r="M198" s="28">
        <v>1126.5999999999999</v>
      </c>
      <c r="N198" s="28">
        <v>1095.6500000000001</v>
      </c>
      <c r="O198" s="39">
        <v>20395200</v>
      </c>
      <c r="P198" s="40">
        <v>6.4546692722212357E-3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44742</v>
      </c>
      <c r="E199" s="37">
        <v>2149.85</v>
      </c>
      <c r="F199" s="37">
        <v>2144.6833333333329</v>
      </c>
      <c r="G199" s="38">
        <v>2130.5666666666657</v>
      </c>
      <c r="H199" s="38">
        <v>2111.2833333333328</v>
      </c>
      <c r="I199" s="38">
        <v>2097.1666666666656</v>
      </c>
      <c r="J199" s="38">
        <v>2163.9666666666658</v>
      </c>
      <c r="K199" s="38">
        <v>2178.0833333333335</v>
      </c>
      <c r="L199" s="38">
        <v>2197.3666666666659</v>
      </c>
      <c r="M199" s="28">
        <v>2158.8000000000002</v>
      </c>
      <c r="N199" s="28">
        <v>2125.4</v>
      </c>
      <c r="O199" s="39">
        <v>7549125</v>
      </c>
      <c r="P199" s="40">
        <v>5.0788182482513836E-2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44742</v>
      </c>
      <c r="E200" s="37">
        <v>2923.05</v>
      </c>
      <c r="F200" s="37">
        <v>2907.0333333333333</v>
      </c>
      <c r="G200" s="38">
        <v>2881.1666666666665</v>
      </c>
      <c r="H200" s="38">
        <v>2839.2833333333333</v>
      </c>
      <c r="I200" s="38">
        <v>2813.4166666666665</v>
      </c>
      <c r="J200" s="38">
        <v>2948.9166666666665</v>
      </c>
      <c r="K200" s="38">
        <v>2974.7833333333333</v>
      </c>
      <c r="L200" s="38">
        <v>3016.6666666666665</v>
      </c>
      <c r="M200" s="28">
        <v>2932.9</v>
      </c>
      <c r="N200" s="28">
        <v>2865.15</v>
      </c>
      <c r="O200" s="39">
        <v>862750</v>
      </c>
      <c r="P200" s="40">
        <v>7.2971395213076475E-3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44742</v>
      </c>
      <c r="E201" s="37">
        <v>433.5</v>
      </c>
      <c r="F201" s="37">
        <v>435.34999999999997</v>
      </c>
      <c r="G201" s="38">
        <v>428.39999999999992</v>
      </c>
      <c r="H201" s="38">
        <v>423.29999999999995</v>
      </c>
      <c r="I201" s="38">
        <v>416.34999999999991</v>
      </c>
      <c r="J201" s="38">
        <v>440.44999999999993</v>
      </c>
      <c r="K201" s="38">
        <v>447.4</v>
      </c>
      <c r="L201" s="38">
        <v>452.49999999999994</v>
      </c>
      <c r="M201" s="28">
        <v>442.3</v>
      </c>
      <c r="N201" s="28">
        <v>430.25</v>
      </c>
      <c r="O201" s="39">
        <v>3171000</v>
      </c>
      <c r="P201" s="40">
        <v>3.1722791605661299E-2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44742</v>
      </c>
      <c r="E202" s="37">
        <v>1072.3</v>
      </c>
      <c r="F202" s="37">
        <v>1066.7</v>
      </c>
      <c r="G202" s="38">
        <v>1055.2</v>
      </c>
      <c r="H202" s="38">
        <v>1038.0999999999999</v>
      </c>
      <c r="I202" s="38">
        <v>1026.5999999999999</v>
      </c>
      <c r="J202" s="38">
        <v>1083.8000000000002</v>
      </c>
      <c r="K202" s="38">
        <v>1095.3000000000002</v>
      </c>
      <c r="L202" s="38">
        <v>1112.4000000000003</v>
      </c>
      <c r="M202" s="28">
        <v>1078.2</v>
      </c>
      <c r="N202" s="28">
        <v>1049.5999999999999</v>
      </c>
      <c r="O202" s="39">
        <v>3614125</v>
      </c>
      <c r="P202" s="40">
        <v>4.0927124660680728E-2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44742</v>
      </c>
      <c r="E203" s="37">
        <v>724.45</v>
      </c>
      <c r="F203" s="37">
        <v>722.81666666666661</v>
      </c>
      <c r="G203" s="38">
        <v>712.93333333333317</v>
      </c>
      <c r="H203" s="38">
        <v>701.41666666666652</v>
      </c>
      <c r="I203" s="38">
        <v>691.53333333333308</v>
      </c>
      <c r="J203" s="38">
        <v>734.33333333333326</v>
      </c>
      <c r="K203" s="38">
        <v>744.2166666666667</v>
      </c>
      <c r="L203" s="38">
        <v>755.73333333333335</v>
      </c>
      <c r="M203" s="28">
        <v>732.7</v>
      </c>
      <c r="N203" s="28">
        <v>711.3</v>
      </c>
      <c r="O203" s="39">
        <v>8132600</v>
      </c>
      <c r="P203" s="40">
        <v>2.0375900228350605E-2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44742</v>
      </c>
      <c r="E204" s="37">
        <v>1481.7</v>
      </c>
      <c r="F204" s="37">
        <v>1481.5</v>
      </c>
      <c r="G204" s="38">
        <v>1466.2</v>
      </c>
      <c r="H204" s="38">
        <v>1450.7</v>
      </c>
      <c r="I204" s="38">
        <v>1435.4</v>
      </c>
      <c r="J204" s="38">
        <v>1497</v>
      </c>
      <c r="K204" s="38">
        <v>1512.3000000000002</v>
      </c>
      <c r="L204" s="38">
        <v>1527.8</v>
      </c>
      <c r="M204" s="28">
        <v>1496.8</v>
      </c>
      <c r="N204" s="28">
        <v>1466</v>
      </c>
      <c r="O204" s="39">
        <v>987650</v>
      </c>
      <c r="P204" s="40">
        <v>7.7162176900425344E-2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44742</v>
      </c>
      <c r="E205" s="37">
        <v>5948.75</v>
      </c>
      <c r="F205" s="37">
        <v>5943.0666666666666</v>
      </c>
      <c r="G205" s="38">
        <v>5901.1833333333334</v>
      </c>
      <c r="H205" s="38">
        <v>5853.6166666666668</v>
      </c>
      <c r="I205" s="38">
        <v>5811.7333333333336</v>
      </c>
      <c r="J205" s="38">
        <v>5990.6333333333332</v>
      </c>
      <c r="K205" s="38">
        <v>6032.5166666666664</v>
      </c>
      <c r="L205" s="38">
        <v>6080.083333333333</v>
      </c>
      <c r="M205" s="28">
        <v>5984.95</v>
      </c>
      <c r="N205" s="28">
        <v>5895.5</v>
      </c>
      <c r="O205" s="39">
        <v>2380200</v>
      </c>
      <c r="P205" s="40">
        <v>4.7701464814892992E-3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44742</v>
      </c>
      <c r="E206" s="37">
        <v>755.7</v>
      </c>
      <c r="F206" s="37">
        <v>755.81666666666661</v>
      </c>
      <c r="G206" s="38">
        <v>747.63333333333321</v>
      </c>
      <c r="H206" s="38">
        <v>739.56666666666661</v>
      </c>
      <c r="I206" s="38">
        <v>731.38333333333321</v>
      </c>
      <c r="J206" s="38">
        <v>763.88333333333321</v>
      </c>
      <c r="K206" s="38">
        <v>772.06666666666661</v>
      </c>
      <c r="L206" s="38">
        <v>780.13333333333321</v>
      </c>
      <c r="M206" s="28">
        <v>764</v>
      </c>
      <c r="N206" s="28">
        <v>747.75</v>
      </c>
      <c r="O206" s="39">
        <v>19929000</v>
      </c>
      <c r="P206" s="40">
        <v>1.2750214705688049E-2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44742</v>
      </c>
      <c r="E207" s="37">
        <v>307.85000000000002</v>
      </c>
      <c r="F207" s="37">
        <v>309.83333333333331</v>
      </c>
      <c r="G207" s="38">
        <v>300.66666666666663</v>
      </c>
      <c r="H207" s="38">
        <v>293.48333333333329</v>
      </c>
      <c r="I207" s="38">
        <v>284.31666666666661</v>
      </c>
      <c r="J207" s="38">
        <v>317.01666666666665</v>
      </c>
      <c r="K207" s="38">
        <v>326.18333333333328</v>
      </c>
      <c r="L207" s="38">
        <v>333.36666666666667</v>
      </c>
      <c r="M207" s="28">
        <v>319</v>
      </c>
      <c r="N207" s="28">
        <v>302.64999999999998</v>
      </c>
      <c r="O207" s="39">
        <v>48298000</v>
      </c>
      <c r="P207" s="40">
        <v>-1.9755882723040141E-2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44742</v>
      </c>
      <c r="E208" s="37">
        <v>1003.55</v>
      </c>
      <c r="F208" s="37">
        <v>1002.5833333333334</v>
      </c>
      <c r="G208" s="38">
        <v>988.2166666666667</v>
      </c>
      <c r="H208" s="38">
        <v>972.88333333333333</v>
      </c>
      <c r="I208" s="38">
        <v>958.51666666666665</v>
      </c>
      <c r="J208" s="38">
        <v>1017.9166666666667</v>
      </c>
      <c r="K208" s="38">
        <v>1032.2833333333333</v>
      </c>
      <c r="L208" s="38">
        <v>1047.6166666666668</v>
      </c>
      <c r="M208" s="28">
        <v>1016.95</v>
      </c>
      <c r="N208" s="28">
        <v>987.25</v>
      </c>
      <c r="O208" s="39">
        <v>2640500</v>
      </c>
      <c r="P208" s="40">
        <v>-1.32375189107413E-3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44742</v>
      </c>
      <c r="E209" s="37">
        <v>1627.25</v>
      </c>
      <c r="F209" s="37">
        <v>1580.3166666666668</v>
      </c>
      <c r="G209" s="38">
        <v>1529.0833333333337</v>
      </c>
      <c r="H209" s="38">
        <v>1430.916666666667</v>
      </c>
      <c r="I209" s="38">
        <v>1379.6833333333338</v>
      </c>
      <c r="J209" s="38">
        <v>1678.4833333333336</v>
      </c>
      <c r="K209" s="38">
        <v>1729.7166666666667</v>
      </c>
      <c r="L209" s="38">
        <v>1827.8833333333334</v>
      </c>
      <c r="M209" s="28">
        <v>1631.55</v>
      </c>
      <c r="N209" s="28">
        <v>1482.15</v>
      </c>
      <c r="O209" s="39">
        <v>647600</v>
      </c>
      <c r="P209" s="40">
        <v>-3.1553761028861968E-2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44742</v>
      </c>
      <c r="E210" s="37">
        <v>467.3</v>
      </c>
      <c r="F210" s="37">
        <v>463.39999999999992</v>
      </c>
      <c r="G210" s="38">
        <v>458.54999999999984</v>
      </c>
      <c r="H210" s="38">
        <v>449.7999999999999</v>
      </c>
      <c r="I210" s="38">
        <v>444.94999999999982</v>
      </c>
      <c r="J210" s="38">
        <v>472.14999999999986</v>
      </c>
      <c r="K210" s="38">
        <v>476.99999999999989</v>
      </c>
      <c r="L210" s="38">
        <v>485.74999999999989</v>
      </c>
      <c r="M210" s="28">
        <v>468.25</v>
      </c>
      <c r="N210" s="28">
        <v>454.65</v>
      </c>
      <c r="O210" s="39">
        <v>33918800</v>
      </c>
      <c r="P210" s="40">
        <v>-3.2737518108296164E-2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44742</v>
      </c>
      <c r="E211" s="37">
        <v>237.6</v>
      </c>
      <c r="F211" s="37">
        <v>235.11666666666667</v>
      </c>
      <c r="G211" s="38">
        <v>230.58333333333334</v>
      </c>
      <c r="H211" s="38">
        <v>223.56666666666666</v>
      </c>
      <c r="I211" s="38">
        <v>219.03333333333333</v>
      </c>
      <c r="J211" s="38">
        <v>242.13333333333335</v>
      </c>
      <c r="K211" s="38">
        <v>246.66666666666666</v>
      </c>
      <c r="L211" s="38">
        <v>253.68333333333337</v>
      </c>
      <c r="M211" s="28">
        <v>239.65</v>
      </c>
      <c r="N211" s="28">
        <v>228.1</v>
      </c>
      <c r="O211" s="39">
        <v>69879000</v>
      </c>
      <c r="P211" s="40">
        <v>-1.6093604798513138E-2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44742</v>
      </c>
      <c r="E212" s="37">
        <v>372.85</v>
      </c>
      <c r="F212" s="37">
        <v>373.56666666666666</v>
      </c>
      <c r="G212" s="38">
        <v>370.5333333333333</v>
      </c>
      <c r="H212" s="38">
        <v>368.21666666666664</v>
      </c>
      <c r="I212" s="38">
        <v>365.18333333333328</v>
      </c>
      <c r="J212" s="38">
        <v>375.88333333333333</v>
      </c>
      <c r="K212" s="38">
        <v>378.91666666666674</v>
      </c>
      <c r="L212" s="38">
        <v>381.23333333333335</v>
      </c>
      <c r="M212" s="28">
        <v>376.6</v>
      </c>
      <c r="N212" s="28">
        <v>371.25</v>
      </c>
      <c r="O212" s="39">
        <v>12751800</v>
      </c>
      <c r="P212" s="40">
        <v>1.2875604660953001E-2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4"/>
      <c r="B215" s="307"/>
      <c r="C215" s="284"/>
      <c r="D215" s="308"/>
      <c r="E215" s="285"/>
      <c r="F215" s="285"/>
      <c r="G215" s="309"/>
      <c r="H215" s="309"/>
      <c r="I215" s="309"/>
      <c r="J215" s="309"/>
      <c r="K215" s="309"/>
      <c r="L215" s="309"/>
      <c r="M215" s="284"/>
      <c r="N215" s="284"/>
      <c r="O215" s="310"/>
      <c r="P215" s="311"/>
    </row>
    <row r="216" spans="1:16" ht="12.75" customHeight="1">
      <c r="A216" s="284"/>
      <c r="B216" s="307"/>
      <c r="C216" s="284"/>
      <c r="D216" s="308"/>
      <c r="E216" s="285"/>
      <c r="F216" s="285"/>
      <c r="G216" s="309"/>
      <c r="H216" s="309"/>
      <c r="I216" s="309"/>
      <c r="J216" s="309"/>
      <c r="K216" s="309"/>
      <c r="L216" s="309"/>
      <c r="M216" s="284"/>
      <c r="N216" s="284"/>
      <c r="O216" s="310"/>
      <c r="P216" s="311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4" sqref="C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2" t="s">
        <v>16</v>
      </c>
      <c r="B8" s="464"/>
      <c r="C8" s="468" t="s">
        <v>20</v>
      </c>
      <c r="D8" s="468" t="s">
        <v>21</v>
      </c>
      <c r="E8" s="459" t="s">
        <v>22</v>
      </c>
      <c r="F8" s="460"/>
      <c r="G8" s="461"/>
      <c r="H8" s="459" t="s">
        <v>23</v>
      </c>
      <c r="I8" s="460"/>
      <c r="J8" s="461"/>
      <c r="K8" s="23"/>
      <c r="L8" s="50"/>
      <c r="M8" s="50"/>
      <c r="N8" s="1"/>
      <c r="O8" s="1"/>
    </row>
    <row r="9" spans="1:15" ht="36" customHeight="1">
      <c r="A9" s="466"/>
      <c r="B9" s="467"/>
      <c r="C9" s="467"/>
      <c r="D9" s="46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16352.45</v>
      </c>
      <c r="D10" s="32">
        <v>16315</v>
      </c>
      <c r="E10" s="32">
        <v>16259.4</v>
      </c>
      <c r="F10" s="32">
        <v>16166.35</v>
      </c>
      <c r="G10" s="32">
        <v>16110.75</v>
      </c>
      <c r="H10" s="32">
        <v>16408.05</v>
      </c>
      <c r="I10" s="32">
        <v>16463.649999999998</v>
      </c>
      <c r="J10" s="32">
        <v>16556.699999999997</v>
      </c>
      <c r="K10" s="34">
        <v>16370.6</v>
      </c>
      <c r="L10" s="34">
        <v>16221.95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35613.300000000003</v>
      </c>
      <c r="D11" s="37">
        <v>35533.366666666661</v>
      </c>
      <c r="E11" s="37">
        <v>35371.883333333324</v>
      </c>
      <c r="F11" s="37">
        <v>35130.46666666666</v>
      </c>
      <c r="G11" s="37">
        <v>34968.983333333323</v>
      </c>
      <c r="H11" s="37">
        <v>35774.783333333326</v>
      </c>
      <c r="I11" s="37">
        <v>35936.266666666663</v>
      </c>
      <c r="J11" s="37">
        <v>36177.683333333327</v>
      </c>
      <c r="K11" s="28">
        <v>35694.85</v>
      </c>
      <c r="L11" s="28">
        <v>35291.949999999997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2508.8000000000002</v>
      </c>
      <c r="D12" s="37">
        <v>2527.7666666666664</v>
      </c>
      <c r="E12" s="37">
        <v>2481.1833333333329</v>
      </c>
      <c r="F12" s="37">
        <v>2453.5666666666666</v>
      </c>
      <c r="G12" s="37">
        <v>2406.9833333333331</v>
      </c>
      <c r="H12" s="37">
        <v>2555.3833333333328</v>
      </c>
      <c r="I12" s="37">
        <v>2601.9666666666667</v>
      </c>
      <c r="J12" s="37">
        <v>2629.5833333333326</v>
      </c>
      <c r="K12" s="28">
        <v>2574.35</v>
      </c>
      <c r="L12" s="28">
        <v>2500.15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4744.3500000000004</v>
      </c>
      <c r="D13" s="37">
        <v>4749.3166666666666</v>
      </c>
      <c r="E13" s="37">
        <v>4712.583333333333</v>
      </c>
      <c r="F13" s="37">
        <v>4680.8166666666666</v>
      </c>
      <c r="G13" s="37">
        <v>4644.083333333333</v>
      </c>
      <c r="H13" s="37">
        <v>4781.083333333333</v>
      </c>
      <c r="I13" s="37">
        <v>4817.8166666666666</v>
      </c>
      <c r="J13" s="37">
        <v>4849.583333333333</v>
      </c>
      <c r="K13" s="28">
        <v>4786.05</v>
      </c>
      <c r="L13" s="28">
        <v>4717.55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28641.599999999999</v>
      </c>
      <c r="D14" s="37">
        <v>28526.899999999998</v>
      </c>
      <c r="E14" s="37">
        <v>28325.499999999996</v>
      </c>
      <c r="F14" s="37">
        <v>28009.399999999998</v>
      </c>
      <c r="G14" s="37">
        <v>27807.999999999996</v>
      </c>
      <c r="H14" s="37">
        <v>28842.999999999996</v>
      </c>
      <c r="I14" s="37">
        <v>29044.399999999998</v>
      </c>
      <c r="J14" s="37">
        <v>29360.499999999996</v>
      </c>
      <c r="K14" s="28">
        <v>28728.3</v>
      </c>
      <c r="L14" s="28">
        <v>28210.799999999999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3959.6</v>
      </c>
      <c r="D15" s="37">
        <v>3981.4166666666665</v>
      </c>
      <c r="E15" s="37">
        <v>3920.9333333333329</v>
      </c>
      <c r="F15" s="37">
        <v>3882.2666666666664</v>
      </c>
      <c r="G15" s="37">
        <v>3821.7833333333328</v>
      </c>
      <c r="H15" s="37">
        <v>4020.083333333333</v>
      </c>
      <c r="I15" s="37">
        <v>4080.5666666666666</v>
      </c>
      <c r="J15" s="37">
        <v>4119.2333333333336</v>
      </c>
      <c r="K15" s="28">
        <v>4041.9</v>
      </c>
      <c r="L15" s="28">
        <v>3942.75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7594.15</v>
      </c>
      <c r="D16" s="37">
        <v>7573.4333333333334</v>
      </c>
      <c r="E16" s="37">
        <v>7543.4666666666672</v>
      </c>
      <c r="F16" s="37">
        <v>7492.7833333333338</v>
      </c>
      <c r="G16" s="37">
        <v>7462.8166666666675</v>
      </c>
      <c r="H16" s="37">
        <v>7624.1166666666668</v>
      </c>
      <c r="I16" s="37">
        <v>7654.0833333333321</v>
      </c>
      <c r="J16" s="37">
        <v>7704.7666666666664</v>
      </c>
      <c r="K16" s="28">
        <v>7603.4</v>
      </c>
      <c r="L16" s="28">
        <v>7522.75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2198.0500000000002</v>
      </c>
      <c r="D17" s="37">
        <v>2202.4833333333331</v>
      </c>
      <c r="E17" s="37">
        <v>2186.0166666666664</v>
      </c>
      <c r="F17" s="37">
        <v>2173.9833333333331</v>
      </c>
      <c r="G17" s="37">
        <v>2157.5166666666664</v>
      </c>
      <c r="H17" s="37">
        <v>2214.5166666666664</v>
      </c>
      <c r="I17" s="37">
        <v>2230.9833333333327</v>
      </c>
      <c r="J17" s="37">
        <v>2243.0166666666664</v>
      </c>
      <c r="K17" s="28">
        <v>2218.9499999999998</v>
      </c>
      <c r="L17" s="28">
        <v>2190.4499999999998</v>
      </c>
      <c r="M17" s="28">
        <v>2.1568200000000002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1312.4</v>
      </c>
      <c r="D18" s="37">
        <v>1318.8999999999999</v>
      </c>
      <c r="E18" s="37">
        <v>1297.7999999999997</v>
      </c>
      <c r="F18" s="37">
        <v>1283.1999999999998</v>
      </c>
      <c r="G18" s="37">
        <v>1262.0999999999997</v>
      </c>
      <c r="H18" s="37">
        <v>1333.4999999999998</v>
      </c>
      <c r="I18" s="37">
        <v>1354.5999999999997</v>
      </c>
      <c r="J18" s="37">
        <v>1369.1999999999998</v>
      </c>
      <c r="K18" s="28">
        <v>1340</v>
      </c>
      <c r="L18" s="28">
        <v>1304.3</v>
      </c>
      <c r="M18" s="28">
        <v>13.928940000000001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765.9</v>
      </c>
      <c r="D19" s="37">
        <v>765.06666666666661</v>
      </c>
      <c r="E19" s="37">
        <v>755.68333333333317</v>
      </c>
      <c r="F19" s="37">
        <v>745.46666666666658</v>
      </c>
      <c r="G19" s="37">
        <v>736.08333333333314</v>
      </c>
      <c r="H19" s="37">
        <v>775.28333333333319</v>
      </c>
      <c r="I19" s="37">
        <v>784.66666666666663</v>
      </c>
      <c r="J19" s="37">
        <v>794.88333333333321</v>
      </c>
      <c r="K19" s="28">
        <v>774.45</v>
      </c>
      <c r="L19" s="28">
        <v>754.85</v>
      </c>
      <c r="M19" s="28">
        <v>5.1329000000000002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2080.15</v>
      </c>
      <c r="D20" s="37">
        <v>2074.0500000000002</v>
      </c>
      <c r="E20" s="37">
        <v>2053.8000000000002</v>
      </c>
      <c r="F20" s="37">
        <v>2027.45</v>
      </c>
      <c r="G20" s="37">
        <v>2007.2</v>
      </c>
      <c r="H20" s="37">
        <v>2100.4000000000005</v>
      </c>
      <c r="I20" s="37">
        <v>2120.6500000000005</v>
      </c>
      <c r="J20" s="37">
        <v>2147.0000000000005</v>
      </c>
      <c r="K20" s="28">
        <v>2094.3000000000002</v>
      </c>
      <c r="L20" s="28">
        <v>2047.7</v>
      </c>
      <c r="M20" s="28">
        <v>13.540050000000001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2166.4499999999998</v>
      </c>
      <c r="D21" s="37">
        <v>2175.15</v>
      </c>
      <c r="E21" s="37">
        <v>2131.3000000000002</v>
      </c>
      <c r="F21" s="37">
        <v>2096.15</v>
      </c>
      <c r="G21" s="37">
        <v>2052.3000000000002</v>
      </c>
      <c r="H21" s="37">
        <v>2210.3000000000002</v>
      </c>
      <c r="I21" s="37">
        <v>2254.1499999999996</v>
      </c>
      <c r="J21" s="37">
        <v>2289.3000000000002</v>
      </c>
      <c r="K21" s="28">
        <v>2219</v>
      </c>
      <c r="L21" s="28">
        <v>2140</v>
      </c>
      <c r="M21" s="28">
        <v>6.6437299999999997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703.1</v>
      </c>
      <c r="D22" s="37">
        <v>704.73333333333323</v>
      </c>
      <c r="E22" s="37">
        <v>695.36666666666645</v>
      </c>
      <c r="F22" s="37">
        <v>687.63333333333321</v>
      </c>
      <c r="G22" s="37">
        <v>678.26666666666642</v>
      </c>
      <c r="H22" s="37">
        <v>712.46666666666647</v>
      </c>
      <c r="I22" s="37">
        <v>721.83333333333326</v>
      </c>
      <c r="J22" s="37">
        <v>729.56666666666649</v>
      </c>
      <c r="K22" s="28">
        <v>714.1</v>
      </c>
      <c r="L22" s="28">
        <v>697</v>
      </c>
      <c r="M22" s="28">
        <v>58.15428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2456.4499999999998</v>
      </c>
      <c r="D23" s="37">
        <v>2434.0666666666666</v>
      </c>
      <c r="E23" s="37">
        <v>2382.3833333333332</v>
      </c>
      <c r="F23" s="37">
        <v>2308.3166666666666</v>
      </c>
      <c r="G23" s="37">
        <v>2256.6333333333332</v>
      </c>
      <c r="H23" s="37">
        <v>2508.1333333333332</v>
      </c>
      <c r="I23" s="37">
        <v>2559.8166666666666</v>
      </c>
      <c r="J23" s="37">
        <v>2633.8833333333332</v>
      </c>
      <c r="K23" s="28">
        <v>2485.75</v>
      </c>
      <c r="L23" s="28">
        <v>2360</v>
      </c>
      <c r="M23" s="28">
        <v>3.0823200000000002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2186.25</v>
      </c>
      <c r="D24" s="37">
        <v>2166.4333333333334</v>
      </c>
      <c r="E24" s="37">
        <v>2112.8666666666668</v>
      </c>
      <c r="F24" s="37">
        <v>2039.4833333333336</v>
      </c>
      <c r="G24" s="37">
        <v>1985.916666666667</v>
      </c>
      <c r="H24" s="37">
        <v>2239.8166666666666</v>
      </c>
      <c r="I24" s="37">
        <v>2293.3833333333332</v>
      </c>
      <c r="J24" s="37">
        <v>2366.7666666666664</v>
      </c>
      <c r="K24" s="28">
        <v>2220</v>
      </c>
      <c r="L24" s="28">
        <v>2093.0500000000002</v>
      </c>
      <c r="M24" s="28">
        <v>1.7972300000000001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99.9</v>
      </c>
      <c r="D25" s="37">
        <v>99.933333333333323</v>
      </c>
      <c r="E25" s="37">
        <v>98.566666666666649</v>
      </c>
      <c r="F25" s="37">
        <v>97.23333333333332</v>
      </c>
      <c r="G25" s="37">
        <v>95.866666666666646</v>
      </c>
      <c r="H25" s="37">
        <v>101.26666666666665</v>
      </c>
      <c r="I25" s="37">
        <v>102.63333333333333</v>
      </c>
      <c r="J25" s="37">
        <v>103.96666666666665</v>
      </c>
      <c r="K25" s="28">
        <v>101.3</v>
      </c>
      <c r="L25" s="28">
        <v>98.6</v>
      </c>
      <c r="M25" s="28">
        <v>26.36065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259.7</v>
      </c>
      <c r="D26" s="37">
        <v>259.2833333333333</v>
      </c>
      <c r="E26" s="37">
        <v>256.11666666666662</v>
      </c>
      <c r="F26" s="37">
        <v>252.5333333333333</v>
      </c>
      <c r="G26" s="37">
        <v>249.36666666666662</v>
      </c>
      <c r="H26" s="37">
        <v>262.86666666666662</v>
      </c>
      <c r="I26" s="37">
        <v>266.03333333333336</v>
      </c>
      <c r="J26" s="37">
        <v>269.61666666666662</v>
      </c>
      <c r="K26" s="28">
        <v>262.45</v>
      </c>
      <c r="L26" s="28">
        <v>255.7</v>
      </c>
      <c r="M26" s="28">
        <v>16.26078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1722.35</v>
      </c>
      <c r="D27" s="37">
        <v>1748.1833333333334</v>
      </c>
      <c r="E27" s="37">
        <v>1646.3666666666668</v>
      </c>
      <c r="F27" s="37">
        <v>1570.3833333333334</v>
      </c>
      <c r="G27" s="37">
        <v>1468.5666666666668</v>
      </c>
      <c r="H27" s="37">
        <v>1824.1666666666667</v>
      </c>
      <c r="I27" s="37">
        <v>1925.9833333333333</v>
      </c>
      <c r="J27" s="37">
        <v>2001.9666666666667</v>
      </c>
      <c r="K27" s="28">
        <v>1850</v>
      </c>
      <c r="L27" s="28">
        <v>1672.2</v>
      </c>
      <c r="M27" s="28">
        <v>0.25769999999999998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733.7</v>
      </c>
      <c r="D28" s="37">
        <v>736.75</v>
      </c>
      <c r="E28" s="37">
        <v>727.95</v>
      </c>
      <c r="F28" s="37">
        <v>722.2</v>
      </c>
      <c r="G28" s="37">
        <v>713.40000000000009</v>
      </c>
      <c r="H28" s="37">
        <v>742.5</v>
      </c>
      <c r="I28" s="37">
        <v>751.3</v>
      </c>
      <c r="J28" s="37">
        <v>757.05</v>
      </c>
      <c r="K28" s="28">
        <v>745.55</v>
      </c>
      <c r="L28" s="28">
        <v>731</v>
      </c>
      <c r="M28" s="28">
        <v>0.62829999999999997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3043.4</v>
      </c>
      <c r="D29" s="37">
        <v>3034.9333333333329</v>
      </c>
      <c r="E29" s="37">
        <v>3001.766666666666</v>
      </c>
      <c r="F29" s="37">
        <v>2960.1333333333332</v>
      </c>
      <c r="G29" s="37">
        <v>2926.9666666666662</v>
      </c>
      <c r="H29" s="37">
        <v>3076.5666666666657</v>
      </c>
      <c r="I29" s="37">
        <v>3109.7333333333327</v>
      </c>
      <c r="J29" s="37">
        <v>3151.3666666666654</v>
      </c>
      <c r="K29" s="28">
        <v>3068.1</v>
      </c>
      <c r="L29" s="28">
        <v>2993.3</v>
      </c>
      <c r="M29" s="28">
        <v>0.56745999999999996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495.9</v>
      </c>
      <c r="D30" s="37">
        <v>497.7</v>
      </c>
      <c r="E30" s="37">
        <v>492.4</v>
      </c>
      <c r="F30" s="37">
        <v>488.9</v>
      </c>
      <c r="G30" s="37">
        <v>483.59999999999997</v>
      </c>
      <c r="H30" s="37">
        <v>501.2</v>
      </c>
      <c r="I30" s="37">
        <v>506.50000000000006</v>
      </c>
      <c r="J30" s="37">
        <v>510</v>
      </c>
      <c r="K30" s="28">
        <v>503</v>
      </c>
      <c r="L30" s="28">
        <v>494.2</v>
      </c>
      <c r="M30" s="28">
        <v>3.4685800000000002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366.3</v>
      </c>
      <c r="D31" s="37">
        <v>366.06666666666666</v>
      </c>
      <c r="E31" s="37">
        <v>363.98333333333335</v>
      </c>
      <c r="F31" s="37">
        <v>361.66666666666669</v>
      </c>
      <c r="G31" s="37">
        <v>359.58333333333337</v>
      </c>
      <c r="H31" s="37">
        <v>368.38333333333333</v>
      </c>
      <c r="I31" s="37">
        <v>370.4666666666667</v>
      </c>
      <c r="J31" s="37">
        <v>372.7833333333333</v>
      </c>
      <c r="K31" s="28">
        <v>368.15</v>
      </c>
      <c r="L31" s="28">
        <v>363.75</v>
      </c>
      <c r="M31" s="28">
        <v>16.030750000000001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3861.75</v>
      </c>
      <c r="D32" s="37">
        <v>3771.5833333333335</v>
      </c>
      <c r="E32" s="37">
        <v>3663.166666666667</v>
      </c>
      <c r="F32" s="37">
        <v>3464.5833333333335</v>
      </c>
      <c r="G32" s="37">
        <v>3356.166666666667</v>
      </c>
      <c r="H32" s="37">
        <v>3970.166666666667</v>
      </c>
      <c r="I32" s="37">
        <v>4078.5833333333339</v>
      </c>
      <c r="J32" s="37">
        <v>4277.166666666667</v>
      </c>
      <c r="K32" s="28">
        <v>3880</v>
      </c>
      <c r="L32" s="28">
        <v>3573</v>
      </c>
      <c r="M32" s="28">
        <v>17.337520000000001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215.15</v>
      </c>
      <c r="D33" s="37">
        <v>215.03333333333333</v>
      </c>
      <c r="E33" s="37">
        <v>212.36666666666667</v>
      </c>
      <c r="F33" s="37">
        <v>209.58333333333334</v>
      </c>
      <c r="G33" s="37">
        <v>206.91666666666669</v>
      </c>
      <c r="H33" s="37">
        <v>217.81666666666666</v>
      </c>
      <c r="I33" s="37">
        <v>220.48333333333335</v>
      </c>
      <c r="J33" s="37">
        <v>223.26666666666665</v>
      </c>
      <c r="K33" s="28">
        <v>217.7</v>
      </c>
      <c r="L33" s="28">
        <v>212.25</v>
      </c>
      <c r="M33" s="28">
        <v>18.470980000000001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140.30000000000001</v>
      </c>
      <c r="D34" s="37">
        <v>139.61666666666667</v>
      </c>
      <c r="E34" s="37">
        <v>137.73333333333335</v>
      </c>
      <c r="F34" s="37">
        <v>135.16666666666669</v>
      </c>
      <c r="G34" s="37">
        <v>133.28333333333336</v>
      </c>
      <c r="H34" s="37">
        <v>142.18333333333334</v>
      </c>
      <c r="I34" s="37">
        <v>144.06666666666666</v>
      </c>
      <c r="J34" s="37">
        <v>146.63333333333333</v>
      </c>
      <c r="K34" s="28">
        <v>141.5</v>
      </c>
      <c r="L34" s="28">
        <v>137.05000000000001</v>
      </c>
      <c r="M34" s="28">
        <v>130.06899000000001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2834.85</v>
      </c>
      <c r="D35" s="37">
        <v>2828.2833333333333</v>
      </c>
      <c r="E35" s="37">
        <v>2787.5666666666666</v>
      </c>
      <c r="F35" s="37">
        <v>2740.2833333333333</v>
      </c>
      <c r="G35" s="37">
        <v>2699.5666666666666</v>
      </c>
      <c r="H35" s="37">
        <v>2875.5666666666666</v>
      </c>
      <c r="I35" s="37">
        <v>2916.2833333333328</v>
      </c>
      <c r="J35" s="37">
        <v>2963.5666666666666</v>
      </c>
      <c r="K35" s="28">
        <v>2869</v>
      </c>
      <c r="L35" s="28">
        <v>2781</v>
      </c>
      <c r="M35" s="28">
        <v>18.795339999999999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1689.3</v>
      </c>
      <c r="D36" s="37">
        <v>1691.5</v>
      </c>
      <c r="E36" s="37">
        <v>1663</v>
      </c>
      <c r="F36" s="37">
        <v>1636.7</v>
      </c>
      <c r="G36" s="37">
        <v>1608.2</v>
      </c>
      <c r="H36" s="37">
        <v>1717.8</v>
      </c>
      <c r="I36" s="37">
        <v>1746.3</v>
      </c>
      <c r="J36" s="37">
        <v>1772.6</v>
      </c>
      <c r="K36" s="28">
        <v>1720</v>
      </c>
      <c r="L36" s="28">
        <v>1665.2</v>
      </c>
      <c r="M36" s="28">
        <v>2.1893199999999999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529.70000000000005</v>
      </c>
      <c r="D37" s="37">
        <v>532.63333333333333</v>
      </c>
      <c r="E37" s="37">
        <v>522.06666666666661</v>
      </c>
      <c r="F37" s="37">
        <v>514.43333333333328</v>
      </c>
      <c r="G37" s="37">
        <v>503.86666666666656</v>
      </c>
      <c r="H37" s="37">
        <v>540.26666666666665</v>
      </c>
      <c r="I37" s="37">
        <v>550.83333333333348</v>
      </c>
      <c r="J37" s="37">
        <v>558.4666666666667</v>
      </c>
      <c r="K37" s="28">
        <v>543.20000000000005</v>
      </c>
      <c r="L37" s="28">
        <v>525</v>
      </c>
      <c r="M37" s="28">
        <v>19.770510000000002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3613.85</v>
      </c>
      <c r="D38" s="37">
        <v>3616.2833333333333</v>
      </c>
      <c r="E38" s="37">
        <v>3583.5666666666666</v>
      </c>
      <c r="F38" s="37">
        <v>3553.2833333333333</v>
      </c>
      <c r="G38" s="37">
        <v>3520.5666666666666</v>
      </c>
      <c r="H38" s="37">
        <v>3646.5666666666666</v>
      </c>
      <c r="I38" s="37">
        <v>3679.2833333333328</v>
      </c>
      <c r="J38" s="37">
        <v>3709.5666666666666</v>
      </c>
      <c r="K38" s="28">
        <v>3649</v>
      </c>
      <c r="L38" s="28">
        <v>3586</v>
      </c>
      <c r="M38" s="28">
        <v>1.99688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688.3</v>
      </c>
      <c r="D39" s="37">
        <v>688.7833333333333</v>
      </c>
      <c r="E39" s="37">
        <v>683.76666666666665</v>
      </c>
      <c r="F39" s="37">
        <v>679.23333333333335</v>
      </c>
      <c r="G39" s="37">
        <v>674.2166666666667</v>
      </c>
      <c r="H39" s="37">
        <v>693.31666666666661</v>
      </c>
      <c r="I39" s="37">
        <v>698.33333333333326</v>
      </c>
      <c r="J39" s="37">
        <v>702.86666666666656</v>
      </c>
      <c r="K39" s="28">
        <v>693.8</v>
      </c>
      <c r="L39" s="28">
        <v>684.25</v>
      </c>
      <c r="M39" s="28">
        <v>55.390599999999999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3833.05</v>
      </c>
      <c r="D40" s="37">
        <v>3848.7000000000003</v>
      </c>
      <c r="E40" s="37">
        <v>3807.4000000000005</v>
      </c>
      <c r="F40" s="37">
        <v>3781.7500000000005</v>
      </c>
      <c r="G40" s="37">
        <v>3740.4500000000007</v>
      </c>
      <c r="H40" s="37">
        <v>3874.3500000000004</v>
      </c>
      <c r="I40" s="37">
        <v>3915.6500000000005</v>
      </c>
      <c r="J40" s="37">
        <v>3941.3</v>
      </c>
      <c r="K40" s="28">
        <v>3890</v>
      </c>
      <c r="L40" s="28">
        <v>3823.05</v>
      </c>
      <c r="M40" s="28">
        <v>4.2259099999999998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5993.5</v>
      </c>
      <c r="D41" s="37">
        <v>5977.1833333333334</v>
      </c>
      <c r="E41" s="37">
        <v>5877.3666666666668</v>
      </c>
      <c r="F41" s="37">
        <v>5761.2333333333336</v>
      </c>
      <c r="G41" s="37">
        <v>5661.416666666667</v>
      </c>
      <c r="H41" s="37">
        <v>6093.3166666666666</v>
      </c>
      <c r="I41" s="37">
        <v>6193.1333333333341</v>
      </c>
      <c r="J41" s="37">
        <v>6309.2666666666664</v>
      </c>
      <c r="K41" s="28">
        <v>6077</v>
      </c>
      <c r="L41" s="28">
        <v>5861.05</v>
      </c>
      <c r="M41" s="28">
        <v>16.258050000000001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12758.4</v>
      </c>
      <c r="D42" s="37">
        <v>12750.983333333332</v>
      </c>
      <c r="E42" s="37">
        <v>12611.966666666664</v>
      </c>
      <c r="F42" s="37">
        <v>12465.533333333331</v>
      </c>
      <c r="G42" s="37">
        <v>12326.516666666663</v>
      </c>
      <c r="H42" s="37">
        <v>12897.416666666664</v>
      </c>
      <c r="I42" s="37">
        <v>13036.433333333331</v>
      </c>
      <c r="J42" s="37">
        <v>13182.866666666665</v>
      </c>
      <c r="K42" s="28">
        <v>12890</v>
      </c>
      <c r="L42" s="28">
        <v>12604.55</v>
      </c>
      <c r="M42" s="28">
        <v>3.2953399999999999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5010.6499999999996</v>
      </c>
      <c r="D43" s="37">
        <v>4996.5666666666666</v>
      </c>
      <c r="E43" s="37">
        <v>4933.1333333333332</v>
      </c>
      <c r="F43" s="37">
        <v>4855.6166666666668</v>
      </c>
      <c r="G43" s="37">
        <v>4792.1833333333334</v>
      </c>
      <c r="H43" s="37">
        <v>5074.083333333333</v>
      </c>
      <c r="I43" s="37">
        <v>5137.5166666666655</v>
      </c>
      <c r="J43" s="37">
        <v>5215.0333333333328</v>
      </c>
      <c r="K43" s="28">
        <v>5060</v>
      </c>
      <c r="L43" s="28">
        <v>4919.05</v>
      </c>
      <c r="M43" s="28">
        <v>0.22597999999999999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2235.1999999999998</v>
      </c>
      <c r="D44" s="37">
        <v>2236.4666666666667</v>
      </c>
      <c r="E44" s="37">
        <v>2198.9333333333334</v>
      </c>
      <c r="F44" s="37">
        <v>2162.6666666666665</v>
      </c>
      <c r="G44" s="37">
        <v>2125.1333333333332</v>
      </c>
      <c r="H44" s="37">
        <v>2272.7333333333336</v>
      </c>
      <c r="I44" s="37">
        <v>2310.2666666666673</v>
      </c>
      <c r="J44" s="37">
        <v>2346.5333333333338</v>
      </c>
      <c r="K44" s="28">
        <v>2274</v>
      </c>
      <c r="L44" s="28">
        <v>2200.1999999999998</v>
      </c>
      <c r="M44" s="28">
        <v>2.7027800000000002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324.45</v>
      </c>
      <c r="D45" s="37">
        <v>322.75</v>
      </c>
      <c r="E45" s="37">
        <v>319.3</v>
      </c>
      <c r="F45" s="37">
        <v>314.15000000000003</v>
      </c>
      <c r="G45" s="37">
        <v>310.70000000000005</v>
      </c>
      <c r="H45" s="37">
        <v>327.9</v>
      </c>
      <c r="I45" s="37">
        <v>331.35</v>
      </c>
      <c r="J45" s="37">
        <v>336.49999999999994</v>
      </c>
      <c r="K45" s="28">
        <v>326.2</v>
      </c>
      <c r="L45" s="28">
        <v>317.60000000000002</v>
      </c>
      <c r="M45" s="28">
        <v>45.495220000000003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98.65</v>
      </c>
      <c r="D46" s="37">
        <v>98.883333333333326</v>
      </c>
      <c r="E46" s="37">
        <v>97.916666666666657</v>
      </c>
      <c r="F46" s="37">
        <v>97.183333333333337</v>
      </c>
      <c r="G46" s="37">
        <v>96.216666666666669</v>
      </c>
      <c r="H46" s="37">
        <v>99.616666666666646</v>
      </c>
      <c r="I46" s="37">
        <v>100.58333333333331</v>
      </c>
      <c r="J46" s="37">
        <v>101.31666666666663</v>
      </c>
      <c r="K46" s="28">
        <v>99.85</v>
      </c>
      <c r="L46" s="28">
        <v>98.15</v>
      </c>
      <c r="M46" s="28">
        <v>223.70919000000001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46.95</v>
      </c>
      <c r="D47" s="37">
        <v>46.54999999999999</v>
      </c>
      <c r="E47" s="37">
        <v>45.949999999999982</v>
      </c>
      <c r="F47" s="37">
        <v>44.949999999999989</v>
      </c>
      <c r="G47" s="37">
        <v>44.34999999999998</v>
      </c>
      <c r="H47" s="37">
        <v>47.549999999999983</v>
      </c>
      <c r="I47" s="37">
        <v>48.149999999999991</v>
      </c>
      <c r="J47" s="37">
        <v>49.149999999999984</v>
      </c>
      <c r="K47" s="28">
        <v>47.15</v>
      </c>
      <c r="L47" s="28">
        <v>45.55</v>
      </c>
      <c r="M47" s="28">
        <v>31.647320000000001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1802.5</v>
      </c>
      <c r="D48" s="37">
        <v>1796.6333333333332</v>
      </c>
      <c r="E48" s="37">
        <v>1777.2666666666664</v>
      </c>
      <c r="F48" s="37">
        <v>1752.0333333333333</v>
      </c>
      <c r="G48" s="37">
        <v>1732.6666666666665</v>
      </c>
      <c r="H48" s="37">
        <v>1821.8666666666663</v>
      </c>
      <c r="I48" s="37">
        <v>1841.2333333333331</v>
      </c>
      <c r="J48" s="37">
        <v>1866.4666666666662</v>
      </c>
      <c r="K48" s="28">
        <v>1816</v>
      </c>
      <c r="L48" s="28">
        <v>1771.4</v>
      </c>
      <c r="M48" s="28">
        <v>4.48224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575.25</v>
      </c>
      <c r="D49" s="37">
        <v>572.19999999999993</v>
      </c>
      <c r="E49" s="37">
        <v>560.04999999999984</v>
      </c>
      <c r="F49" s="37">
        <v>544.84999999999991</v>
      </c>
      <c r="G49" s="37">
        <v>532.69999999999982</v>
      </c>
      <c r="H49" s="37">
        <v>587.39999999999986</v>
      </c>
      <c r="I49" s="37">
        <v>599.54999999999995</v>
      </c>
      <c r="J49" s="37">
        <v>614.74999999999989</v>
      </c>
      <c r="K49" s="28">
        <v>584.35</v>
      </c>
      <c r="L49" s="28">
        <v>557</v>
      </c>
      <c r="M49" s="28">
        <v>19.973690000000001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230.9</v>
      </c>
      <c r="D50" s="37">
        <v>230.25</v>
      </c>
      <c r="E50" s="37">
        <v>227.85</v>
      </c>
      <c r="F50" s="37">
        <v>224.79999999999998</v>
      </c>
      <c r="G50" s="37">
        <v>222.39999999999998</v>
      </c>
      <c r="H50" s="37">
        <v>233.3</v>
      </c>
      <c r="I50" s="37">
        <v>235.7</v>
      </c>
      <c r="J50" s="37">
        <v>238.75000000000003</v>
      </c>
      <c r="K50" s="28">
        <v>232.65</v>
      </c>
      <c r="L50" s="28">
        <v>227.2</v>
      </c>
      <c r="M50" s="28">
        <v>37.292409999999997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673.2</v>
      </c>
      <c r="D51" s="37">
        <v>674.18333333333328</v>
      </c>
      <c r="E51" s="37">
        <v>667.56666666666661</v>
      </c>
      <c r="F51" s="37">
        <v>661.93333333333328</v>
      </c>
      <c r="G51" s="37">
        <v>655.31666666666661</v>
      </c>
      <c r="H51" s="37">
        <v>679.81666666666661</v>
      </c>
      <c r="I51" s="37">
        <v>686.43333333333317</v>
      </c>
      <c r="J51" s="37">
        <v>692.06666666666661</v>
      </c>
      <c r="K51" s="28">
        <v>680.8</v>
      </c>
      <c r="L51" s="28">
        <v>668.55</v>
      </c>
      <c r="M51" s="28">
        <v>4.7145999999999999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51.15</v>
      </c>
      <c r="D52" s="37">
        <v>50.883333333333333</v>
      </c>
      <c r="E52" s="37">
        <v>50.416666666666664</v>
      </c>
      <c r="F52" s="37">
        <v>49.68333333333333</v>
      </c>
      <c r="G52" s="37">
        <v>49.216666666666661</v>
      </c>
      <c r="H52" s="37">
        <v>51.616666666666667</v>
      </c>
      <c r="I52" s="37">
        <v>52.083333333333336</v>
      </c>
      <c r="J52" s="37">
        <v>52.81666666666667</v>
      </c>
      <c r="K52" s="28">
        <v>51.35</v>
      </c>
      <c r="L52" s="28">
        <v>50.15</v>
      </c>
      <c r="M52" s="28">
        <v>226.24271999999999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322.35000000000002</v>
      </c>
      <c r="D53" s="37">
        <v>323.18333333333334</v>
      </c>
      <c r="E53" s="37">
        <v>317.36666666666667</v>
      </c>
      <c r="F53" s="37">
        <v>312.38333333333333</v>
      </c>
      <c r="G53" s="37">
        <v>306.56666666666666</v>
      </c>
      <c r="H53" s="37">
        <v>328.16666666666669</v>
      </c>
      <c r="I53" s="37">
        <v>333.98333333333341</v>
      </c>
      <c r="J53" s="37">
        <v>338.9666666666667</v>
      </c>
      <c r="K53" s="28">
        <v>329</v>
      </c>
      <c r="L53" s="28">
        <v>318.2</v>
      </c>
      <c r="M53" s="28">
        <v>48.758519999999997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684.4</v>
      </c>
      <c r="D54" s="37">
        <v>686.80000000000007</v>
      </c>
      <c r="E54" s="37">
        <v>673.60000000000014</v>
      </c>
      <c r="F54" s="37">
        <v>662.80000000000007</v>
      </c>
      <c r="G54" s="37">
        <v>649.60000000000014</v>
      </c>
      <c r="H54" s="37">
        <v>697.60000000000014</v>
      </c>
      <c r="I54" s="37">
        <v>710.80000000000018</v>
      </c>
      <c r="J54" s="37">
        <v>721.60000000000014</v>
      </c>
      <c r="K54" s="28">
        <v>700</v>
      </c>
      <c r="L54" s="28">
        <v>676</v>
      </c>
      <c r="M54" s="28">
        <v>71.316329999999994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333</v>
      </c>
      <c r="D55" s="37">
        <v>331.26666666666671</v>
      </c>
      <c r="E55" s="37">
        <v>328.83333333333343</v>
      </c>
      <c r="F55" s="37">
        <v>324.66666666666674</v>
      </c>
      <c r="G55" s="37">
        <v>322.23333333333346</v>
      </c>
      <c r="H55" s="37">
        <v>335.43333333333339</v>
      </c>
      <c r="I55" s="37">
        <v>337.86666666666667</v>
      </c>
      <c r="J55" s="37">
        <v>342.03333333333336</v>
      </c>
      <c r="K55" s="28">
        <v>333.7</v>
      </c>
      <c r="L55" s="28">
        <v>327.10000000000002</v>
      </c>
      <c r="M55" s="28">
        <v>8.9593600000000002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14185.75</v>
      </c>
      <c r="D56" s="37">
        <v>14151.583333333334</v>
      </c>
      <c r="E56" s="37">
        <v>14004.166666666668</v>
      </c>
      <c r="F56" s="37">
        <v>13822.583333333334</v>
      </c>
      <c r="G56" s="37">
        <v>13675.166666666668</v>
      </c>
      <c r="H56" s="37">
        <v>14333.166666666668</v>
      </c>
      <c r="I56" s="37">
        <v>14480.583333333336</v>
      </c>
      <c r="J56" s="37">
        <v>14662.166666666668</v>
      </c>
      <c r="K56" s="28">
        <v>14299</v>
      </c>
      <c r="L56" s="28">
        <v>13970</v>
      </c>
      <c r="M56" s="28">
        <v>0.29520999999999997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3557.6</v>
      </c>
      <c r="D57" s="37">
        <v>3550.4</v>
      </c>
      <c r="E57" s="37">
        <v>3517.4500000000003</v>
      </c>
      <c r="F57" s="37">
        <v>3477.3</v>
      </c>
      <c r="G57" s="37">
        <v>3444.3500000000004</v>
      </c>
      <c r="H57" s="37">
        <v>3590.55</v>
      </c>
      <c r="I57" s="37">
        <v>3623.5</v>
      </c>
      <c r="J57" s="37">
        <v>3663.65</v>
      </c>
      <c r="K57" s="28">
        <v>3583.35</v>
      </c>
      <c r="L57" s="28">
        <v>3510.25</v>
      </c>
      <c r="M57" s="28">
        <v>1.6572100000000001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623.29999999999995</v>
      </c>
      <c r="D58" s="37">
        <v>622.66666666666663</v>
      </c>
      <c r="E58" s="37">
        <v>611.13333333333321</v>
      </c>
      <c r="F58" s="37">
        <v>598.96666666666658</v>
      </c>
      <c r="G58" s="37">
        <v>587.43333333333317</v>
      </c>
      <c r="H58" s="37">
        <v>634.83333333333326</v>
      </c>
      <c r="I58" s="37">
        <v>646.36666666666679</v>
      </c>
      <c r="J58" s="37">
        <v>658.5333333333333</v>
      </c>
      <c r="K58" s="28">
        <v>634.20000000000005</v>
      </c>
      <c r="L58" s="28">
        <v>610.5</v>
      </c>
      <c r="M58" s="28">
        <v>4.7349800000000002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198.05</v>
      </c>
      <c r="D59" s="37">
        <v>198.73333333333335</v>
      </c>
      <c r="E59" s="37">
        <v>195.41666666666669</v>
      </c>
      <c r="F59" s="37">
        <v>192.78333333333333</v>
      </c>
      <c r="G59" s="37">
        <v>189.46666666666667</v>
      </c>
      <c r="H59" s="37">
        <v>201.3666666666667</v>
      </c>
      <c r="I59" s="37">
        <v>204.68333333333337</v>
      </c>
      <c r="J59" s="37">
        <v>207.31666666666672</v>
      </c>
      <c r="K59" s="28">
        <v>202.05</v>
      </c>
      <c r="L59" s="28">
        <v>196.1</v>
      </c>
      <c r="M59" s="28">
        <v>99.302779999999998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107.55</v>
      </c>
      <c r="D60" s="37">
        <v>107.8</v>
      </c>
      <c r="E60" s="37">
        <v>105.8</v>
      </c>
      <c r="F60" s="37">
        <v>104.05</v>
      </c>
      <c r="G60" s="37">
        <v>102.05</v>
      </c>
      <c r="H60" s="37">
        <v>109.55</v>
      </c>
      <c r="I60" s="37">
        <v>111.55</v>
      </c>
      <c r="J60" s="37">
        <v>113.3</v>
      </c>
      <c r="K60" s="28">
        <v>109.8</v>
      </c>
      <c r="L60" s="28">
        <v>106.05</v>
      </c>
      <c r="M60" s="28">
        <v>14.6068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656.7</v>
      </c>
      <c r="D61" s="37">
        <v>653.56666666666672</v>
      </c>
      <c r="E61" s="37">
        <v>647.13333333333344</v>
      </c>
      <c r="F61" s="37">
        <v>637.56666666666672</v>
      </c>
      <c r="G61" s="37">
        <v>631.13333333333344</v>
      </c>
      <c r="H61" s="37">
        <v>663.13333333333344</v>
      </c>
      <c r="I61" s="37">
        <v>669.56666666666661</v>
      </c>
      <c r="J61" s="37">
        <v>679.13333333333344</v>
      </c>
      <c r="K61" s="28">
        <v>660</v>
      </c>
      <c r="L61" s="28">
        <v>644</v>
      </c>
      <c r="M61" s="28">
        <v>9.8834499999999998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966.35</v>
      </c>
      <c r="D62" s="37">
        <v>968.05000000000007</v>
      </c>
      <c r="E62" s="37">
        <v>958.30000000000018</v>
      </c>
      <c r="F62" s="37">
        <v>950.25000000000011</v>
      </c>
      <c r="G62" s="37">
        <v>940.50000000000023</v>
      </c>
      <c r="H62" s="37">
        <v>976.10000000000014</v>
      </c>
      <c r="I62" s="37">
        <v>985.84999999999991</v>
      </c>
      <c r="J62" s="37">
        <v>993.90000000000009</v>
      </c>
      <c r="K62" s="28">
        <v>977.8</v>
      </c>
      <c r="L62" s="28">
        <v>960</v>
      </c>
      <c r="M62" s="28">
        <v>12.493740000000001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126.6</v>
      </c>
      <c r="D63" s="37">
        <v>127.21666666666665</v>
      </c>
      <c r="E63" s="37">
        <v>125.08333333333331</v>
      </c>
      <c r="F63" s="37">
        <v>123.56666666666666</v>
      </c>
      <c r="G63" s="37">
        <v>121.43333333333332</v>
      </c>
      <c r="H63" s="37">
        <v>128.73333333333329</v>
      </c>
      <c r="I63" s="37">
        <v>130.86666666666667</v>
      </c>
      <c r="J63" s="37">
        <v>132.3833333333333</v>
      </c>
      <c r="K63" s="28">
        <v>129.35</v>
      </c>
      <c r="L63" s="28">
        <v>125.7</v>
      </c>
      <c r="M63" s="28">
        <v>9.3458199999999998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181.85</v>
      </c>
      <c r="D64" s="37">
        <v>183.66666666666666</v>
      </c>
      <c r="E64" s="37">
        <v>178.68333333333331</v>
      </c>
      <c r="F64" s="37">
        <v>175.51666666666665</v>
      </c>
      <c r="G64" s="37">
        <v>170.5333333333333</v>
      </c>
      <c r="H64" s="37">
        <v>186.83333333333331</v>
      </c>
      <c r="I64" s="37">
        <v>191.81666666666666</v>
      </c>
      <c r="J64" s="37">
        <v>194.98333333333332</v>
      </c>
      <c r="K64" s="28">
        <v>188.65</v>
      </c>
      <c r="L64" s="28">
        <v>180.5</v>
      </c>
      <c r="M64" s="28">
        <v>164.08080000000001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3671.45</v>
      </c>
      <c r="D65" s="37">
        <v>3628.4833333333336</v>
      </c>
      <c r="E65" s="37">
        <v>3557.9666666666672</v>
      </c>
      <c r="F65" s="37">
        <v>3444.4833333333336</v>
      </c>
      <c r="G65" s="37">
        <v>3373.9666666666672</v>
      </c>
      <c r="H65" s="37">
        <v>3741.9666666666672</v>
      </c>
      <c r="I65" s="37">
        <v>3812.4833333333336</v>
      </c>
      <c r="J65" s="37">
        <v>3925.9666666666672</v>
      </c>
      <c r="K65" s="28">
        <v>3699</v>
      </c>
      <c r="L65" s="28">
        <v>3515</v>
      </c>
      <c r="M65" s="28">
        <v>4.8315000000000001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1592.3</v>
      </c>
      <c r="D66" s="37">
        <v>1601.7666666666664</v>
      </c>
      <c r="E66" s="37">
        <v>1577.4333333333329</v>
      </c>
      <c r="F66" s="37">
        <v>1562.5666666666666</v>
      </c>
      <c r="G66" s="37">
        <v>1538.2333333333331</v>
      </c>
      <c r="H66" s="37">
        <v>1616.6333333333328</v>
      </c>
      <c r="I66" s="37">
        <v>1640.9666666666662</v>
      </c>
      <c r="J66" s="37">
        <v>1655.8333333333326</v>
      </c>
      <c r="K66" s="28">
        <v>1626.1</v>
      </c>
      <c r="L66" s="28">
        <v>1586.9</v>
      </c>
      <c r="M66" s="28">
        <v>2.5856499999999998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658</v>
      </c>
      <c r="D67" s="37">
        <v>651</v>
      </c>
      <c r="E67" s="37">
        <v>642</v>
      </c>
      <c r="F67" s="37">
        <v>626</v>
      </c>
      <c r="G67" s="37">
        <v>617</v>
      </c>
      <c r="H67" s="37">
        <v>667</v>
      </c>
      <c r="I67" s="37">
        <v>676</v>
      </c>
      <c r="J67" s="37">
        <v>692</v>
      </c>
      <c r="K67" s="28">
        <v>660</v>
      </c>
      <c r="L67" s="28">
        <v>635</v>
      </c>
      <c r="M67" s="28">
        <v>28.302600000000002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938.8</v>
      </c>
      <c r="D68" s="37">
        <v>933.7166666666667</v>
      </c>
      <c r="E68" s="37">
        <v>924.98333333333335</v>
      </c>
      <c r="F68" s="37">
        <v>911.16666666666663</v>
      </c>
      <c r="G68" s="37">
        <v>902.43333333333328</v>
      </c>
      <c r="H68" s="37">
        <v>947.53333333333342</v>
      </c>
      <c r="I68" s="37">
        <v>956.26666666666677</v>
      </c>
      <c r="J68" s="37">
        <v>970.08333333333348</v>
      </c>
      <c r="K68" s="28">
        <v>942.45</v>
      </c>
      <c r="L68" s="28">
        <v>919.9</v>
      </c>
      <c r="M68" s="28">
        <v>4.2930000000000001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327.75</v>
      </c>
      <c r="D69" s="37">
        <v>328.81666666666666</v>
      </c>
      <c r="E69" s="37">
        <v>323.48333333333335</v>
      </c>
      <c r="F69" s="37">
        <v>319.2166666666667</v>
      </c>
      <c r="G69" s="37">
        <v>313.88333333333338</v>
      </c>
      <c r="H69" s="37">
        <v>333.08333333333331</v>
      </c>
      <c r="I69" s="37">
        <v>338.41666666666669</v>
      </c>
      <c r="J69" s="37">
        <v>342.68333333333328</v>
      </c>
      <c r="K69" s="28">
        <v>334.15</v>
      </c>
      <c r="L69" s="28">
        <v>324.55</v>
      </c>
      <c r="M69" s="28">
        <v>7.3912699999999996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1015.25</v>
      </c>
      <c r="D70" s="37">
        <v>1002.7833333333333</v>
      </c>
      <c r="E70" s="37">
        <v>979.51666666666665</v>
      </c>
      <c r="F70" s="37">
        <v>943.7833333333333</v>
      </c>
      <c r="G70" s="37">
        <v>920.51666666666665</v>
      </c>
      <c r="H70" s="37">
        <v>1038.5166666666667</v>
      </c>
      <c r="I70" s="37">
        <v>1061.7833333333333</v>
      </c>
      <c r="J70" s="37">
        <v>1097.5166666666667</v>
      </c>
      <c r="K70" s="28">
        <v>1026.05</v>
      </c>
      <c r="L70" s="28">
        <v>967.05</v>
      </c>
      <c r="M70" s="28">
        <v>14.59108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324.55</v>
      </c>
      <c r="D71" s="37">
        <v>324.5</v>
      </c>
      <c r="E71" s="37">
        <v>319.2</v>
      </c>
      <c r="F71" s="37">
        <v>313.84999999999997</v>
      </c>
      <c r="G71" s="37">
        <v>308.54999999999995</v>
      </c>
      <c r="H71" s="37">
        <v>329.85</v>
      </c>
      <c r="I71" s="37">
        <v>335.15</v>
      </c>
      <c r="J71" s="37">
        <v>340.50000000000006</v>
      </c>
      <c r="K71" s="28">
        <v>329.8</v>
      </c>
      <c r="L71" s="28">
        <v>319.14999999999998</v>
      </c>
      <c r="M71" s="28">
        <v>50.427149999999997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497.7</v>
      </c>
      <c r="D72" s="37">
        <v>498.25</v>
      </c>
      <c r="E72" s="37">
        <v>495.15</v>
      </c>
      <c r="F72" s="37">
        <v>492.59999999999997</v>
      </c>
      <c r="G72" s="37">
        <v>489.49999999999994</v>
      </c>
      <c r="H72" s="37">
        <v>500.8</v>
      </c>
      <c r="I72" s="37">
        <v>503.90000000000003</v>
      </c>
      <c r="J72" s="37">
        <v>506.45000000000005</v>
      </c>
      <c r="K72" s="28">
        <v>501.35</v>
      </c>
      <c r="L72" s="28">
        <v>495.7</v>
      </c>
      <c r="M72" s="28">
        <v>10.89096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1334.9</v>
      </c>
      <c r="D73" s="37">
        <v>1339.45</v>
      </c>
      <c r="E73" s="37">
        <v>1320.9</v>
      </c>
      <c r="F73" s="37">
        <v>1306.9000000000001</v>
      </c>
      <c r="G73" s="37">
        <v>1288.3500000000001</v>
      </c>
      <c r="H73" s="37">
        <v>1353.45</v>
      </c>
      <c r="I73" s="37">
        <v>1371.9999999999998</v>
      </c>
      <c r="J73" s="37">
        <v>1386</v>
      </c>
      <c r="K73" s="28">
        <v>1358</v>
      </c>
      <c r="L73" s="28">
        <v>1325.45</v>
      </c>
      <c r="M73" s="28">
        <v>0.54101999999999995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1896.25</v>
      </c>
      <c r="D74" s="37">
        <v>1894.95</v>
      </c>
      <c r="E74" s="37">
        <v>1866.4</v>
      </c>
      <c r="F74" s="37">
        <v>1836.55</v>
      </c>
      <c r="G74" s="37">
        <v>1808</v>
      </c>
      <c r="H74" s="37">
        <v>1924.8000000000002</v>
      </c>
      <c r="I74" s="37">
        <v>1953.35</v>
      </c>
      <c r="J74" s="37">
        <v>1983.2000000000003</v>
      </c>
      <c r="K74" s="28">
        <v>1923.5</v>
      </c>
      <c r="L74" s="28">
        <v>1865.1</v>
      </c>
      <c r="M74" s="28">
        <v>6.1516299999999999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54.3</v>
      </c>
      <c r="D75" s="37">
        <v>55.283333333333331</v>
      </c>
      <c r="E75" s="37">
        <v>52.816666666666663</v>
      </c>
      <c r="F75" s="37">
        <v>51.333333333333329</v>
      </c>
      <c r="G75" s="37">
        <v>48.86666666666666</v>
      </c>
      <c r="H75" s="37">
        <v>56.766666666666666</v>
      </c>
      <c r="I75" s="37">
        <v>59.233333333333334</v>
      </c>
      <c r="J75" s="37">
        <v>60.716666666666669</v>
      </c>
      <c r="K75" s="28">
        <v>57.75</v>
      </c>
      <c r="L75" s="28">
        <v>53.8</v>
      </c>
      <c r="M75" s="28">
        <v>16.591370000000001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3514.7</v>
      </c>
      <c r="D76" s="37">
        <v>3501.65</v>
      </c>
      <c r="E76" s="37">
        <v>3464.65</v>
      </c>
      <c r="F76" s="37">
        <v>3414.6</v>
      </c>
      <c r="G76" s="37">
        <v>3377.6</v>
      </c>
      <c r="H76" s="37">
        <v>3551.7000000000003</v>
      </c>
      <c r="I76" s="37">
        <v>3588.7000000000003</v>
      </c>
      <c r="J76" s="37">
        <v>3638.7500000000005</v>
      </c>
      <c r="K76" s="28">
        <v>3538.65</v>
      </c>
      <c r="L76" s="28">
        <v>3451.6</v>
      </c>
      <c r="M76" s="28">
        <v>9.0088500000000007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3421.15</v>
      </c>
      <c r="D77" s="37">
        <v>3440.3833333333332</v>
      </c>
      <c r="E77" s="37">
        <v>3375.7666666666664</v>
      </c>
      <c r="F77" s="37">
        <v>3330.3833333333332</v>
      </c>
      <c r="G77" s="37">
        <v>3265.7666666666664</v>
      </c>
      <c r="H77" s="37">
        <v>3485.7666666666664</v>
      </c>
      <c r="I77" s="37">
        <v>3550.3833333333332</v>
      </c>
      <c r="J77" s="37">
        <v>3595.7666666666664</v>
      </c>
      <c r="K77" s="28">
        <v>3505</v>
      </c>
      <c r="L77" s="28">
        <v>3395</v>
      </c>
      <c r="M77" s="28">
        <v>1.5379799999999999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2204.5</v>
      </c>
      <c r="D78" s="37">
        <v>2139.2333333333331</v>
      </c>
      <c r="E78" s="37">
        <v>2067.2666666666664</v>
      </c>
      <c r="F78" s="37">
        <v>1930.0333333333333</v>
      </c>
      <c r="G78" s="37">
        <v>1858.0666666666666</v>
      </c>
      <c r="H78" s="37">
        <v>2276.4666666666662</v>
      </c>
      <c r="I78" s="37">
        <v>2348.4333333333325</v>
      </c>
      <c r="J78" s="37">
        <v>2485.6666666666661</v>
      </c>
      <c r="K78" s="28">
        <v>2211.1999999999998</v>
      </c>
      <c r="L78" s="28">
        <v>2002</v>
      </c>
      <c r="M78" s="28">
        <v>14.98016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4390.5</v>
      </c>
      <c r="D79" s="37">
        <v>4356.1500000000005</v>
      </c>
      <c r="E79" s="37">
        <v>4303.3000000000011</v>
      </c>
      <c r="F79" s="37">
        <v>4216.1000000000004</v>
      </c>
      <c r="G79" s="37">
        <v>4163.2500000000009</v>
      </c>
      <c r="H79" s="37">
        <v>4443.3500000000013</v>
      </c>
      <c r="I79" s="37">
        <v>4496.2000000000016</v>
      </c>
      <c r="J79" s="37">
        <v>4583.4000000000015</v>
      </c>
      <c r="K79" s="28">
        <v>4409</v>
      </c>
      <c r="L79" s="28">
        <v>4268.95</v>
      </c>
      <c r="M79" s="28">
        <v>4.3429099999999998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2742.1</v>
      </c>
      <c r="D80" s="37">
        <v>2745.6</v>
      </c>
      <c r="E80" s="37">
        <v>2726.2</v>
      </c>
      <c r="F80" s="37">
        <v>2710.2999999999997</v>
      </c>
      <c r="G80" s="37">
        <v>2690.8999999999996</v>
      </c>
      <c r="H80" s="37">
        <v>2761.5</v>
      </c>
      <c r="I80" s="37">
        <v>2780.9000000000005</v>
      </c>
      <c r="J80" s="37">
        <v>2796.8</v>
      </c>
      <c r="K80" s="28">
        <v>2765</v>
      </c>
      <c r="L80" s="28">
        <v>2729.7</v>
      </c>
      <c r="M80" s="28">
        <v>4.0487700000000002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409.7</v>
      </c>
      <c r="D81" s="37">
        <v>410.51666666666671</v>
      </c>
      <c r="E81" s="37">
        <v>406.53333333333342</v>
      </c>
      <c r="F81" s="37">
        <v>403.36666666666673</v>
      </c>
      <c r="G81" s="37">
        <v>399.38333333333344</v>
      </c>
      <c r="H81" s="37">
        <v>413.68333333333339</v>
      </c>
      <c r="I81" s="37">
        <v>417.66666666666663</v>
      </c>
      <c r="J81" s="37">
        <v>420.83333333333337</v>
      </c>
      <c r="K81" s="28">
        <v>414.5</v>
      </c>
      <c r="L81" s="28">
        <v>407.35</v>
      </c>
      <c r="M81" s="28">
        <v>1.4936700000000001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1284.5</v>
      </c>
      <c r="D82" s="37">
        <v>1276.1333333333334</v>
      </c>
      <c r="E82" s="37">
        <v>1261.3666666666668</v>
      </c>
      <c r="F82" s="37">
        <v>1238.2333333333333</v>
      </c>
      <c r="G82" s="37">
        <v>1223.4666666666667</v>
      </c>
      <c r="H82" s="37">
        <v>1299.2666666666669</v>
      </c>
      <c r="I82" s="37">
        <v>1314.0333333333338</v>
      </c>
      <c r="J82" s="37">
        <v>1337.166666666667</v>
      </c>
      <c r="K82" s="28">
        <v>1290.9000000000001</v>
      </c>
      <c r="L82" s="28">
        <v>1253</v>
      </c>
      <c r="M82" s="28">
        <v>0.38488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1626.3</v>
      </c>
      <c r="D83" s="37">
        <v>1625.5</v>
      </c>
      <c r="E83" s="37">
        <v>1613.3</v>
      </c>
      <c r="F83" s="37">
        <v>1600.3</v>
      </c>
      <c r="G83" s="37">
        <v>1588.1</v>
      </c>
      <c r="H83" s="37">
        <v>1638.5</v>
      </c>
      <c r="I83" s="37">
        <v>1650.6999999999998</v>
      </c>
      <c r="J83" s="37">
        <v>1663.7</v>
      </c>
      <c r="K83" s="28">
        <v>1637.7</v>
      </c>
      <c r="L83" s="28">
        <v>1612.5</v>
      </c>
      <c r="M83" s="28">
        <v>1.8245499999999999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144.85</v>
      </c>
      <c r="D84" s="37">
        <v>144.06666666666666</v>
      </c>
      <c r="E84" s="37">
        <v>143.08333333333331</v>
      </c>
      <c r="F84" s="37">
        <v>141.31666666666666</v>
      </c>
      <c r="G84" s="37">
        <v>140.33333333333331</v>
      </c>
      <c r="H84" s="37">
        <v>145.83333333333331</v>
      </c>
      <c r="I84" s="37">
        <v>146.81666666666666</v>
      </c>
      <c r="J84" s="37">
        <v>148.58333333333331</v>
      </c>
      <c r="K84" s="28">
        <v>145.05000000000001</v>
      </c>
      <c r="L84" s="28">
        <v>142.30000000000001</v>
      </c>
      <c r="M84" s="28">
        <v>15.79598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86.9</v>
      </c>
      <c r="D85" s="37">
        <v>86.63333333333334</v>
      </c>
      <c r="E85" s="37">
        <v>85.816666666666677</v>
      </c>
      <c r="F85" s="37">
        <v>84.733333333333334</v>
      </c>
      <c r="G85" s="37">
        <v>83.916666666666671</v>
      </c>
      <c r="H85" s="37">
        <v>87.716666666666683</v>
      </c>
      <c r="I85" s="37">
        <v>88.533333333333346</v>
      </c>
      <c r="J85" s="37">
        <v>89.616666666666688</v>
      </c>
      <c r="K85" s="28">
        <v>87.45</v>
      </c>
      <c r="L85" s="28">
        <v>85.55</v>
      </c>
      <c r="M85" s="28">
        <v>108.05007999999999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234.7</v>
      </c>
      <c r="D86" s="37">
        <v>236.56666666666669</v>
      </c>
      <c r="E86" s="37">
        <v>231.13333333333338</v>
      </c>
      <c r="F86" s="37">
        <v>227.56666666666669</v>
      </c>
      <c r="G86" s="37">
        <v>222.13333333333338</v>
      </c>
      <c r="H86" s="37">
        <v>240.13333333333338</v>
      </c>
      <c r="I86" s="37">
        <v>245.56666666666672</v>
      </c>
      <c r="J86" s="37">
        <v>249.13333333333338</v>
      </c>
      <c r="K86" s="28">
        <v>242</v>
      </c>
      <c r="L86" s="28">
        <v>233</v>
      </c>
      <c r="M86" s="28">
        <v>6.04678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142.80000000000001</v>
      </c>
      <c r="D87" s="37">
        <v>145.83333333333334</v>
      </c>
      <c r="E87" s="37">
        <v>139.16666666666669</v>
      </c>
      <c r="F87" s="37">
        <v>135.53333333333333</v>
      </c>
      <c r="G87" s="37">
        <v>128.86666666666667</v>
      </c>
      <c r="H87" s="37">
        <v>149.4666666666667</v>
      </c>
      <c r="I87" s="37">
        <v>156.13333333333338</v>
      </c>
      <c r="J87" s="37">
        <v>159.76666666666671</v>
      </c>
      <c r="K87" s="28">
        <v>152.5</v>
      </c>
      <c r="L87" s="28">
        <v>142.19999999999999</v>
      </c>
      <c r="M87" s="28">
        <v>114.23227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37.9</v>
      </c>
      <c r="D88" s="37">
        <v>37.566666666666663</v>
      </c>
      <c r="E88" s="37">
        <v>37.083333333333329</v>
      </c>
      <c r="F88" s="37">
        <v>36.266666666666666</v>
      </c>
      <c r="G88" s="37">
        <v>35.783333333333331</v>
      </c>
      <c r="H88" s="37">
        <v>38.383333333333326</v>
      </c>
      <c r="I88" s="37">
        <v>38.86666666666666</v>
      </c>
      <c r="J88" s="37">
        <v>39.683333333333323</v>
      </c>
      <c r="K88" s="28">
        <v>38.049999999999997</v>
      </c>
      <c r="L88" s="28">
        <v>36.75</v>
      </c>
      <c r="M88" s="28">
        <v>117.3802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2905.85</v>
      </c>
      <c r="D89" s="37">
        <v>2886.4166666666665</v>
      </c>
      <c r="E89" s="37">
        <v>2848.833333333333</v>
      </c>
      <c r="F89" s="37">
        <v>2791.8166666666666</v>
      </c>
      <c r="G89" s="37">
        <v>2754.2333333333331</v>
      </c>
      <c r="H89" s="37">
        <v>2943.4333333333329</v>
      </c>
      <c r="I89" s="37">
        <v>2981.016666666666</v>
      </c>
      <c r="J89" s="37">
        <v>3038.0333333333328</v>
      </c>
      <c r="K89" s="28">
        <v>2924</v>
      </c>
      <c r="L89" s="28">
        <v>2829.4</v>
      </c>
      <c r="M89" s="28">
        <v>1.1144400000000001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397.9</v>
      </c>
      <c r="D90" s="37">
        <v>397.25</v>
      </c>
      <c r="E90" s="37">
        <v>391.95</v>
      </c>
      <c r="F90" s="37">
        <v>386</v>
      </c>
      <c r="G90" s="37">
        <v>380.7</v>
      </c>
      <c r="H90" s="37">
        <v>403.2</v>
      </c>
      <c r="I90" s="37">
        <v>408.49999999999994</v>
      </c>
      <c r="J90" s="37">
        <v>414.45</v>
      </c>
      <c r="K90" s="28">
        <v>402.55</v>
      </c>
      <c r="L90" s="28">
        <v>391.3</v>
      </c>
      <c r="M90" s="28">
        <v>9.0302299999999995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784.1</v>
      </c>
      <c r="D91" s="37">
        <v>781.51666666666677</v>
      </c>
      <c r="E91" s="37">
        <v>775.58333333333348</v>
      </c>
      <c r="F91" s="37">
        <v>767.06666666666672</v>
      </c>
      <c r="G91" s="37">
        <v>761.13333333333344</v>
      </c>
      <c r="H91" s="37">
        <v>790.03333333333353</v>
      </c>
      <c r="I91" s="37">
        <v>795.9666666666667</v>
      </c>
      <c r="J91" s="37">
        <v>804.48333333333358</v>
      </c>
      <c r="K91" s="28">
        <v>787.45</v>
      </c>
      <c r="L91" s="28">
        <v>773</v>
      </c>
      <c r="M91" s="28">
        <v>10.95717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484.7</v>
      </c>
      <c r="D92" s="37">
        <v>471.91666666666669</v>
      </c>
      <c r="E92" s="37">
        <v>448.83333333333337</v>
      </c>
      <c r="F92" s="37">
        <v>412.9666666666667</v>
      </c>
      <c r="G92" s="37">
        <v>389.88333333333338</v>
      </c>
      <c r="H92" s="37">
        <v>507.78333333333336</v>
      </c>
      <c r="I92" s="37">
        <v>530.86666666666679</v>
      </c>
      <c r="J92" s="37">
        <v>566.73333333333335</v>
      </c>
      <c r="K92" s="28">
        <v>495</v>
      </c>
      <c r="L92" s="28">
        <v>436.05</v>
      </c>
      <c r="M92" s="28">
        <v>32.261859999999999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1305.75</v>
      </c>
      <c r="D93" s="37">
        <v>1304.9666666666667</v>
      </c>
      <c r="E93" s="37">
        <v>1287.6833333333334</v>
      </c>
      <c r="F93" s="37">
        <v>1269.6166666666668</v>
      </c>
      <c r="G93" s="37">
        <v>1252.3333333333335</v>
      </c>
      <c r="H93" s="37">
        <v>1323.0333333333333</v>
      </c>
      <c r="I93" s="37">
        <v>1340.3166666666666</v>
      </c>
      <c r="J93" s="37">
        <v>1358.3833333333332</v>
      </c>
      <c r="K93" s="28">
        <v>1322.25</v>
      </c>
      <c r="L93" s="28">
        <v>1286.9000000000001</v>
      </c>
      <c r="M93" s="28">
        <v>5.5184800000000003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1396.7</v>
      </c>
      <c r="D94" s="37">
        <v>1399.2333333333333</v>
      </c>
      <c r="E94" s="37">
        <v>1375.5166666666667</v>
      </c>
      <c r="F94" s="37">
        <v>1354.3333333333333</v>
      </c>
      <c r="G94" s="37">
        <v>1330.6166666666666</v>
      </c>
      <c r="H94" s="37">
        <v>1420.4166666666667</v>
      </c>
      <c r="I94" s="37">
        <v>1444.1333333333334</v>
      </c>
      <c r="J94" s="37">
        <v>1465.3166666666668</v>
      </c>
      <c r="K94" s="28">
        <v>1422.95</v>
      </c>
      <c r="L94" s="28">
        <v>1378.05</v>
      </c>
      <c r="M94" s="28">
        <v>12.6967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554.04999999999995</v>
      </c>
      <c r="D95" s="37">
        <v>548.51666666666665</v>
      </c>
      <c r="E95" s="37">
        <v>541.7833333333333</v>
      </c>
      <c r="F95" s="37">
        <v>529.51666666666665</v>
      </c>
      <c r="G95" s="37">
        <v>522.7833333333333</v>
      </c>
      <c r="H95" s="37">
        <v>560.7833333333333</v>
      </c>
      <c r="I95" s="37">
        <v>567.51666666666665</v>
      </c>
      <c r="J95" s="37">
        <v>579.7833333333333</v>
      </c>
      <c r="K95" s="28">
        <v>555.25</v>
      </c>
      <c r="L95" s="28">
        <v>536.25</v>
      </c>
      <c r="M95" s="28">
        <v>12.01928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257.7</v>
      </c>
      <c r="D96" s="37">
        <v>258.53333333333336</v>
      </c>
      <c r="E96" s="37">
        <v>254.26666666666671</v>
      </c>
      <c r="F96" s="37">
        <v>250.83333333333334</v>
      </c>
      <c r="G96" s="37">
        <v>246.56666666666669</v>
      </c>
      <c r="H96" s="37">
        <v>261.9666666666667</v>
      </c>
      <c r="I96" s="37">
        <v>266.23333333333335</v>
      </c>
      <c r="J96" s="37">
        <v>269.66666666666674</v>
      </c>
      <c r="K96" s="28">
        <v>262.8</v>
      </c>
      <c r="L96" s="28">
        <v>255.1</v>
      </c>
      <c r="M96" s="28">
        <v>4.2918000000000003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1003.9</v>
      </c>
      <c r="D97" s="37">
        <v>1001.1166666666667</v>
      </c>
      <c r="E97" s="37">
        <v>991.7833333333333</v>
      </c>
      <c r="F97" s="37">
        <v>979.66666666666663</v>
      </c>
      <c r="G97" s="37">
        <v>970.33333333333326</v>
      </c>
      <c r="H97" s="37">
        <v>1013.2333333333333</v>
      </c>
      <c r="I97" s="37">
        <v>1022.5666666666666</v>
      </c>
      <c r="J97" s="37">
        <v>1034.6833333333334</v>
      </c>
      <c r="K97" s="28">
        <v>1010.45</v>
      </c>
      <c r="L97" s="28">
        <v>989</v>
      </c>
      <c r="M97" s="28">
        <v>27.955300000000001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1807.2</v>
      </c>
      <c r="D98" s="37">
        <v>1788.1166666666668</v>
      </c>
      <c r="E98" s="37">
        <v>1761.5833333333335</v>
      </c>
      <c r="F98" s="37">
        <v>1715.9666666666667</v>
      </c>
      <c r="G98" s="37">
        <v>1689.4333333333334</v>
      </c>
      <c r="H98" s="37">
        <v>1833.7333333333336</v>
      </c>
      <c r="I98" s="37">
        <v>1860.2666666666669</v>
      </c>
      <c r="J98" s="37">
        <v>1905.8833333333337</v>
      </c>
      <c r="K98" s="28">
        <v>1814.65</v>
      </c>
      <c r="L98" s="28">
        <v>1742.5</v>
      </c>
      <c r="M98" s="28">
        <v>9.7342399999999998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1392.05</v>
      </c>
      <c r="D99" s="37">
        <v>1385.8333333333333</v>
      </c>
      <c r="E99" s="37">
        <v>1376.9666666666665</v>
      </c>
      <c r="F99" s="37">
        <v>1361.8833333333332</v>
      </c>
      <c r="G99" s="37">
        <v>1353.0166666666664</v>
      </c>
      <c r="H99" s="37">
        <v>1400.9166666666665</v>
      </c>
      <c r="I99" s="37">
        <v>1409.7833333333333</v>
      </c>
      <c r="J99" s="37">
        <v>1424.8666666666666</v>
      </c>
      <c r="K99" s="28">
        <v>1394.7</v>
      </c>
      <c r="L99" s="28">
        <v>1370.75</v>
      </c>
      <c r="M99" s="28">
        <v>120.15859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598.1</v>
      </c>
      <c r="D100" s="37">
        <v>593.26666666666677</v>
      </c>
      <c r="E100" s="37">
        <v>582.23333333333358</v>
      </c>
      <c r="F100" s="37">
        <v>566.36666666666679</v>
      </c>
      <c r="G100" s="37">
        <v>555.3333333333336</v>
      </c>
      <c r="H100" s="37">
        <v>609.13333333333355</v>
      </c>
      <c r="I100" s="37">
        <v>620.16666666666663</v>
      </c>
      <c r="J100" s="37">
        <v>636.03333333333353</v>
      </c>
      <c r="K100" s="28">
        <v>604.29999999999995</v>
      </c>
      <c r="L100" s="28">
        <v>577.4</v>
      </c>
      <c r="M100" s="28">
        <v>87.958519999999993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1181.3499999999999</v>
      </c>
      <c r="D101" s="37">
        <v>1174.45</v>
      </c>
      <c r="E101" s="37">
        <v>1156.9000000000001</v>
      </c>
      <c r="F101" s="37">
        <v>1132.45</v>
      </c>
      <c r="G101" s="37">
        <v>1114.9000000000001</v>
      </c>
      <c r="H101" s="37">
        <v>1198.9000000000001</v>
      </c>
      <c r="I101" s="37">
        <v>1216.4499999999998</v>
      </c>
      <c r="J101" s="37">
        <v>1240.9000000000001</v>
      </c>
      <c r="K101" s="28">
        <v>1192</v>
      </c>
      <c r="L101" s="28">
        <v>1150</v>
      </c>
      <c r="M101" s="28">
        <v>12.35041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2719.8</v>
      </c>
      <c r="D102" s="37">
        <v>2694.9</v>
      </c>
      <c r="E102" s="37">
        <v>2662.9</v>
      </c>
      <c r="F102" s="37">
        <v>2606</v>
      </c>
      <c r="G102" s="37">
        <v>2574</v>
      </c>
      <c r="H102" s="37">
        <v>2751.8</v>
      </c>
      <c r="I102" s="37">
        <v>2783.8</v>
      </c>
      <c r="J102" s="37">
        <v>2840.7000000000003</v>
      </c>
      <c r="K102" s="28">
        <v>2726.9</v>
      </c>
      <c r="L102" s="28">
        <v>2638</v>
      </c>
      <c r="M102" s="28">
        <v>6.54718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409.15</v>
      </c>
      <c r="D103" s="37">
        <v>414.06666666666661</v>
      </c>
      <c r="E103" s="37">
        <v>401.18333333333322</v>
      </c>
      <c r="F103" s="37">
        <v>393.21666666666664</v>
      </c>
      <c r="G103" s="37">
        <v>380.33333333333326</v>
      </c>
      <c r="H103" s="37">
        <v>422.03333333333319</v>
      </c>
      <c r="I103" s="37">
        <v>434.91666666666663</v>
      </c>
      <c r="J103" s="37">
        <v>442.88333333333316</v>
      </c>
      <c r="K103" s="28">
        <v>426.95</v>
      </c>
      <c r="L103" s="28">
        <v>406.1</v>
      </c>
      <c r="M103" s="28">
        <v>203.50558000000001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1794.15</v>
      </c>
      <c r="D104" s="37">
        <v>1799.3666666666668</v>
      </c>
      <c r="E104" s="37">
        <v>1765.7833333333335</v>
      </c>
      <c r="F104" s="37">
        <v>1737.4166666666667</v>
      </c>
      <c r="G104" s="37">
        <v>1703.8333333333335</v>
      </c>
      <c r="H104" s="37">
        <v>1827.7333333333336</v>
      </c>
      <c r="I104" s="37">
        <v>1861.3166666666666</v>
      </c>
      <c r="J104" s="37">
        <v>1889.6833333333336</v>
      </c>
      <c r="K104" s="28">
        <v>1832.95</v>
      </c>
      <c r="L104" s="28">
        <v>1771</v>
      </c>
      <c r="M104" s="28">
        <v>9.2340499999999999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97.95</v>
      </c>
      <c r="D105" s="37">
        <v>97.983333333333334</v>
      </c>
      <c r="E105" s="37">
        <v>96.666666666666671</v>
      </c>
      <c r="F105" s="37">
        <v>95.38333333333334</v>
      </c>
      <c r="G105" s="37">
        <v>94.066666666666677</v>
      </c>
      <c r="H105" s="37">
        <v>99.266666666666666</v>
      </c>
      <c r="I105" s="37">
        <v>100.58333333333333</v>
      </c>
      <c r="J105" s="37">
        <v>101.86666666666666</v>
      </c>
      <c r="K105" s="28">
        <v>99.3</v>
      </c>
      <c r="L105" s="28">
        <v>96.7</v>
      </c>
      <c r="M105" s="28">
        <v>39.913179999999997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229.85</v>
      </c>
      <c r="D106" s="37">
        <v>230.91666666666666</v>
      </c>
      <c r="E106" s="37">
        <v>226.33333333333331</v>
      </c>
      <c r="F106" s="37">
        <v>222.81666666666666</v>
      </c>
      <c r="G106" s="37">
        <v>218.23333333333332</v>
      </c>
      <c r="H106" s="37">
        <v>234.43333333333331</v>
      </c>
      <c r="I106" s="37">
        <v>239.01666666666662</v>
      </c>
      <c r="J106" s="37">
        <v>242.5333333333333</v>
      </c>
      <c r="K106" s="28">
        <v>235.5</v>
      </c>
      <c r="L106" s="28">
        <v>227.4</v>
      </c>
      <c r="M106" s="28">
        <v>49.267479999999999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2330.6</v>
      </c>
      <c r="D107" s="37">
        <v>2315.3333333333335</v>
      </c>
      <c r="E107" s="37">
        <v>2295.7666666666669</v>
      </c>
      <c r="F107" s="37">
        <v>2260.9333333333334</v>
      </c>
      <c r="G107" s="37">
        <v>2241.3666666666668</v>
      </c>
      <c r="H107" s="37">
        <v>2350.166666666667</v>
      </c>
      <c r="I107" s="37">
        <v>2369.7333333333336</v>
      </c>
      <c r="J107" s="37">
        <v>2404.5666666666671</v>
      </c>
      <c r="K107" s="28">
        <v>2334.9</v>
      </c>
      <c r="L107" s="28">
        <v>2280.5</v>
      </c>
      <c r="M107" s="28">
        <v>10.11303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296.3</v>
      </c>
      <c r="D108" s="37">
        <v>298.23333333333329</v>
      </c>
      <c r="E108" s="37">
        <v>293.46666666666658</v>
      </c>
      <c r="F108" s="37">
        <v>290.63333333333327</v>
      </c>
      <c r="G108" s="37">
        <v>285.86666666666656</v>
      </c>
      <c r="H108" s="37">
        <v>301.06666666666661</v>
      </c>
      <c r="I108" s="37">
        <v>305.83333333333337</v>
      </c>
      <c r="J108" s="37">
        <v>308.66666666666663</v>
      </c>
      <c r="K108" s="28">
        <v>303</v>
      </c>
      <c r="L108" s="28">
        <v>295.39999999999998</v>
      </c>
      <c r="M108" s="28">
        <v>4.3960400000000002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2330.4</v>
      </c>
      <c r="D109" s="37">
        <v>2321.65</v>
      </c>
      <c r="E109" s="37">
        <v>2309.0500000000002</v>
      </c>
      <c r="F109" s="37">
        <v>2287.7000000000003</v>
      </c>
      <c r="G109" s="37">
        <v>2275.1000000000004</v>
      </c>
      <c r="H109" s="37">
        <v>2343</v>
      </c>
      <c r="I109" s="37">
        <v>2355.5999999999995</v>
      </c>
      <c r="J109" s="37">
        <v>2376.9499999999998</v>
      </c>
      <c r="K109" s="28">
        <v>2334.25</v>
      </c>
      <c r="L109" s="28">
        <v>2300.3000000000002</v>
      </c>
      <c r="M109" s="28">
        <v>22.57207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739.8</v>
      </c>
      <c r="D110" s="37">
        <v>737.41666666666663</v>
      </c>
      <c r="E110" s="37">
        <v>733.63333333333321</v>
      </c>
      <c r="F110" s="37">
        <v>727.46666666666658</v>
      </c>
      <c r="G110" s="37">
        <v>723.68333333333317</v>
      </c>
      <c r="H110" s="37">
        <v>743.58333333333326</v>
      </c>
      <c r="I110" s="37">
        <v>747.36666666666679</v>
      </c>
      <c r="J110" s="37">
        <v>753.5333333333333</v>
      </c>
      <c r="K110" s="28">
        <v>741.2</v>
      </c>
      <c r="L110" s="28">
        <v>731.25</v>
      </c>
      <c r="M110" s="28">
        <v>81.106200000000001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1260.2</v>
      </c>
      <c r="D111" s="37">
        <v>1264.2</v>
      </c>
      <c r="E111" s="37">
        <v>1247</v>
      </c>
      <c r="F111" s="37">
        <v>1233.8</v>
      </c>
      <c r="G111" s="37">
        <v>1216.5999999999999</v>
      </c>
      <c r="H111" s="37">
        <v>1277.4000000000001</v>
      </c>
      <c r="I111" s="37">
        <v>1294.6000000000004</v>
      </c>
      <c r="J111" s="37">
        <v>1307.8000000000002</v>
      </c>
      <c r="K111" s="28">
        <v>1281.4000000000001</v>
      </c>
      <c r="L111" s="28">
        <v>1251</v>
      </c>
      <c r="M111" s="28">
        <v>4.6826800000000004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529.29999999999995</v>
      </c>
      <c r="D112" s="37">
        <v>529.9666666666667</v>
      </c>
      <c r="E112" s="37">
        <v>525.83333333333337</v>
      </c>
      <c r="F112" s="37">
        <v>522.36666666666667</v>
      </c>
      <c r="G112" s="37">
        <v>518.23333333333335</v>
      </c>
      <c r="H112" s="37">
        <v>533.43333333333339</v>
      </c>
      <c r="I112" s="37">
        <v>537.56666666666661</v>
      </c>
      <c r="J112" s="37">
        <v>541.03333333333342</v>
      </c>
      <c r="K112" s="28">
        <v>534.1</v>
      </c>
      <c r="L112" s="28">
        <v>526.5</v>
      </c>
      <c r="M112" s="28">
        <v>7.3456200000000003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427</v>
      </c>
      <c r="D113" s="37">
        <v>425.41666666666669</v>
      </c>
      <c r="E113" s="37">
        <v>418.93333333333339</v>
      </c>
      <c r="F113" s="37">
        <v>410.86666666666673</v>
      </c>
      <c r="G113" s="37">
        <v>404.38333333333344</v>
      </c>
      <c r="H113" s="37">
        <v>433.48333333333335</v>
      </c>
      <c r="I113" s="37">
        <v>439.96666666666658</v>
      </c>
      <c r="J113" s="37">
        <v>448.0333333333333</v>
      </c>
      <c r="K113" s="28">
        <v>431.9</v>
      </c>
      <c r="L113" s="28">
        <v>417.35</v>
      </c>
      <c r="M113" s="28">
        <v>6.4005200000000002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35.6</v>
      </c>
      <c r="D114" s="37">
        <v>35.333333333333336</v>
      </c>
      <c r="E114" s="37">
        <v>34.966666666666669</v>
      </c>
      <c r="F114" s="37">
        <v>34.333333333333336</v>
      </c>
      <c r="G114" s="37">
        <v>33.966666666666669</v>
      </c>
      <c r="H114" s="37">
        <v>35.966666666666669</v>
      </c>
      <c r="I114" s="37">
        <v>36.333333333333329</v>
      </c>
      <c r="J114" s="37">
        <v>36.966666666666669</v>
      </c>
      <c r="K114" s="28">
        <v>35.700000000000003</v>
      </c>
      <c r="L114" s="28">
        <v>34.700000000000003</v>
      </c>
      <c r="M114" s="28">
        <v>217.49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269.2</v>
      </c>
      <c r="D115" s="37">
        <v>268.31666666666666</v>
      </c>
      <c r="E115" s="37">
        <v>265.93333333333334</v>
      </c>
      <c r="F115" s="37">
        <v>262.66666666666669</v>
      </c>
      <c r="G115" s="37">
        <v>260.28333333333336</v>
      </c>
      <c r="H115" s="37">
        <v>271.58333333333331</v>
      </c>
      <c r="I115" s="37">
        <v>273.96666666666664</v>
      </c>
      <c r="J115" s="37">
        <v>277.23333333333329</v>
      </c>
      <c r="K115" s="28">
        <v>270.7</v>
      </c>
      <c r="L115" s="28">
        <v>265.05</v>
      </c>
      <c r="M115" s="28">
        <v>134.68066999999999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4515.3</v>
      </c>
      <c r="D116" s="37">
        <v>4441.3666666666659</v>
      </c>
      <c r="E116" s="37">
        <v>4303.7333333333318</v>
      </c>
      <c r="F116" s="37">
        <v>4092.1666666666661</v>
      </c>
      <c r="G116" s="37">
        <v>3954.5333333333319</v>
      </c>
      <c r="H116" s="37">
        <v>4652.9333333333316</v>
      </c>
      <c r="I116" s="37">
        <v>4790.5666666666648</v>
      </c>
      <c r="J116" s="37">
        <v>5002.1333333333314</v>
      </c>
      <c r="K116" s="28">
        <v>4579</v>
      </c>
      <c r="L116" s="28">
        <v>4229.8</v>
      </c>
      <c r="M116" s="28">
        <v>4.1702000000000004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163.25</v>
      </c>
      <c r="D117" s="37">
        <v>162.53333333333333</v>
      </c>
      <c r="E117" s="37">
        <v>161.06666666666666</v>
      </c>
      <c r="F117" s="37">
        <v>158.88333333333333</v>
      </c>
      <c r="G117" s="37">
        <v>157.41666666666666</v>
      </c>
      <c r="H117" s="37">
        <v>164.71666666666667</v>
      </c>
      <c r="I117" s="37">
        <v>166.18333333333331</v>
      </c>
      <c r="J117" s="37">
        <v>168.36666666666667</v>
      </c>
      <c r="K117" s="28">
        <v>164</v>
      </c>
      <c r="L117" s="28">
        <v>160.35</v>
      </c>
      <c r="M117" s="28">
        <v>17.67924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225.05</v>
      </c>
      <c r="D118" s="37">
        <v>224.95000000000002</v>
      </c>
      <c r="E118" s="37">
        <v>222.90000000000003</v>
      </c>
      <c r="F118" s="37">
        <v>220.75000000000003</v>
      </c>
      <c r="G118" s="37">
        <v>218.70000000000005</v>
      </c>
      <c r="H118" s="37">
        <v>227.10000000000002</v>
      </c>
      <c r="I118" s="37">
        <v>229.15000000000003</v>
      </c>
      <c r="J118" s="37">
        <v>231.3</v>
      </c>
      <c r="K118" s="28">
        <v>227</v>
      </c>
      <c r="L118" s="28">
        <v>222.8</v>
      </c>
      <c r="M118" s="28">
        <v>39.840850000000003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114.15</v>
      </c>
      <c r="D119" s="37">
        <v>114.28333333333335</v>
      </c>
      <c r="E119" s="37">
        <v>113.01666666666669</v>
      </c>
      <c r="F119" s="37">
        <v>111.88333333333335</v>
      </c>
      <c r="G119" s="37">
        <v>110.6166666666667</v>
      </c>
      <c r="H119" s="37">
        <v>115.41666666666669</v>
      </c>
      <c r="I119" s="37">
        <v>116.68333333333334</v>
      </c>
      <c r="J119" s="37">
        <v>117.81666666666668</v>
      </c>
      <c r="K119" s="28">
        <v>115.55</v>
      </c>
      <c r="L119" s="28">
        <v>113.15</v>
      </c>
      <c r="M119" s="28">
        <v>77.446470000000005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652.45000000000005</v>
      </c>
      <c r="D120" s="37">
        <v>655.15</v>
      </c>
      <c r="E120" s="37">
        <v>645.29999999999995</v>
      </c>
      <c r="F120" s="37">
        <v>638.15</v>
      </c>
      <c r="G120" s="37">
        <v>628.29999999999995</v>
      </c>
      <c r="H120" s="37">
        <v>662.3</v>
      </c>
      <c r="I120" s="37">
        <v>672.15000000000009</v>
      </c>
      <c r="J120" s="37">
        <v>679.3</v>
      </c>
      <c r="K120" s="28">
        <v>665</v>
      </c>
      <c r="L120" s="28">
        <v>648</v>
      </c>
      <c r="M120" s="28">
        <v>21.917639999999999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21.2</v>
      </c>
      <c r="D121" s="37">
        <v>21.216666666666665</v>
      </c>
      <c r="E121" s="37">
        <v>20.983333333333331</v>
      </c>
      <c r="F121" s="37">
        <v>20.766666666666666</v>
      </c>
      <c r="G121" s="37">
        <v>20.533333333333331</v>
      </c>
      <c r="H121" s="37">
        <v>21.43333333333333</v>
      </c>
      <c r="I121" s="37">
        <v>21.666666666666664</v>
      </c>
      <c r="J121" s="37">
        <v>21.883333333333329</v>
      </c>
      <c r="K121" s="28">
        <v>21.45</v>
      </c>
      <c r="L121" s="28">
        <v>21</v>
      </c>
      <c r="M121" s="28">
        <v>47.564680000000003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369.05</v>
      </c>
      <c r="D122" s="37">
        <v>369.61666666666662</v>
      </c>
      <c r="E122" s="37">
        <v>366.73333333333323</v>
      </c>
      <c r="F122" s="37">
        <v>364.41666666666663</v>
      </c>
      <c r="G122" s="37">
        <v>361.53333333333325</v>
      </c>
      <c r="H122" s="37">
        <v>371.93333333333322</v>
      </c>
      <c r="I122" s="37">
        <v>374.81666666666655</v>
      </c>
      <c r="J122" s="37">
        <v>377.13333333333321</v>
      </c>
      <c r="K122" s="28">
        <v>372.5</v>
      </c>
      <c r="L122" s="28">
        <v>367.3</v>
      </c>
      <c r="M122" s="28">
        <v>14.35863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200.45</v>
      </c>
      <c r="D123" s="37">
        <v>202.56666666666669</v>
      </c>
      <c r="E123" s="37">
        <v>197.18333333333339</v>
      </c>
      <c r="F123" s="37">
        <v>193.91666666666671</v>
      </c>
      <c r="G123" s="37">
        <v>188.53333333333342</v>
      </c>
      <c r="H123" s="37">
        <v>205.83333333333337</v>
      </c>
      <c r="I123" s="37">
        <v>211.21666666666664</v>
      </c>
      <c r="J123" s="37">
        <v>214.48333333333335</v>
      </c>
      <c r="K123" s="28">
        <v>207.95</v>
      </c>
      <c r="L123" s="28">
        <v>199.3</v>
      </c>
      <c r="M123" s="28">
        <v>41.165930000000003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925.4</v>
      </c>
      <c r="D124" s="37">
        <v>919.20000000000016</v>
      </c>
      <c r="E124" s="37">
        <v>911.40000000000032</v>
      </c>
      <c r="F124" s="37">
        <v>897.4000000000002</v>
      </c>
      <c r="G124" s="37">
        <v>889.60000000000036</v>
      </c>
      <c r="H124" s="37">
        <v>933.20000000000027</v>
      </c>
      <c r="I124" s="37">
        <v>941.00000000000023</v>
      </c>
      <c r="J124" s="37">
        <v>955.00000000000023</v>
      </c>
      <c r="K124" s="28">
        <v>927</v>
      </c>
      <c r="L124" s="28">
        <v>905.2</v>
      </c>
      <c r="M124" s="28">
        <v>25.095279999999999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3693.3</v>
      </c>
      <c r="D125" s="37">
        <v>3668.4500000000003</v>
      </c>
      <c r="E125" s="37">
        <v>3611.9000000000005</v>
      </c>
      <c r="F125" s="37">
        <v>3530.5000000000005</v>
      </c>
      <c r="G125" s="37">
        <v>3473.9500000000007</v>
      </c>
      <c r="H125" s="37">
        <v>3749.8500000000004</v>
      </c>
      <c r="I125" s="37">
        <v>3806.4000000000005</v>
      </c>
      <c r="J125" s="37">
        <v>3887.8</v>
      </c>
      <c r="K125" s="28">
        <v>3725</v>
      </c>
      <c r="L125" s="28">
        <v>3587.05</v>
      </c>
      <c r="M125" s="28">
        <v>5.5649100000000002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1461.35</v>
      </c>
      <c r="D126" s="37">
        <v>1455.25</v>
      </c>
      <c r="E126" s="37">
        <v>1443.5</v>
      </c>
      <c r="F126" s="37">
        <v>1425.65</v>
      </c>
      <c r="G126" s="37">
        <v>1413.9</v>
      </c>
      <c r="H126" s="37">
        <v>1473.1</v>
      </c>
      <c r="I126" s="37">
        <v>1484.85</v>
      </c>
      <c r="J126" s="37">
        <v>1502.6999999999998</v>
      </c>
      <c r="K126" s="28">
        <v>1467</v>
      </c>
      <c r="L126" s="28">
        <v>1437.4</v>
      </c>
      <c r="M126" s="28">
        <v>82.848600000000005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1821.85</v>
      </c>
      <c r="D127" s="37">
        <v>1820.7333333333333</v>
      </c>
      <c r="E127" s="37">
        <v>1798.6166666666668</v>
      </c>
      <c r="F127" s="37">
        <v>1775.3833333333334</v>
      </c>
      <c r="G127" s="37">
        <v>1753.2666666666669</v>
      </c>
      <c r="H127" s="37">
        <v>1843.9666666666667</v>
      </c>
      <c r="I127" s="37">
        <v>1866.083333333333</v>
      </c>
      <c r="J127" s="37">
        <v>1889.3166666666666</v>
      </c>
      <c r="K127" s="28">
        <v>1842.85</v>
      </c>
      <c r="L127" s="28">
        <v>1797.5</v>
      </c>
      <c r="M127" s="28">
        <v>10.30081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901.15</v>
      </c>
      <c r="D128" s="37">
        <v>907.79999999999984</v>
      </c>
      <c r="E128" s="37">
        <v>892.04999999999973</v>
      </c>
      <c r="F128" s="37">
        <v>882.94999999999993</v>
      </c>
      <c r="G128" s="37">
        <v>867.19999999999982</v>
      </c>
      <c r="H128" s="37">
        <v>916.89999999999964</v>
      </c>
      <c r="I128" s="37">
        <v>932.64999999999986</v>
      </c>
      <c r="J128" s="37">
        <v>941.74999999999955</v>
      </c>
      <c r="K128" s="28">
        <v>923.55</v>
      </c>
      <c r="L128" s="28">
        <v>898.7</v>
      </c>
      <c r="M128" s="28">
        <v>7.3387700000000002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283.39999999999998</v>
      </c>
      <c r="D129" s="37">
        <v>284.13333333333333</v>
      </c>
      <c r="E129" s="37">
        <v>279.36666666666667</v>
      </c>
      <c r="F129" s="37">
        <v>275.33333333333337</v>
      </c>
      <c r="G129" s="37">
        <v>270.56666666666672</v>
      </c>
      <c r="H129" s="37">
        <v>288.16666666666663</v>
      </c>
      <c r="I129" s="37">
        <v>292.93333333333328</v>
      </c>
      <c r="J129" s="37">
        <v>296.96666666666658</v>
      </c>
      <c r="K129" s="28">
        <v>288.89999999999998</v>
      </c>
      <c r="L129" s="28">
        <v>280.10000000000002</v>
      </c>
      <c r="M129" s="28">
        <v>6.0206299999999997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548.4</v>
      </c>
      <c r="D130" s="37">
        <v>549.69999999999993</v>
      </c>
      <c r="E130" s="37">
        <v>538.09999999999991</v>
      </c>
      <c r="F130" s="37">
        <v>527.79999999999995</v>
      </c>
      <c r="G130" s="37">
        <v>516.19999999999993</v>
      </c>
      <c r="H130" s="37">
        <v>559.99999999999989</v>
      </c>
      <c r="I130" s="37">
        <v>571.6</v>
      </c>
      <c r="J130" s="37">
        <v>581.89999999999986</v>
      </c>
      <c r="K130" s="28">
        <v>561.29999999999995</v>
      </c>
      <c r="L130" s="28">
        <v>539.4</v>
      </c>
      <c r="M130" s="28">
        <v>51.939610000000002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396.45</v>
      </c>
      <c r="D131" s="37">
        <v>395.64999999999992</v>
      </c>
      <c r="E131" s="37">
        <v>389.69999999999982</v>
      </c>
      <c r="F131" s="37">
        <v>382.94999999999987</v>
      </c>
      <c r="G131" s="37">
        <v>376.99999999999977</v>
      </c>
      <c r="H131" s="37">
        <v>402.39999999999986</v>
      </c>
      <c r="I131" s="37">
        <v>408.35</v>
      </c>
      <c r="J131" s="37">
        <v>415.09999999999991</v>
      </c>
      <c r="K131" s="28">
        <v>401.6</v>
      </c>
      <c r="L131" s="28">
        <v>388.9</v>
      </c>
      <c r="M131" s="28">
        <v>77.277869999999993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516.75</v>
      </c>
      <c r="D132" s="37">
        <v>508.45</v>
      </c>
      <c r="E132" s="37">
        <v>497.94999999999993</v>
      </c>
      <c r="F132" s="37">
        <v>479.14999999999992</v>
      </c>
      <c r="G132" s="37">
        <v>468.64999999999986</v>
      </c>
      <c r="H132" s="37">
        <v>527.25</v>
      </c>
      <c r="I132" s="37">
        <v>537.75000000000011</v>
      </c>
      <c r="J132" s="37">
        <v>556.55000000000007</v>
      </c>
      <c r="K132" s="28">
        <v>518.95000000000005</v>
      </c>
      <c r="L132" s="28">
        <v>489.65</v>
      </c>
      <c r="M132" s="28">
        <v>56.6023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1946.2</v>
      </c>
      <c r="D133" s="37">
        <v>1936.3999999999999</v>
      </c>
      <c r="E133" s="37">
        <v>1922.7999999999997</v>
      </c>
      <c r="F133" s="37">
        <v>1899.3999999999999</v>
      </c>
      <c r="G133" s="37">
        <v>1885.7999999999997</v>
      </c>
      <c r="H133" s="37">
        <v>1959.7999999999997</v>
      </c>
      <c r="I133" s="37">
        <v>1973.3999999999996</v>
      </c>
      <c r="J133" s="37">
        <v>1996.7999999999997</v>
      </c>
      <c r="K133" s="28">
        <v>1950</v>
      </c>
      <c r="L133" s="28">
        <v>1913</v>
      </c>
      <c r="M133" s="28">
        <v>24.403670000000002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75.099999999999994</v>
      </c>
      <c r="D134" s="37">
        <v>75.166666666666671</v>
      </c>
      <c r="E134" s="37">
        <v>73.933333333333337</v>
      </c>
      <c r="F134" s="37">
        <v>72.766666666666666</v>
      </c>
      <c r="G134" s="37">
        <v>71.533333333333331</v>
      </c>
      <c r="H134" s="37">
        <v>76.333333333333343</v>
      </c>
      <c r="I134" s="37">
        <v>77.566666666666663</v>
      </c>
      <c r="J134" s="37">
        <v>78.733333333333348</v>
      </c>
      <c r="K134" s="28">
        <v>76.400000000000006</v>
      </c>
      <c r="L134" s="28">
        <v>74</v>
      </c>
      <c r="M134" s="28">
        <v>95.138159999999999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3448.55</v>
      </c>
      <c r="D135" s="37">
        <v>3431.7833333333333</v>
      </c>
      <c r="E135" s="37">
        <v>3386.7666666666664</v>
      </c>
      <c r="F135" s="37">
        <v>3324.9833333333331</v>
      </c>
      <c r="G135" s="37">
        <v>3279.9666666666662</v>
      </c>
      <c r="H135" s="37">
        <v>3493.5666666666666</v>
      </c>
      <c r="I135" s="37">
        <v>3538.5833333333339</v>
      </c>
      <c r="J135" s="37">
        <v>3600.3666666666668</v>
      </c>
      <c r="K135" s="28">
        <v>3476.8</v>
      </c>
      <c r="L135" s="28">
        <v>3370</v>
      </c>
      <c r="M135" s="28">
        <v>3.3711199999999999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377.65</v>
      </c>
      <c r="D136" s="37">
        <v>377.68333333333334</v>
      </c>
      <c r="E136" s="37">
        <v>373.61666666666667</v>
      </c>
      <c r="F136" s="37">
        <v>369.58333333333331</v>
      </c>
      <c r="G136" s="37">
        <v>365.51666666666665</v>
      </c>
      <c r="H136" s="37">
        <v>381.7166666666667</v>
      </c>
      <c r="I136" s="37">
        <v>385.78333333333342</v>
      </c>
      <c r="J136" s="37">
        <v>389.81666666666672</v>
      </c>
      <c r="K136" s="28">
        <v>381.75</v>
      </c>
      <c r="L136" s="28">
        <v>373.65</v>
      </c>
      <c r="M136" s="28">
        <v>34.256720000000001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3998</v>
      </c>
      <c r="D137" s="37">
        <v>3965.9166666666665</v>
      </c>
      <c r="E137" s="37">
        <v>3924.1333333333332</v>
      </c>
      <c r="F137" s="37">
        <v>3850.2666666666669</v>
      </c>
      <c r="G137" s="37">
        <v>3808.4833333333336</v>
      </c>
      <c r="H137" s="37">
        <v>4039.7833333333328</v>
      </c>
      <c r="I137" s="37">
        <v>4081.5666666666666</v>
      </c>
      <c r="J137" s="37">
        <v>4155.4333333333325</v>
      </c>
      <c r="K137" s="28">
        <v>4007.7</v>
      </c>
      <c r="L137" s="28">
        <v>3892.05</v>
      </c>
      <c r="M137" s="28">
        <v>4.6172199999999997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1600.3</v>
      </c>
      <c r="D138" s="37">
        <v>1593.4333333333334</v>
      </c>
      <c r="E138" s="37">
        <v>1580.8666666666668</v>
      </c>
      <c r="F138" s="37">
        <v>1561.4333333333334</v>
      </c>
      <c r="G138" s="37">
        <v>1548.8666666666668</v>
      </c>
      <c r="H138" s="37">
        <v>1612.8666666666668</v>
      </c>
      <c r="I138" s="37">
        <v>1625.4333333333334</v>
      </c>
      <c r="J138" s="37">
        <v>1644.8666666666668</v>
      </c>
      <c r="K138" s="28">
        <v>1606</v>
      </c>
      <c r="L138" s="28">
        <v>1574</v>
      </c>
      <c r="M138" s="28">
        <v>12.79218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565.54999999999995</v>
      </c>
      <c r="D139" s="37">
        <v>564.70000000000005</v>
      </c>
      <c r="E139" s="37">
        <v>560.80000000000007</v>
      </c>
      <c r="F139" s="37">
        <v>556.05000000000007</v>
      </c>
      <c r="G139" s="37">
        <v>552.15000000000009</v>
      </c>
      <c r="H139" s="37">
        <v>569.45000000000005</v>
      </c>
      <c r="I139" s="37">
        <v>573.35000000000014</v>
      </c>
      <c r="J139" s="37">
        <v>578.1</v>
      </c>
      <c r="K139" s="28">
        <v>568.6</v>
      </c>
      <c r="L139" s="28">
        <v>559.95000000000005</v>
      </c>
      <c r="M139" s="28">
        <v>6.1777699999999998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605.75</v>
      </c>
      <c r="D140" s="37">
        <v>603.26666666666665</v>
      </c>
      <c r="E140" s="37">
        <v>598.5333333333333</v>
      </c>
      <c r="F140" s="37">
        <v>591.31666666666661</v>
      </c>
      <c r="G140" s="37">
        <v>586.58333333333326</v>
      </c>
      <c r="H140" s="37">
        <v>610.48333333333335</v>
      </c>
      <c r="I140" s="37">
        <v>615.2166666666667</v>
      </c>
      <c r="J140" s="37">
        <v>622.43333333333339</v>
      </c>
      <c r="K140" s="28">
        <v>608</v>
      </c>
      <c r="L140" s="28">
        <v>596.04999999999995</v>
      </c>
      <c r="M140" s="28">
        <v>9.2076899999999995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74654.850000000006</v>
      </c>
      <c r="D141" s="37">
        <v>74881.616666666669</v>
      </c>
      <c r="E141" s="37">
        <v>74073.233333333337</v>
      </c>
      <c r="F141" s="37">
        <v>73491.616666666669</v>
      </c>
      <c r="G141" s="37">
        <v>72683.233333333337</v>
      </c>
      <c r="H141" s="37">
        <v>75463.233333333337</v>
      </c>
      <c r="I141" s="37">
        <v>76271.616666666669</v>
      </c>
      <c r="J141" s="37">
        <v>76853.233333333337</v>
      </c>
      <c r="K141" s="28">
        <v>75690</v>
      </c>
      <c r="L141" s="28">
        <v>74300</v>
      </c>
      <c r="M141" s="28">
        <v>7.417E-2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733.95</v>
      </c>
      <c r="D142" s="37">
        <v>738.01666666666677</v>
      </c>
      <c r="E142" s="37">
        <v>726.28333333333353</v>
      </c>
      <c r="F142" s="37">
        <v>718.61666666666679</v>
      </c>
      <c r="G142" s="37">
        <v>706.88333333333355</v>
      </c>
      <c r="H142" s="37">
        <v>745.68333333333351</v>
      </c>
      <c r="I142" s="37">
        <v>757.41666666666686</v>
      </c>
      <c r="J142" s="37">
        <v>765.08333333333348</v>
      </c>
      <c r="K142" s="28">
        <v>749.75</v>
      </c>
      <c r="L142" s="28">
        <v>730.35</v>
      </c>
      <c r="M142" s="28">
        <v>1.4626999999999999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171.55</v>
      </c>
      <c r="D143" s="37">
        <v>172.48333333333335</v>
      </c>
      <c r="E143" s="37">
        <v>168.81666666666669</v>
      </c>
      <c r="F143" s="37">
        <v>166.08333333333334</v>
      </c>
      <c r="G143" s="37">
        <v>162.41666666666669</v>
      </c>
      <c r="H143" s="37">
        <v>175.2166666666667</v>
      </c>
      <c r="I143" s="37">
        <v>178.88333333333333</v>
      </c>
      <c r="J143" s="37">
        <v>181.6166666666667</v>
      </c>
      <c r="K143" s="28">
        <v>176.15</v>
      </c>
      <c r="L143" s="28">
        <v>169.75</v>
      </c>
      <c r="M143" s="28">
        <v>37.809100000000001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952.85</v>
      </c>
      <c r="D144" s="37">
        <v>944.61666666666667</v>
      </c>
      <c r="E144" s="37">
        <v>931.23333333333335</v>
      </c>
      <c r="F144" s="37">
        <v>909.61666666666667</v>
      </c>
      <c r="G144" s="37">
        <v>896.23333333333335</v>
      </c>
      <c r="H144" s="37">
        <v>966.23333333333335</v>
      </c>
      <c r="I144" s="37">
        <v>979.61666666666679</v>
      </c>
      <c r="J144" s="37">
        <v>1001.2333333333333</v>
      </c>
      <c r="K144" s="28">
        <v>958</v>
      </c>
      <c r="L144" s="28">
        <v>923</v>
      </c>
      <c r="M144" s="28">
        <v>32.690049999999999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90.8</v>
      </c>
      <c r="D145" s="37">
        <v>90.65000000000002</v>
      </c>
      <c r="E145" s="37">
        <v>89.55000000000004</v>
      </c>
      <c r="F145" s="37">
        <v>88.300000000000026</v>
      </c>
      <c r="G145" s="37">
        <v>87.200000000000045</v>
      </c>
      <c r="H145" s="37">
        <v>91.900000000000034</v>
      </c>
      <c r="I145" s="37">
        <v>93.000000000000028</v>
      </c>
      <c r="J145" s="37">
        <v>94.250000000000028</v>
      </c>
      <c r="K145" s="28">
        <v>91.75</v>
      </c>
      <c r="L145" s="28">
        <v>89.4</v>
      </c>
      <c r="M145" s="28">
        <v>66.911060000000006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526.1</v>
      </c>
      <c r="D146" s="37">
        <v>526.91666666666663</v>
      </c>
      <c r="E146" s="37">
        <v>518.58333333333326</v>
      </c>
      <c r="F146" s="37">
        <v>511.06666666666661</v>
      </c>
      <c r="G146" s="37">
        <v>502.73333333333323</v>
      </c>
      <c r="H146" s="37">
        <v>534.43333333333328</v>
      </c>
      <c r="I146" s="37">
        <v>542.76666666666654</v>
      </c>
      <c r="J146" s="37">
        <v>550.2833333333333</v>
      </c>
      <c r="K146" s="28">
        <v>535.25</v>
      </c>
      <c r="L146" s="28">
        <v>519.4</v>
      </c>
      <c r="M146" s="28">
        <v>13.756959999999999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7942.95</v>
      </c>
      <c r="D147" s="37">
        <v>7913.95</v>
      </c>
      <c r="E147" s="37">
        <v>7862</v>
      </c>
      <c r="F147" s="37">
        <v>7781.05</v>
      </c>
      <c r="G147" s="37">
        <v>7729.1</v>
      </c>
      <c r="H147" s="37">
        <v>7994.9</v>
      </c>
      <c r="I147" s="37">
        <v>8046.8499999999985</v>
      </c>
      <c r="J147" s="37">
        <v>8127.7999999999993</v>
      </c>
      <c r="K147" s="28">
        <v>7965.9</v>
      </c>
      <c r="L147" s="28">
        <v>7833</v>
      </c>
      <c r="M147" s="28">
        <v>4.3141100000000003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749.9</v>
      </c>
      <c r="D148" s="37">
        <v>756.9666666666667</v>
      </c>
      <c r="E148" s="37">
        <v>736.93333333333339</v>
      </c>
      <c r="F148" s="37">
        <v>723.9666666666667</v>
      </c>
      <c r="G148" s="37">
        <v>703.93333333333339</v>
      </c>
      <c r="H148" s="37">
        <v>769.93333333333339</v>
      </c>
      <c r="I148" s="37">
        <v>789.9666666666667</v>
      </c>
      <c r="J148" s="37">
        <v>802.93333333333339</v>
      </c>
      <c r="K148" s="28">
        <v>777</v>
      </c>
      <c r="L148" s="28">
        <v>744</v>
      </c>
      <c r="M148" s="28">
        <v>4.3825399999999997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2866.4</v>
      </c>
      <c r="D149" s="37">
        <v>2844.1</v>
      </c>
      <c r="E149" s="37">
        <v>2808.2</v>
      </c>
      <c r="F149" s="37">
        <v>2750</v>
      </c>
      <c r="G149" s="37">
        <v>2714.1</v>
      </c>
      <c r="H149" s="37">
        <v>2902.2999999999997</v>
      </c>
      <c r="I149" s="37">
        <v>2938.2000000000003</v>
      </c>
      <c r="J149" s="37">
        <v>2996.3999999999996</v>
      </c>
      <c r="K149" s="28">
        <v>2880</v>
      </c>
      <c r="L149" s="28">
        <v>2785.9</v>
      </c>
      <c r="M149" s="28">
        <v>8.7838799999999999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2484.15</v>
      </c>
      <c r="D150" s="37">
        <v>2474.0666666666671</v>
      </c>
      <c r="E150" s="37">
        <v>2436.233333333334</v>
      </c>
      <c r="F150" s="37">
        <v>2388.3166666666671</v>
      </c>
      <c r="G150" s="37">
        <v>2350.483333333334</v>
      </c>
      <c r="H150" s="37">
        <v>2521.983333333334</v>
      </c>
      <c r="I150" s="37">
        <v>2559.8166666666671</v>
      </c>
      <c r="J150" s="37">
        <v>2607.733333333334</v>
      </c>
      <c r="K150" s="28">
        <v>2511.9</v>
      </c>
      <c r="L150" s="28">
        <v>2426.15</v>
      </c>
      <c r="M150" s="28">
        <v>2.6969400000000001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1096.1500000000001</v>
      </c>
      <c r="D151" s="37">
        <v>1077.2833333333335</v>
      </c>
      <c r="E151" s="37">
        <v>1045.5666666666671</v>
      </c>
      <c r="F151" s="37">
        <v>994.98333333333358</v>
      </c>
      <c r="G151" s="37">
        <v>963.26666666666711</v>
      </c>
      <c r="H151" s="37">
        <v>1127.866666666667</v>
      </c>
      <c r="I151" s="37">
        <v>1159.5833333333337</v>
      </c>
      <c r="J151" s="37">
        <v>1210.166666666667</v>
      </c>
      <c r="K151" s="28">
        <v>1109</v>
      </c>
      <c r="L151" s="28">
        <v>1026.7</v>
      </c>
      <c r="M151" s="28">
        <v>40.149749999999997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679.55</v>
      </c>
      <c r="D152" s="37">
        <v>678.93333333333328</v>
      </c>
      <c r="E152" s="37">
        <v>671.86666666666656</v>
      </c>
      <c r="F152" s="37">
        <v>664.18333333333328</v>
      </c>
      <c r="G152" s="37">
        <v>657.11666666666656</v>
      </c>
      <c r="H152" s="37">
        <v>686.61666666666656</v>
      </c>
      <c r="I152" s="37">
        <v>693.68333333333339</v>
      </c>
      <c r="J152" s="37">
        <v>701.36666666666656</v>
      </c>
      <c r="K152" s="28">
        <v>686</v>
      </c>
      <c r="L152" s="28">
        <v>671.25</v>
      </c>
      <c r="M152" s="28">
        <v>1.3291500000000001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124.95</v>
      </c>
      <c r="D153" s="37">
        <v>124.73333333333333</v>
      </c>
      <c r="E153" s="37">
        <v>122.91666666666667</v>
      </c>
      <c r="F153" s="37">
        <v>120.88333333333334</v>
      </c>
      <c r="G153" s="37">
        <v>119.06666666666668</v>
      </c>
      <c r="H153" s="37">
        <v>126.76666666666667</v>
      </c>
      <c r="I153" s="37">
        <v>128.58333333333331</v>
      </c>
      <c r="J153" s="37">
        <v>130.61666666666667</v>
      </c>
      <c r="K153" s="28">
        <v>126.55</v>
      </c>
      <c r="L153" s="28">
        <v>122.7</v>
      </c>
      <c r="M153" s="28">
        <v>97.265820000000005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150.44999999999999</v>
      </c>
      <c r="D154" s="37">
        <v>151.65</v>
      </c>
      <c r="E154" s="37">
        <v>148.30000000000001</v>
      </c>
      <c r="F154" s="37">
        <v>146.15</v>
      </c>
      <c r="G154" s="37">
        <v>142.80000000000001</v>
      </c>
      <c r="H154" s="37">
        <v>153.80000000000001</v>
      </c>
      <c r="I154" s="37">
        <v>157.14999999999998</v>
      </c>
      <c r="J154" s="37">
        <v>159.30000000000001</v>
      </c>
      <c r="K154" s="28">
        <v>155</v>
      </c>
      <c r="L154" s="28">
        <v>149.5</v>
      </c>
      <c r="M154" s="28">
        <v>102.45726999999999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92.95</v>
      </c>
      <c r="D155" s="37">
        <v>93.116666666666674</v>
      </c>
      <c r="E155" s="37">
        <v>91.433333333333351</v>
      </c>
      <c r="F155" s="37">
        <v>89.916666666666671</v>
      </c>
      <c r="G155" s="37">
        <v>88.233333333333348</v>
      </c>
      <c r="H155" s="37">
        <v>94.633333333333354</v>
      </c>
      <c r="I155" s="37">
        <v>96.316666666666691</v>
      </c>
      <c r="J155" s="37">
        <v>97.833333333333357</v>
      </c>
      <c r="K155" s="28">
        <v>94.8</v>
      </c>
      <c r="L155" s="28">
        <v>91.6</v>
      </c>
      <c r="M155" s="28">
        <v>130.29657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3686.45</v>
      </c>
      <c r="D156" s="37">
        <v>3680.8666666666668</v>
      </c>
      <c r="E156" s="37">
        <v>3641.7333333333336</v>
      </c>
      <c r="F156" s="37">
        <v>3597.0166666666669</v>
      </c>
      <c r="G156" s="37">
        <v>3557.8833333333337</v>
      </c>
      <c r="H156" s="37">
        <v>3725.5833333333335</v>
      </c>
      <c r="I156" s="37">
        <v>3764.7166666666667</v>
      </c>
      <c r="J156" s="37">
        <v>3809.4333333333334</v>
      </c>
      <c r="K156" s="28">
        <v>3720</v>
      </c>
      <c r="L156" s="28">
        <v>3636.15</v>
      </c>
      <c r="M156" s="28">
        <v>0.98573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17641.05</v>
      </c>
      <c r="D157" s="37">
        <v>17651.733333333334</v>
      </c>
      <c r="E157" s="37">
        <v>17476.516666666666</v>
      </c>
      <c r="F157" s="37">
        <v>17311.983333333334</v>
      </c>
      <c r="G157" s="37">
        <v>17136.766666666666</v>
      </c>
      <c r="H157" s="37">
        <v>17816.266666666666</v>
      </c>
      <c r="I157" s="37">
        <v>17991.483333333334</v>
      </c>
      <c r="J157" s="37">
        <v>18156.016666666666</v>
      </c>
      <c r="K157" s="28">
        <v>17826.95</v>
      </c>
      <c r="L157" s="28">
        <v>17487.2</v>
      </c>
      <c r="M157" s="28">
        <v>0.42526999999999998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279.85000000000002</v>
      </c>
      <c r="D158" s="37">
        <v>277.81666666666666</v>
      </c>
      <c r="E158" s="37">
        <v>274.93333333333334</v>
      </c>
      <c r="F158" s="37">
        <v>270.01666666666665</v>
      </c>
      <c r="G158" s="37">
        <v>267.13333333333333</v>
      </c>
      <c r="H158" s="37">
        <v>282.73333333333335</v>
      </c>
      <c r="I158" s="37">
        <v>285.61666666666667</v>
      </c>
      <c r="J158" s="37">
        <v>290.53333333333336</v>
      </c>
      <c r="K158" s="28">
        <v>280.7</v>
      </c>
      <c r="L158" s="28">
        <v>272.89999999999998</v>
      </c>
      <c r="M158" s="28">
        <v>7.9719600000000002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756.45</v>
      </c>
      <c r="D159" s="37">
        <v>761.41666666666663</v>
      </c>
      <c r="E159" s="37">
        <v>741.0333333333333</v>
      </c>
      <c r="F159" s="37">
        <v>725.61666666666667</v>
      </c>
      <c r="G159" s="37">
        <v>705.23333333333335</v>
      </c>
      <c r="H159" s="37">
        <v>776.83333333333326</v>
      </c>
      <c r="I159" s="37">
        <v>797.2166666666667</v>
      </c>
      <c r="J159" s="37">
        <v>812.63333333333321</v>
      </c>
      <c r="K159" s="28">
        <v>781.8</v>
      </c>
      <c r="L159" s="28">
        <v>746</v>
      </c>
      <c r="M159" s="28">
        <v>12.19553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143.80000000000001</v>
      </c>
      <c r="D160" s="37">
        <v>146.79999999999998</v>
      </c>
      <c r="E160" s="37">
        <v>138.09999999999997</v>
      </c>
      <c r="F160" s="37">
        <v>132.39999999999998</v>
      </c>
      <c r="G160" s="37">
        <v>123.69999999999996</v>
      </c>
      <c r="H160" s="37">
        <v>152.49999999999997</v>
      </c>
      <c r="I160" s="37">
        <v>161.19999999999996</v>
      </c>
      <c r="J160" s="37">
        <v>166.89999999999998</v>
      </c>
      <c r="K160" s="28">
        <v>155.5</v>
      </c>
      <c r="L160" s="28">
        <v>141.1</v>
      </c>
      <c r="M160" s="28">
        <v>524.69251999999994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218</v>
      </c>
      <c r="D161" s="37">
        <v>221.68333333333331</v>
      </c>
      <c r="E161" s="37">
        <v>211.86666666666662</v>
      </c>
      <c r="F161" s="37">
        <v>205.73333333333332</v>
      </c>
      <c r="G161" s="37">
        <v>195.91666666666663</v>
      </c>
      <c r="H161" s="37">
        <v>227.81666666666661</v>
      </c>
      <c r="I161" s="37">
        <v>237.63333333333327</v>
      </c>
      <c r="J161" s="37">
        <v>243.76666666666659</v>
      </c>
      <c r="K161" s="28">
        <v>231.5</v>
      </c>
      <c r="L161" s="28">
        <v>215.55</v>
      </c>
      <c r="M161" s="28">
        <v>10.964259999999999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2675.95</v>
      </c>
      <c r="D162" s="37">
        <v>2659.9166666666665</v>
      </c>
      <c r="E162" s="37">
        <v>2631.3833333333332</v>
      </c>
      <c r="F162" s="37">
        <v>2586.8166666666666</v>
      </c>
      <c r="G162" s="37">
        <v>2558.2833333333333</v>
      </c>
      <c r="H162" s="37">
        <v>2704.4833333333331</v>
      </c>
      <c r="I162" s="37">
        <v>2733.0166666666669</v>
      </c>
      <c r="J162" s="37">
        <v>2777.583333333333</v>
      </c>
      <c r="K162" s="28">
        <v>2688.45</v>
      </c>
      <c r="L162" s="28">
        <v>2615.35</v>
      </c>
      <c r="M162" s="28">
        <v>1.6383700000000001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44442.15</v>
      </c>
      <c r="D163" s="37">
        <v>44184.183333333327</v>
      </c>
      <c r="E163" s="37">
        <v>43188.366666666654</v>
      </c>
      <c r="F163" s="37">
        <v>41934.583333333328</v>
      </c>
      <c r="G163" s="37">
        <v>40938.766666666656</v>
      </c>
      <c r="H163" s="37">
        <v>45437.966666666653</v>
      </c>
      <c r="I163" s="37">
        <v>46433.783333333318</v>
      </c>
      <c r="J163" s="37">
        <v>47687.566666666651</v>
      </c>
      <c r="K163" s="28">
        <v>45180</v>
      </c>
      <c r="L163" s="28">
        <v>42930.400000000001</v>
      </c>
      <c r="M163" s="28">
        <v>0.90561999999999998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216.05</v>
      </c>
      <c r="D164" s="37">
        <v>217.53333333333333</v>
      </c>
      <c r="E164" s="37">
        <v>213.51666666666665</v>
      </c>
      <c r="F164" s="37">
        <v>210.98333333333332</v>
      </c>
      <c r="G164" s="37">
        <v>206.96666666666664</v>
      </c>
      <c r="H164" s="37">
        <v>220.06666666666666</v>
      </c>
      <c r="I164" s="37">
        <v>224.08333333333337</v>
      </c>
      <c r="J164" s="37">
        <v>226.61666666666667</v>
      </c>
      <c r="K164" s="28">
        <v>221.55</v>
      </c>
      <c r="L164" s="28">
        <v>215</v>
      </c>
      <c r="M164" s="28">
        <v>10.5045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4273.05</v>
      </c>
      <c r="D165" s="37">
        <v>4265.4333333333334</v>
      </c>
      <c r="E165" s="37">
        <v>4230.916666666667</v>
      </c>
      <c r="F165" s="37">
        <v>4188.7833333333338</v>
      </c>
      <c r="G165" s="37">
        <v>4154.2666666666673</v>
      </c>
      <c r="H165" s="37">
        <v>4307.5666666666666</v>
      </c>
      <c r="I165" s="37">
        <v>4342.083333333333</v>
      </c>
      <c r="J165" s="37">
        <v>4384.2166666666662</v>
      </c>
      <c r="K165" s="28">
        <v>4299.95</v>
      </c>
      <c r="L165" s="28">
        <v>4223.3</v>
      </c>
      <c r="M165" s="28">
        <v>9.3280000000000002E-2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2163.5</v>
      </c>
      <c r="D166" s="37">
        <v>2156.85</v>
      </c>
      <c r="E166" s="37">
        <v>2144.85</v>
      </c>
      <c r="F166" s="37">
        <v>2126.1999999999998</v>
      </c>
      <c r="G166" s="37">
        <v>2114.1999999999998</v>
      </c>
      <c r="H166" s="37">
        <v>2175.5</v>
      </c>
      <c r="I166" s="37">
        <v>2187.5</v>
      </c>
      <c r="J166" s="37">
        <v>2206.15</v>
      </c>
      <c r="K166" s="28">
        <v>2168.85</v>
      </c>
      <c r="L166" s="28">
        <v>2138.1999999999998</v>
      </c>
      <c r="M166" s="28">
        <v>1.7020599999999999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1645.3</v>
      </c>
      <c r="D167" s="37">
        <v>1683.4333333333334</v>
      </c>
      <c r="E167" s="37">
        <v>1547.8666666666668</v>
      </c>
      <c r="F167" s="37">
        <v>1450.4333333333334</v>
      </c>
      <c r="G167" s="37">
        <v>1314.8666666666668</v>
      </c>
      <c r="H167" s="37">
        <v>1780.8666666666668</v>
      </c>
      <c r="I167" s="37">
        <v>1916.4333333333334</v>
      </c>
      <c r="J167" s="37">
        <v>2013.8666666666668</v>
      </c>
      <c r="K167" s="28">
        <v>1819</v>
      </c>
      <c r="L167" s="28">
        <v>1586</v>
      </c>
      <c r="M167" s="28">
        <v>40.596119999999999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2399.25</v>
      </c>
      <c r="D168" s="37">
        <v>2404.0666666666666</v>
      </c>
      <c r="E168" s="37">
        <v>2369.1833333333334</v>
      </c>
      <c r="F168" s="37">
        <v>2339.1166666666668</v>
      </c>
      <c r="G168" s="37">
        <v>2304.2333333333336</v>
      </c>
      <c r="H168" s="37">
        <v>2434.1333333333332</v>
      </c>
      <c r="I168" s="37">
        <v>2469.0166666666664</v>
      </c>
      <c r="J168" s="37">
        <v>2499.083333333333</v>
      </c>
      <c r="K168" s="28">
        <v>2438.9499999999998</v>
      </c>
      <c r="L168" s="28">
        <v>2374</v>
      </c>
      <c r="M168" s="28">
        <v>2.1394600000000001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109.05</v>
      </c>
      <c r="D169" s="37">
        <v>108.90000000000002</v>
      </c>
      <c r="E169" s="37">
        <v>108.05000000000004</v>
      </c>
      <c r="F169" s="37">
        <v>107.05000000000003</v>
      </c>
      <c r="G169" s="37">
        <v>106.20000000000005</v>
      </c>
      <c r="H169" s="37">
        <v>109.90000000000003</v>
      </c>
      <c r="I169" s="37">
        <v>110.75000000000003</v>
      </c>
      <c r="J169" s="37">
        <v>111.75000000000003</v>
      </c>
      <c r="K169" s="28">
        <v>109.75</v>
      </c>
      <c r="L169" s="28">
        <v>107.9</v>
      </c>
      <c r="M169" s="28">
        <v>24.410119999999999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224.7</v>
      </c>
      <c r="D170" s="37">
        <v>225.58333333333334</v>
      </c>
      <c r="E170" s="37">
        <v>222.51666666666668</v>
      </c>
      <c r="F170" s="37">
        <v>220.33333333333334</v>
      </c>
      <c r="G170" s="37">
        <v>217.26666666666668</v>
      </c>
      <c r="H170" s="37">
        <v>227.76666666666668</v>
      </c>
      <c r="I170" s="37">
        <v>230.83333333333334</v>
      </c>
      <c r="J170" s="37">
        <v>233.01666666666668</v>
      </c>
      <c r="K170" s="28">
        <v>228.65</v>
      </c>
      <c r="L170" s="28">
        <v>223.4</v>
      </c>
      <c r="M170" s="28">
        <v>63.22869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413.95</v>
      </c>
      <c r="D171" s="37">
        <v>419.65000000000003</v>
      </c>
      <c r="E171" s="37">
        <v>404.30000000000007</v>
      </c>
      <c r="F171" s="37">
        <v>394.65000000000003</v>
      </c>
      <c r="G171" s="37">
        <v>379.30000000000007</v>
      </c>
      <c r="H171" s="37">
        <v>429.30000000000007</v>
      </c>
      <c r="I171" s="37">
        <v>444.65000000000009</v>
      </c>
      <c r="J171" s="37">
        <v>454.30000000000007</v>
      </c>
      <c r="K171" s="28">
        <v>435</v>
      </c>
      <c r="L171" s="28">
        <v>410</v>
      </c>
      <c r="M171" s="28">
        <v>2.9304399999999999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13428.15</v>
      </c>
      <c r="D172" s="37">
        <v>13312.966666666667</v>
      </c>
      <c r="E172" s="37">
        <v>13170.533333333335</v>
      </c>
      <c r="F172" s="37">
        <v>12912.916666666668</v>
      </c>
      <c r="G172" s="37">
        <v>12770.483333333335</v>
      </c>
      <c r="H172" s="37">
        <v>13570.583333333334</v>
      </c>
      <c r="I172" s="37">
        <v>13713.016666666668</v>
      </c>
      <c r="J172" s="37">
        <v>13970.633333333333</v>
      </c>
      <c r="K172" s="28">
        <v>13455.4</v>
      </c>
      <c r="L172" s="28">
        <v>13055.35</v>
      </c>
      <c r="M172" s="28">
        <v>3.8640000000000001E-2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30.45</v>
      </c>
      <c r="D173" s="37">
        <v>30.433333333333337</v>
      </c>
      <c r="E173" s="37">
        <v>30.116666666666674</v>
      </c>
      <c r="F173" s="37">
        <v>29.783333333333339</v>
      </c>
      <c r="G173" s="37">
        <v>29.466666666666676</v>
      </c>
      <c r="H173" s="37">
        <v>30.766666666666673</v>
      </c>
      <c r="I173" s="37">
        <v>31.083333333333336</v>
      </c>
      <c r="J173" s="37">
        <v>31.416666666666671</v>
      </c>
      <c r="K173" s="28">
        <v>30.75</v>
      </c>
      <c r="L173" s="28">
        <v>30.1</v>
      </c>
      <c r="M173" s="28">
        <v>301.00376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112.05</v>
      </c>
      <c r="D174" s="37">
        <v>112.21666666666665</v>
      </c>
      <c r="E174" s="37">
        <v>110.68333333333331</v>
      </c>
      <c r="F174" s="37">
        <v>109.31666666666665</v>
      </c>
      <c r="G174" s="37">
        <v>107.7833333333333</v>
      </c>
      <c r="H174" s="37">
        <v>113.58333333333331</v>
      </c>
      <c r="I174" s="37">
        <v>115.11666666666665</v>
      </c>
      <c r="J174" s="37">
        <v>116.48333333333332</v>
      </c>
      <c r="K174" s="28">
        <v>113.75</v>
      </c>
      <c r="L174" s="28">
        <v>110.85</v>
      </c>
      <c r="M174" s="28">
        <v>118.75893000000001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119.95</v>
      </c>
      <c r="D175" s="37">
        <v>119.7</v>
      </c>
      <c r="E175" s="37">
        <v>118.75</v>
      </c>
      <c r="F175" s="37">
        <v>117.55</v>
      </c>
      <c r="G175" s="37">
        <v>116.6</v>
      </c>
      <c r="H175" s="37">
        <v>120.9</v>
      </c>
      <c r="I175" s="37">
        <v>121.85000000000002</v>
      </c>
      <c r="J175" s="37">
        <v>123.05000000000001</v>
      </c>
      <c r="K175" s="28">
        <v>120.65</v>
      </c>
      <c r="L175" s="28">
        <v>118.5</v>
      </c>
      <c r="M175" s="28">
        <v>30.32835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2575.1</v>
      </c>
      <c r="D176" s="37">
        <v>2573.4500000000003</v>
      </c>
      <c r="E176" s="37">
        <v>2541.7500000000005</v>
      </c>
      <c r="F176" s="37">
        <v>2508.4</v>
      </c>
      <c r="G176" s="37">
        <v>2476.7000000000003</v>
      </c>
      <c r="H176" s="37">
        <v>2606.8000000000006</v>
      </c>
      <c r="I176" s="37">
        <v>2638.5000000000005</v>
      </c>
      <c r="J176" s="37">
        <v>2671.8500000000008</v>
      </c>
      <c r="K176" s="28">
        <v>2605.15</v>
      </c>
      <c r="L176" s="28">
        <v>2540.1</v>
      </c>
      <c r="M176" s="28">
        <v>76.24888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765.9</v>
      </c>
      <c r="D177" s="37">
        <v>762.4666666666667</v>
      </c>
      <c r="E177" s="37">
        <v>755.83333333333337</v>
      </c>
      <c r="F177" s="37">
        <v>745.76666666666665</v>
      </c>
      <c r="G177" s="37">
        <v>739.13333333333333</v>
      </c>
      <c r="H177" s="37">
        <v>772.53333333333342</v>
      </c>
      <c r="I177" s="37">
        <v>779.16666666666663</v>
      </c>
      <c r="J177" s="37">
        <v>789.23333333333346</v>
      </c>
      <c r="K177" s="28">
        <v>769.1</v>
      </c>
      <c r="L177" s="28">
        <v>752.4</v>
      </c>
      <c r="M177" s="28">
        <v>8.7553699999999992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1121.0999999999999</v>
      </c>
      <c r="D178" s="37">
        <v>1117.7833333333333</v>
      </c>
      <c r="E178" s="37">
        <v>1106.1666666666665</v>
      </c>
      <c r="F178" s="37">
        <v>1091.2333333333331</v>
      </c>
      <c r="G178" s="37">
        <v>1079.6166666666663</v>
      </c>
      <c r="H178" s="37">
        <v>1132.7166666666667</v>
      </c>
      <c r="I178" s="37">
        <v>1144.3333333333335</v>
      </c>
      <c r="J178" s="37">
        <v>1159.2666666666669</v>
      </c>
      <c r="K178" s="28">
        <v>1129.4000000000001</v>
      </c>
      <c r="L178" s="28">
        <v>1102.8499999999999</v>
      </c>
      <c r="M178" s="28">
        <v>6.8751199999999999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2362</v>
      </c>
      <c r="D179" s="37">
        <v>2340.6166666666668</v>
      </c>
      <c r="E179" s="37">
        <v>2306.3833333333337</v>
      </c>
      <c r="F179" s="37">
        <v>2250.7666666666669</v>
      </c>
      <c r="G179" s="37">
        <v>2216.5333333333338</v>
      </c>
      <c r="H179" s="37">
        <v>2396.2333333333336</v>
      </c>
      <c r="I179" s="37">
        <v>2430.4666666666672</v>
      </c>
      <c r="J179" s="37">
        <v>2486.0833333333335</v>
      </c>
      <c r="K179" s="28">
        <v>2374.85</v>
      </c>
      <c r="L179" s="28">
        <v>2285</v>
      </c>
      <c r="M179" s="28">
        <v>6.09138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6520.95</v>
      </c>
      <c r="D180" s="37">
        <v>6527.5999999999995</v>
      </c>
      <c r="E180" s="37">
        <v>6459.2999999999993</v>
      </c>
      <c r="F180" s="37">
        <v>6397.65</v>
      </c>
      <c r="G180" s="37">
        <v>6329.3499999999995</v>
      </c>
      <c r="H180" s="37">
        <v>6589.2499999999991</v>
      </c>
      <c r="I180" s="37">
        <v>6657.55</v>
      </c>
      <c r="J180" s="37">
        <v>6719.1999999999989</v>
      </c>
      <c r="K180" s="28">
        <v>6595.9</v>
      </c>
      <c r="L180" s="28">
        <v>6465.95</v>
      </c>
      <c r="M180" s="28">
        <v>3.5589999999999997E-2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21927.05</v>
      </c>
      <c r="D181" s="37">
        <v>21857.7</v>
      </c>
      <c r="E181" s="37">
        <v>21729.4</v>
      </c>
      <c r="F181" s="37">
        <v>21531.75</v>
      </c>
      <c r="G181" s="37">
        <v>21403.45</v>
      </c>
      <c r="H181" s="37">
        <v>22055.350000000002</v>
      </c>
      <c r="I181" s="37">
        <v>22183.649999999998</v>
      </c>
      <c r="J181" s="37">
        <v>22381.300000000003</v>
      </c>
      <c r="K181" s="28">
        <v>21986</v>
      </c>
      <c r="L181" s="28">
        <v>21660.05</v>
      </c>
      <c r="M181" s="28">
        <v>0.17959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1142.45</v>
      </c>
      <c r="D182" s="37">
        <v>1145.05</v>
      </c>
      <c r="E182" s="37">
        <v>1128.5999999999999</v>
      </c>
      <c r="F182" s="37">
        <v>1114.75</v>
      </c>
      <c r="G182" s="37">
        <v>1098.3</v>
      </c>
      <c r="H182" s="37">
        <v>1158.8999999999999</v>
      </c>
      <c r="I182" s="37">
        <v>1175.3500000000001</v>
      </c>
      <c r="J182" s="37">
        <v>1189.1999999999998</v>
      </c>
      <c r="K182" s="28">
        <v>1161.5</v>
      </c>
      <c r="L182" s="28">
        <v>1131.2</v>
      </c>
      <c r="M182" s="28">
        <v>4.5438200000000002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2375.4499999999998</v>
      </c>
      <c r="D183" s="37">
        <v>2368.5833333333335</v>
      </c>
      <c r="E183" s="37">
        <v>2347.166666666667</v>
      </c>
      <c r="F183" s="37">
        <v>2318.8833333333337</v>
      </c>
      <c r="G183" s="37">
        <v>2297.4666666666672</v>
      </c>
      <c r="H183" s="37">
        <v>2396.8666666666668</v>
      </c>
      <c r="I183" s="37">
        <v>2418.2833333333338</v>
      </c>
      <c r="J183" s="37">
        <v>2446.5666666666666</v>
      </c>
      <c r="K183" s="28">
        <v>2390</v>
      </c>
      <c r="L183" s="28">
        <v>2340.3000000000002</v>
      </c>
      <c r="M183" s="28">
        <v>1.9797499999999999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468.95</v>
      </c>
      <c r="D184" s="37">
        <v>470.48333333333335</v>
      </c>
      <c r="E184" s="37">
        <v>465.9666666666667</v>
      </c>
      <c r="F184" s="37">
        <v>462.98333333333335</v>
      </c>
      <c r="G184" s="37">
        <v>458.4666666666667</v>
      </c>
      <c r="H184" s="37">
        <v>473.4666666666667</v>
      </c>
      <c r="I184" s="37">
        <v>477.98333333333335</v>
      </c>
      <c r="J184" s="37">
        <v>480.9666666666667</v>
      </c>
      <c r="K184" s="28">
        <v>475</v>
      </c>
      <c r="L184" s="28">
        <v>467.5</v>
      </c>
      <c r="M184" s="28">
        <v>109.77001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74.2</v>
      </c>
      <c r="D185" s="37">
        <v>73.933333333333337</v>
      </c>
      <c r="E185" s="37">
        <v>73.26666666666668</v>
      </c>
      <c r="F185" s="37">
        <v>72.333333333333343</v>
      </c>
      <c r="G185" s="37">
        <v>71.666666666666686</v>
      </c>
      <c r="H185" s="37">
        <v>74.866666666666674</v>
      </c>
      <c r="I185" s="37">
        <v>75.533333333333331</v>
      </c>
      <c r="J185" s="37">
        <v>76.466666666666669</v>
      </c>
      <c r="K185" s="28">
        <v>74.599999999999994</v>
      </c>
      <c r="L185" s="28">
        <v>73</v>
      </c>
      <c r="M185" s="28">
        <v>351.22761000000003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903.9</v>
      </c>
      <c r="D186" s="37">
        <v>904.23333333333323</v>
      </c>
      <c r="E186" s="37">
        <v>895.66666666666652</v>
      </c>
      <c r="F186" s="37">
        <v>887.43333333333328</v>
      </c>
      <c r="G186" s="37">
        <v>878.86666666666656</v>
      </c>
      <c r="H186" s="37">
        <v>912.46666666666647</v>
      </c>
      <c r="I186" s="37">
        <v>921.0333333333333</v>
      </c>
      <c r="J186" s="37">
        <v>929.26666666666642</v>
      </c>
      <c r="K186" s="28">
        <v>912.8</v>
      </c>
      <c r="L186" s="28">
        <v>896</v>
      </c>
      <c r="M186" s="28">
        <v>23.745090000000001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424.7</v>
      </c>
      <c r="D187" s="37">
        <v>423.2</v>
      </c>
      <c r="E187" s="37">
        <v>419.5</v>
      </c>
      <c r="F187" s="37">
        <v>414.3</v>
      </c>
      <c r="G187" s="37">
        <v>410.6</v>
      </c>
      <c r="H187" s="37">
        <v>428.4</v>
      </c>
      <c r="I187" s="37">
        <v>432.09999999999991</v>
      </c>
      <c r="J187" s="37">
        <v>437.29999999999995</v>
      </c>
      <c r="K187" s="28">
        <v>426.9</v>
      </c>
      <c r="L187" s="28">
        <v>418</v>
      </c>
      <c r="M187" s="28">
        <v>5.5532199999999996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531.95000000000005</v>
      </c>
      <c r="D188" s="37">
        <v>532.6</v>
      </c>
      <c r="E188" s="37">
        <v>526.1</v>
      </c>
      <c r="F188" s="37">
        <v>520.25</v>
      </c>
      <c r="G188" s="37">
        <v>513.75</v>
      </c>
      <c r="H188" s="37">
        <v>538.45000000000005</v>
      </c>
      <c r="I188" s="37">
        <v>544.95000000000005</v>
      </c>
      <c r="J188" s="37">
        <v>550.80000000000007</v>
      </c>
      <c r="K188" s="28">
        <v>539.1</v>
      </c>
      <c r="L188" s="28">
        <v>526.75</v>
      </c>
      <c r="M188" s="28">
        <v>1.5898399999999999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723.7</v>
      </c>
      <c r="D189" s="37">
        <v>720.88333333333321</v>
      </c>
      <c r="E189" s="37">
        <v>711.86666666666645</v>
      </c>
      <c r="F189" s="37">
        <v>700.03333333333319</v>
      </c>
      <c r="G189" s="37">
        <v>691.01666666666642</v>
      </c>
      <c r="H189" s="37">
        <v>732.71666666666647</v>
      </c>
      <c r="I189" s="37">
        <v>741.73333333333335</v>
      </c>
      <c r="J189" s="37">
        <v>753.56666666666649</v>
      </c>
      <c r="K189" s="28">
        <v>729.9</v>
      </c>
      <c r="L189" s="28">
        <v>709.05</v>
      </c>
      <c r="M189" s="28">
        <v>18.094380000000001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934.25</v>
      </c>
      <c r="D190" s="37">
        <v>939.98333333333323</v>
      </c>
      <c r="E190" s="37">
        <v>920.06666666666649</v>
      </c>
      <c r="F190" s="37">
        <v>905.88333333333321</v>
      </c>
      <c r="G190" s="37">
        <v>885.96666666666647</v>
      </c>
      <c r="H190" s="37">
        <v>954.16666666666652</v>
      </c>
      <c r="I190" s="37">
        <v>974.08333333333326</v>
      </c>
      <c r="J190" s="37">
        <v>988.26666666666654</v>
      </c>
      <c r="K190" s="28">
        <v>959.9</v>
      </c>
      <c r="L190" s="28">
        <v>925.8</v>
      </c>
      <c r="M190" s="28">
        <v>16.71471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979.25</v>
      </c>
      <c r="D191" s="37">
        <v>973.35</v>
      </c>
      <c r="E191" s="37">
        <v>956.7</v>
      </c>
      <c r="F191" s="37">
        <v>934.15</v>
      </c>
      <c r="G191" s="37">
        <v>917.5</v>
      </c>
      <c r="H191" s="37">
        <v>995.90000000000009</v>
      </c>
      <c r="I191" s="37">
        <v>1012.55</v>
      </c>
      <c r="J191" s="37">
        <v>1035.1000000000001</v>
      </c>
      <c r="K191" s="28">
        <v>990</v>
      </c>
      <c r="L191" s="28">
        <v>950.8</v>
      </c>
      <c r="M191" s="28">
        <v>5.5346700000000002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3261.3</v>
      </c>
      <c r="D192" s="37">
        <v>3256.4666666666672</v>
      </c>
      <c r="E192" s="37">
        <v>3234.0333333333342</v>
      </c>
      <c r="F192" s="37">
        <v>3206.7666666666669</v>
      </c>
      <c r="G192" s="37">
        <v>3184.3333333333339</v>
      </c>
      <c r="H192" s="37">
        <v>3283.7333333333345</v>
      </c>
      <c r="I192" s="37">
        <v>3306.166666666667</v>
      </c>
      <c r="J192" s="37">
        <v>3333.4333333333348</v>
      </c>
      <c r="K192" s="28">
        <v>3278.9</v>
      </c>
      <c r="L192" s="28">
        <v>3229.2</v>
      </c>
      <c r="M192" s="28">
        <v>31.03153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725.45</v>
      </c>
      <c r="D193" s="37">
        <v>726.55000000000007</v>
      </c>
      <c r="E193" s="37">
        <v>721.50000000000011</v>
      </c>
      <c r="F193" s="37">
        <v>717.55000000000007</v>
      </c>
      <c r="G193" s="37">
        <v>712.50000000000011</v>
      </c>
      <c r="H193" s="37">
        <v>730.50000000000011</v>
      </c>
      <c r="I193" s="37">
        <v>735.55000000000007</v>
      </c>
      <c r="J193" s="37">
        <v>739.50000000000011</v>
      </c>
      <c r="K193" s="28">
        <v>731.6</v>
      </c>
      <c r="L193" s="28">
        <v>722.6</v>
      </c>
      <c r="M193" s="28">
        <v>10.394080000000001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8336.9</v>
      </c>
      <c r="D194" s="37">
        <v>8369.3666666666668</v>
      </c>
      <c r="E194" s="37">
        <v>8268.7333333333336</v>
      </c>
      <c r="F194" s="37">
        <v>8200.5666666666675</v>
      </c>
      <c r="G194" s="37">
        <v>8099.9333333333343</v>
      </c>
      <c r="H194" s="37">
        <v>8437.5333333333328</v>
      </c>
      <c r="I194" s="37">
        <v>8538.1666666666679</v>
      </c>
      <c r="J194" s="37">
        <v>8606.3333333333321</v>
      </c>
      <c r="K194" s="28">
        <v>8470</v>
      </c>
      <c r="L194" s="28">
        <v>8301.2000000000007</v>
      </c>
      <c r="M194" s="28">
        <v>4.1890099999999997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429.6</v>
      </c>
      <c r="D195" s="37">
        <v>429.34999999999997</v>
      </c>
      <c r="E195" s="37">
        <v>425.44999999999993</v>
      </c>
      <c r="F195" s="37">
        <v>421.29999999999995</v>
      </c>
      <c r="G195" s="37">
        <v>417.39999999999992</v>
      </c>
      <c r="H195" s="37">
        <v>433.49999999999994</v>
      </c>
      <c r="I195" s="37">
        <v>437.39999999999992</v>
      </c>
      <c r="J195" s="37">
        <v>441.54999999999995</v>
      </c>
      <c r="K195" s="28">
        <v>433.25</v>
      </c>
      <c r="L195" s="28">
        <v>425.2</v>
      </c>
      <c r="M195" s="28">
        <v>168.67430999999999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224.65</v>
      </c>
      <c r="D196" s="37">
        <v>224.7166666666667</v>
      </c>
      <c r="E196" s="37">
        <v>222.63333333333338</v>
      </c>
      <c r="F196" s="37">
        <v>220.61666666666667</v>
      </c>
      <c r="G196" s="37">
        <v>218.53333333333336</v>
      </c>
      <c r="H196" s="37">
        <v>226.73333333333341</v>
      </c>
      <c r="I196" s="37">
        <v>228.81666666666672</v>
      </c>
      <c r="J196" s="37">
        <v>230.83333333333343</v>
      </c>
      <c r="K196" s="28">
        <v>226.8</v>
      </c>
      <c r="L196" s="28">
        <v>222.7</v>
      </c>
      <c r="M196" s="28">
        <v>161.59280000000001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1043.5</v>
      </c>
      <c r="D197" s="37">
        <v>1047.7166666666667</v>
      </c>
      <c r="E197" s="37">
        <v>1027.7833333333333</v>
      </c>
      <c r="F197" s="37">
        <v>1012.0666666666666</v>
      </c>
      <c r="G197" s="37">
        <v>992.13333333333321</v>
      </c>
      <c r="H197" s="37">
        <v>1063.4333333333334</v>
      </c>
      <c r="I197" s="37">
        <v>1083.3666666666668</v>
      </c>
      <c r="J197" s="37">
        <v>1099.0833333333335</v>
      </c>
      <c r="K197" s="28">
        <v>1067.6500000000001</v>
      </c>
      <c r="L197" s="28">
        <v>1032</v>
      </c>
      <c r="M197" s="28">
        <v>74.772199999999998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1123.25</v>
      </c>
      <c r="D198" s="37">
        <v>1113.8166666666666</v>
      </c>
      <c r="E198" s="37">
        <v>1101.4333333333332</v>
      </c>
      <c r="F198" s="37">
        <v>1079.6166666666666</v>
      </c>
      <c r="G198" s="37">
        <v>1067.2333333333331</v>
      </c>
      <c r="H198" s="37">
        <v>1135.6333333333332</v>
      </c>
      <c r="I198" s="37">
        <v>1148.0166666666664</v>
      </c>
      <c r="J198" s="37">
        <v>1169.8333333333333</v>
      </c>
      <c r="K198" s="28">
        <v>1126.2</v>
      </c>
      <c r="L198" s="28">
        <v>1092</v>
      </c>
      <c r="M198" s="28">
        <v>33.676000000000002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674.95</v>
      </c>
      <c r="D199" s="37">
        <v>671.63333333333333</v>
      </c>
      <c r="E199" s="37">
        <v>664.81666666666661</v>
      </c>
      <c r="F199" s="37">
        <v>654.68333333333328</v>
      </c>
      <c r="G199" s="37">
        <v>647.86666666666656</v>
      </c>
      <c r="H199" s="37">
        <v>681.76666666666665</v>
      </c>
      <c r="I199" s="37">
        <v>688.58333333333348</v>
      </c>
      <c r="J199" s="37">
        <v>698.7166666666667</v>
      </c>
      <c r="K199" s="28">
        <v>678.45</v>
      </c>
      <c r="L199" s="28">
        <v>661.5</v>
      </c>
      <c r="M199" s="28">
        <v>3.3035600000000001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2149.1999999999998</v>
      </c>
      <c r="D200" s="37">
        <v>2144.1833333333329</v>
      </c>
      <c r="E200" s="37">
        <v>2128.4166666666661</v>
      </c>
      <c r="F200" s="37">
        <v>2107.6333333333332</v>
      </c>
      <c r="G200" s="37">
        <v>2091.8666666666663</v>
      </c>
      <c r="H200" s="37">
        <v>2164.9666666666658</v>
      </c>
      <c r="I200" s="37">
        <v>2180.7333333333331</v>
      </c>
      <c r="J200" s="37">
        <v>2201.5166666666655</v>
      </c>
      <c r="K200" s="28">
        <v>2159.9499999999998</v>
      </c>
      <c r="L200" s="28">
        <v>2123.4</v>
      </c>
      <c r="M200" s="28">
        <v>8.6591699999999996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2936.95</v>
      </c>
      <c r="D201" s="37">
        <v>2921.4333333333329</v>
      </c>
      <c r="E201" s="37">
        <v>2892.8666666666659</v>
      </c>
      <c r="F201" s="37">
        <v>2848.7833333333328</v>
      </c>
      <c r="G201" s="37">
        <v>2820.2166666666658</v>
      </c>
      <c r="H201" s="37">
        <v>2965.516666666666</v>
      </c>
      <c r="I201" s="37">
        <v>2994.0833333333326</v>
      </c>
      <c r="J201" s="37">
        <v>3038.1666666666661</v>
      </c>
      <c r="K201" s="28">
        <v>2950</v>
      </c>
      <c r="L201" s="28">
        <v>2877.35</v>
      </c>
      <c r="M201" s="28">
        <v>3.8653200000000001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433.1</v>
      </c>
      <c r="D202" s="37">
        <v>436.23333333333335</v>
      </c>
      <c r="E202" s="37">
        <v>428.61666666666667</v>
      </c>
      <c r="F202" s="37">
        <v>424.13333333333333</v>
      </c>
      <c r="G202" s="37">
        <v>416.51666666666665</v>
      </c>
      <c r="H202" s="37">
        <v>440.7166666666667</v>
      </c>
      <c r="I202" s="37">
        <v>448.33333333333337</v>
      </c>
      <c r="J202" s="37">
        <v>452.81666666666672</v>
      </c>
      <c r="K202" s="28">
        <v>443.85</v>
      </c>
      <c r="L202" s="28">
        <v>431.75</v>
      </c>
      <c r="M202" s="28">
        <v>3.3081200000000002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1068.45</v>
      </c>
      <c r="D203" s="37">
        <v>1062.95</v>
      </c>
      <c r="E203" s="37">
        <v>1051</v>
      </c>
      <c r="F203" s="37">
        <v>1033.55</v>
      </c>
      <c r="G203" s="37">
        <v>1021.5999999999999</v>
      </c>
      <c r="H203" s="37">
        <v>1080.4000000000001</v>
      </c>
      <c r="I203" s="37">
        <v>1092.3500000000004</v>
      </c>
      <c r="J203" s="37">
        <v>1109.8000000000002</v>
      </c>
      <c r="K203" s="28">
        <v>1074.9000000000001</v>
      </c>
      <c r="L203" s="28">
        <v>1045.5</v>
      </c>
      <c r="M203" s="28">
        <v>2.9353799999999999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756.6</v>
      </c>
      <c r="D204" s="37">
        <v>755.31666666666672</v>
      </c>
      <c r="E204" s="37">
        <v>747.93333333333339</v>
      </c>
      <c r="F204" s="37">
        <v>739.26666666666665</v>
      </c>
      <c r="G204" s="37">
        <v>731.88333333333333</v>
      </c>
      <c r="H204" s="37">
        <v>763.98333333333346</v>
      </c>
      <c r="I204" s="37">
        <v>771.3666666666669</v>
      </c>
      <c r="J204" s="37">
        <v>780.03333333333353</v>
      </c>
      <c r="K204" s="28">
        <v>762.7</v>
      </c>
      <c r="L204" s="28">
        <v>746.65</v>
      </c>
      <c r="M204" s="28">
        <v>15.2997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5948</v>
      </c>
      <c r="D205" s="37">
        <v>5936.8499999999995</v>
      </c>
      <c r="E205" s="37">
        <v>5897.1999999999989</v>
      </c>
      <c r="F205" s="37">
        <v>5846.4</v>
      </c>
      <c r="G205" s="37">
        <v>5806.7499999999991</v>
      </c>
      <c r="H205" s="37">
        <v>5987.6499999999987</v>
      </c>
      <c r="I205" s="37">
        <v>6027.2999999999984</v>
      </c>
      <c r="J205" s="37">
        <v>6078.0999999999985</v>
      </c>
      <c r="K205" s="28">
        <v>5976.5</v>
      </c>
      <c r="L205" s="28">
        <v>5886.05</v>
      </c>
      <c r="M205" s="28">
        <v>2.9062600000000001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35.85</v>
      </c>
      <c r="D206" s="37">
        <v>35.883333333333333</v>
      </c>
      <c r="E206" s="37">
        <v>35.366666666666667</v>
      </c>
      <c r="F206" s="37">
        <v>34.883333333333333</v>
      </c>
      <c r="G206" s="37">
        <v>34.366666666666667</v>
      </c>
      <c r="H206" s="37">
        <v>36.366666666666667</v>
      </c>
      <c r="I206" s="37">
        <v>36.883333333333333</v>
      </c>
      <c r="J206" s="37">
        <v>37.366666666666667</v>
      </c>
      <c r="K206" s="28">
        <v>36.4</v>
      </c>
      <c r="L206" s="28">
        <v>35.4</v>
      </c>
      <c r="M206" s="28">
        <v>80.009259999999998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1477.35</v>
      </c>
      <c r="D207" s="37">
        <v>1476.95</v>
      </c>
      <c r="E207" s="37">
        <v>1460.95</v>
      </c>
      <c r="F207" s="37">
        <v>1444.55</v>
      </c>
      <c r="G207" s="37">
        <v>1428.55</v>
      </c>
      <c r="H207" s="37">
        <v>1493.3500000000001</v>
      </c>
      <c r="I207" s="37">
        <v>1509.3500000000001</v>
      </c>
      <c r="J207" s="37">
        <v>1525.7500000000002</v>
      </c>
      <c r="K207" s="28">
        <v>1492.95</v>
      </c>
      <c r="L207" s="28">
        <v>1460.55</v>
      </c>
      <c r="M207" s="28">
        <v>2.2042700000000002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777.8</v>
      </c>
      <c r="D208" s="37">
        <v>776.63333333333333</v>
      </c>
      <c r="E208" s="37">
        <v>765.81666666666661</v>
      </c>
      <c r="F208" s="37">
        <v>753.83333333333326</v>
      </c>
      <c r="G208" s="37">
        <v>743.01666666666654</v>
      </c>
      <c r="H208" s="37">
        <v>788.61666666666667</v>
      </c>
      <c r="I208" s="37">
        <v>799.43333333333351</v>
      </c>
      <c r="J208" s="37">
        <v>811.41666666666674</v>
      </c>
      <c r="K208" s="28">
        <v>787.45</v>
      </c>
      <c r="L208" s="28">
        <v>764.65</v>
      </c>
      <c r="M208" s="28">
        <v>16.508209999999998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1089.5999999999999</v>
      </c>
      <c r="D209" s="37">
        <v>1095.1333333333332</v>
      </c>
      <c r="E209" s="37">
        <v>1073.2666666666664</v>
      </c>
      <c r="F209" s="37">
        <v>1056.9333333333332</v>
      </c>
      <c r="G209" s="37">
        <v>1035.0666666666664</v>
      </c>
      <c r="H209" s="37">
        <v>1111.4666666666665</v>
      </c>
      <c r="I209" s="37">
        <v>1133.3333333333333</v>
      </c>
      <c r="J209" s="37">
        <v>1149.6666666666665</v>
      </c>
      <c r="K209" s="28">
        <v>1117</v>
      </c>
      <c r="L209" s="28">
        <v>1078.8</v>
      </c>
      <c r="M209" s="28">
        <v>6.6960199999999999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307.85000000000002</v>
      </c>
      <c r="D210" s="37">
        <v>310.11666666666673</v>
      </c>
      <c r="E210" s="37">
        <v>301.18333333333345</v>
      </c>
      <c r="F210" s="37">
        <v>294.51666666666671</v>
      </c>
      <c r="G210" s="37">
        <v>285.58333333333343</v>
      </c>
      <c r="H210" s="37">
        <v>316.78333333333347</v>
      </c>
      <c r="I210" s="37">
        <v>325.71666666666675</v>
      </c>
      <c r="J210" s="37">
        <v>332.3833333333335</v>
      </c>
      <c r="K210" s="28">
        <v>319.05</v>
      </c>
      <c r="L210" s="28">
        <v>303.45</v>
      </c>
      <c r="M210" s="28">
        <v>110.35458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8.9</v>
      </c>
      <c r="D211" s="37">
        <v>8.9</v>
      </c>
      <c r="E211" s="37">
        <v>8.75</v>
      </c>
      <c r="F211" s="37">
        <v>8.6</v>
      </c>
      <c r="G211" s="37">
        <v>8.4499999999999993</v>
      </c>
      <c r="H211" s="37">
        <v>9.0500000000000007</v>
      </c>
      <c r="I211" s="37">
        <v>9.2000000000000028</v>
      </c>
      <c r="J211" s="37">
        <v>9.3500000000000014</v>
      </c>
      <c r="K211" s="28">
        <v>9.0500000000000007</v>
      </c>
      <c r="L211" s="28">
        <v>8.75</v>
      </c>
      <c r="M211" s="28">
        <v>1337.1410599999999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1008.45</v>
      </c>
      <c r="D212" s="37">
        <v>1009.0333333333333</v>
      </c>
      <c r="E212" s="37">
        <v>993.06666666666661</v>
      </c>
      <c r="F212" s="37">
        <v>977.68333333333328</v>
      </c>
      <c r="G212" s="37">
        <v>961.71666666666658</v>
      </c>
      <c r="H212" s="37">
        <v>1024.4166666666665</v>
      </c>
      <c r="I212" s="37">
        <v>1040.3833333333332</v>
      </c>
      <c r="J212" s="37">
        <v>1055.7666666666667</v>
      </c>
      <c r="K212" s="28">
        <v>1025</v>
      </c>
      <c r="L212" s="28">
        <v>993.65</v>
      </c>
      <c r="M212" s="28">
        <v>29.36842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1622.4</v>
      </c>
      <c r="D213" s="37">
        <v>1583.75</v>
      </c>
      <c r="E213" s="37">
        <v>1538.7</v>
      </c>
      <c r="F213" s="37">
        <v>1455</v>
      </c>
      <c r="G213" s="37">
        <v>1409.95</v>
      </c>
      <c r="H213" s="37">
        <v>1667.45</v>
      </c>
      <c r="I213" s="37">
        <v>1712.5000000000002</v>
      </c>
      <c r="J213" s="37">
        <v>1796.2</v>
      </c>
      <c r="K213" s="28">
        <v>1628.8</v>
      </c>
      <c r="L213" s="28">
        <v>1500.05</v>
      </c>
      <c r="M213" s="28">
        <v>4.7161499999999998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466.95</v>
      </c>
      <c r="D214" s="37">
        <v>463.7166666666667</v>
      </c>
      <c r="E214" s="37">
        <v>459.48333333333341</v>
      </c>
      <c r="F214" s="37">
        <v>452.01666666666671</v>
      </c>
      <c r="G214" s="37">
        <v>447.78333333333342</v>
      </c>
      <c r="H214" s="37">
        <v>471.18333333333339</v>
      </c>
      <c r="I214" s="37">
        <v>475.41666666666674</v>
      </c>
      <c r="J214" s="37">
        <v>482.88333333333338</v>
      </c>
      <c r="K214" s="37">
        <v>467.95</v>
      </c>
      <c r="L214" s="37">
        <v>456.25</v>
      </c>
      <c r="M214" s="37">
        <v>57.072360000000003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13.4</v>
      </c>
      <c r="D215" s="37">
        <v>13.4</v>
      </c>
      <c r="E215" s="37">
        <v>13.25</v>
      </c>
      <c r="F215" s="37">
        <v>13.1</v>
      </c>
      <c r="G215" s="37">
        <v>12.95</v>
      </c>
      <c r="H215" s="37">
        <v>13.55</v>
      </c>
      <c r="I215" s="37">
        <v>13.700000000000003</v>
      </c>
      <c r="J215" s="37">
        <v>13.850000000000001</v>
      </c>
      <c r="K215" s="37">
        <v>13.55</v>
      </c>
      <c r="L215" s="37">
        <v>13.25</v>
      </c>
      <c r="M215" s="37">
        <v>457.31067000000002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237.4</v>
      </c>
      <c r="D216" s="37">
        <v>234.63333333333335</v>
      </c>
      <c r="E216" s="37">
        <v>230.31666666666672</v>
      </c>
      <c r="F216" s="37">
        <v>223.23333333333338</v>
      </c>
      <c r="G216" s="37">
        <v>218.91666666666674</v>
      </c>
      <c r="H216" s="37">
        <v>241.7166666666667</v>
      </c>
      <c r="I216" s="37">
        <v>246.03333333333336</v>
      </c>
      <c r="J216" s="37">
        <v>253.11666666666667</v>
      </c>
      <c r="K216" s="37">
        <v>238.95</v>
      </c>
      <c r="L216" s="37">
        <v>227.55</v>
      </c>
      <c r="M216" s="37">
        <v>117.30633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B501" sqref="B50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9"/>
      <c r="B1" s="47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9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44711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2" t="s">
        <v>16</v>
      </c>
      <c r="B9" s="464" t="s">
        <v>18</v>
      </c>
      <c r="C9" s="468" t="s">
        <v>20</v>
      </c>
      <c r="D9" s="468" t="s">
        <v>21</v>
      </c>
      <c r="E9" s="459" t="s">
        <v>22</v>
      </c>
      <c r="F9" s="460"/>
      <c r="G9" s="461"/>
      <c r="H9" s="459" t="s">
        <v>23</v>
      </c>
      <c r="I9" s="460"/>
      <c r="J9" s="461"/>
      <c r="K9" s="23"/>
      <c r="L9" s="24"/>
      <c r="M9" s="50"/>
      <c r="N9" s="1"/>
      <c r="O9" s="1"/>
    </row>
    <row r="10" spans="1:15" ht="42.75" customHeight="1">
      <c r="A10" s="466"/>
      <c r="B10" s="467"/>
      <c r="C10" s="467"/>
      <c r="D10" s="46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4" t="s">
        <v>288</v>
      </c>
      <c r="C11" s="305">
        <v>17563.45</v>
      </c>
      <c r="D11" s="306">
        <v>17545.149999999998</v>
      </c>
      <c r="E11" s="306">
        <v>17291.299999999996</v>
      </c>
      <c r="F11" s="306">
        <v>17019.149999999998</v>
      </c>
      <c r="G11" s="306">
        <v>16765.299999999996</v>
      </c>
      <c r="H11" s="306">
        <v>17817.299999999996</v>
      </c>
      <c r="I11" s="306">
        <v>18071.149999999994</v>
      </c>
      <c r="J11" s="306">
        <v>18343.299999999996</v>
      </c>
      <c r="K11" s="305">
        <v>17799</v>
      </c>
      <c r="L11" s="305">
        <v>17273</v>
      </c>
      <c r="M11" s="305">
        <v>5.9839999999999997E-2</v>
      </c>
      <c r="N11" s="1"/>
      <c r="O11" s="1"/>
    </row>
    <row r="12" spans="1:15" ht="12" customHeight="1">
      <c r="A12" s="30">
        <v>2</v>
      </c>
      <c r="B12" s="315" t="s">
        <v>293</v>
      </c>
      <c r="C12" s="305">
        <v>412.65</v>
      </c>
      <c r="D12" s="306">
        <v>414.5333333333333</v>
      </c>
      <c r="E12" s="306">
        <v>408.21666666666658</v>
      </c>
      <c r="F12" s="306">
        <v>403.7833333333333</v>
      </c>
      <c r="G12" s="306">
        <v>397.46666666666658</v>
      </c>
      <c r="H12" s="306">
        <v>418.96666666666658</v>
      </c>
      <c r="I12" s="306">
        <v>425.2833333333333</v>
      </c>
      <c r="J12" s="306">
        <v>429.71666666666658</v>
      </c>
      <c r="K12" s="305">
        <v>420.85</v>
      </c>
      <c r="L12" s="305">
        <v>410.1</v>
      </c>
      <c r="M12" s="305">
        <v>0.40239999999999998</v>
      </c>
      <c r="N12" s="1"/>
      <c r="O12" s="1"/>
    </row>
    <row r="13" spans="1:15" ht="12" customHeight="1">
      <c r="A13" s="30">
        <v>3</v>
      </c>
      <c r="B13" s="315" t="s">
        <v>39</v>
      </c>
      <c r="C13" s="305">
        <v>765.9</v>
      </c>
      <c r="D13" s="306">
        <v>765.06666666666661</v>
      </c>
      <c r="E13" s="306">
        <v>755.68333333333317</v>
      </c>
      <c r="F13" s="306">
        <v>745.46666666666658</v>
      </c>
      <c r="G13" s="306">
        <v>736.08333333333314</v>
      </c>
      <c r="H13" s="306">
        <v>775.28333333333319</v>
      </c>
      <c r="I13" s="306">
        <v>784.66666666666663</v>
      </c>
      <c r="J13" s="306">
        <v>794.88333333333321</v>
      </c>
      <c r="K13" s="305">
        <v>774.45</v>
      </c>
      <c r="L13" s="305">
        <v>754.85</v>
      </c>
      <c r="M13" s="305">
        <v>5.1329000000000002</v>
      </c>
      <c r="N13" s="1"/>
      <c r="O13" s="1"/>
    </row>
    <row r="14" spans="1:15" ht="12" customHeight="1">
      <c r="A14" s="30">
        <v>4</v>
      </c>
      <c r="B14" s="315" t="s">
        <v>294</v>
      </c>
      <c r="C14" s="305">
        <v>2186.0500000000002</v>
      </c>
      <c r="D14" s="306">
        <v>2191.7166666666667</v>
      </c>
      <c r="E14" s="306">
        <v>2158.3833333333332</v>
      </c>
      <c r="F14" s="306">
        <v>2130.7166666666667</v>
      </c>
      <c r="G14" s="306">
        <v>2097.3833333333332</v>
      </c>
      <c r="H14" s="306">
        <v>2219.3833333333332</v>
      </c>
      <c r="I14" s="306">
        <v>2252.7166666666662</v>
      </c>
      <c r="J14" s="306">
        <v>2280.3833333333332</v>
      </c>
      <c r="K14" s="305">
        <v>2225.0500000000002</v>
      </c>
      <c r="L14" s="305">
        <v>2164.0500000000002</v>
      </c>
      <c r="M14" s="305">
        <v>0.21962000000000001</v>
      </c>
      <c r="N14" s="1"/>
      <c r="O14" s="1"/>
    </row>
    <row r="15" spans="1:15" ht="12" customHeight="1">
      <c r="A15" s="30">
        <v>5</v>
      </c>
      <c r="B15" s="315" t="s">
        <v>289</v>
      </c>
      <c r="C15" s="305">
        <v>2284.15</v>
      </c>
      <c r="D15" s="306">
        <v>2258.1166666666668</v>
      </c>
      <c r="E15" s="306">
        <v>2209.9333333333334</v>
      </c>
      <c r="F15" s="306">
        <v>2135.7166666666667</v>
      </c>
      <c r="G15" s="306">
        <v>2087.5333333333333</v>
      </c>
      <c r="H15" s="306">
        <v>2332.3333333333335</v>
      </c>
      <c r="I15" s="306">
        <v>2380.5166666666669</v>
      </c>
      <c r="J15" s="306">
        <v>2454.7333333333336</v>
      </c>
      <c r="K15" s="305">
        <v>2306.3000000000002</v>
      </c>
      <c r="L15" s="305">
        <v>2183.9</v>
      </c>
      <c r="M15" s="305">
        <v>1.7123699999999999</v>
      </c>
      <c r="N15" s="1"/>
      <c r="O15" s="1"/>
    </row>
    <row r="16" spans="1:15" ht="12" customHeight="1">
      <c r="A16" s="30">
        <v>6</v>
      </c>
      <c r="B16" s="315" t="s">
        <v>238</v>
      </c>
      <c r="C16" s="305">
        <v>17938.55</v>
      </c>
      <c r="D16" s="306">
        <v>17813.366666666669</v>
      </c>
      <c r="E16" s="306">
        <v>17641.733333333337</v>
      </c>
      <c r="F16" s="306">
        <v>17344.916666666668</v>
      </c>
      <c r="G16" s="306">
        <v>17173.283333333336</v>
      </c>
      <c r="H16" s="306">
        <v>18110.183333333338</v>
      </c>
      <c r="I16" s="306">
        <v>18281.816666666669</v>
      </c>
      <c r="J16" s="306">
        <v>18578.633333333339</v>
      </c>
      <c r="K16" s="305">
        <v>17985</v>
      </c>
      <c r="L16" s="305">
        <v>17516.55</v>
      </c>
      <c r="M16" s="305">
        <v>0.12809999999999999</v>
      </c>
      <c r="N16" s="1"/>
      <c r="O16" s="1"/>
    </row>
    <row r="17" spans="1:15" ht="12" customHeight="1">
      <c r="A17" s="30">
        <v>7</v>
      </c>
      <c r="B17" s="315" t="s">
        <v>242</v>
      </c>
      <c r="C17" s="305">
        <v>99.9</v>
      </c>
      <c r="D17" s="306">
        <v>99.933333333333323</v>
      </c>
      <c r="E17" s="306">
        <v>98.566666666666649</v>
      </c>
      <c r="F17" s="306">
        <v>97.23333333333332</v>
      </c>
      <c r="G17" s="306">
        <v>95.866666666666646</v>
      </c>
      <c r="H17" s="306">
        <v>101.26666666666665</v>
      </c>
      <c r="I17" s="306">
        <v>102.63333333333333</v>
      </c>
      <c r="J17" s="306">
        <v>103.96666666666665</v>
      </c>
      <c r="K17" s="305">
        <v>101.3</v>
      </c>
      <c r="L17" s="305">
        <v>98.6</v>
      </c>
      <c r="M17" s="305">
        <v>26.36065</v>
      </c>
      <c r="N17" s="1"/>
      <c r="O17" s="1"/>
    </row>
    <row r="18" spans="1:15" ht="12" customHeight="1">
      <c r="A18" s="30">
        <v>8</v>
      </c>
      <c r="B18" s="315" t="s">
        <v>41</v>
      </c>
      <c r="C18" s="305">
        <v>259.7</v>
      </c>
      <c r="D18" s="306">
        <v>259.2833333333333</v>
      </c>
      <c r="E18" s="306">
        <v>256.11666666666662</v>
      </c>
      <c r="F18" s="306">
        <v>252.5333333333333</v>
      </c>
      <c r="G18" s="306">
        <v>249.36666666666662</v>
      </c>
      <c r="H18" s="306">
        <v>262.86666666666662</v>
      </c>
      <c r="I18" s="306">
        <v>266.03333333333336</v>
      </c>
      <c r="J18" s="306">
        <v>269.61666666666662</v>
      </c>
      <c r="K18" s="305">
        <v>262.45</v>
      </c>
      <c r="L18" s="305">
        <v>255.7</v>
      </c>
      <c r="M18" s="305">
        <v>16.26078</v>
      </c>
      <c r="N18" s="1"/>
      <c r="O18" s="1"/>
    </row>
    <row r="19" spans="1:15" ht="12" customHeight="1">
      <c r="A19" s="30">
        <v>9</v>
      </c>
      <c r="B19" s="315" t="s">
        <v>43</v>
      </c>
      <c r="C19" s="305">
        <v>2198.0500000000002</v>
      </c>
      <c r="D19" s="306">
        <v>2202.4833333333331</v>
      </c>
      <c r="E19" s="306">
        <v>2186.0166666666664</v>
      </c>
      <c r="F19" s="306">
        <v>2173.9833333333331</v>
      </c>
      <c r="G19" s="306">
        <v>2157.5166666666664</v>
      </c>
      <c r="H19" s="306">
        <v>2214.5166666666664</v>
      </c>
      <c r="I19" s="306">
        <v>2230.9833333333327</v>
      </c>
      <c r="J19" s="306">
        <v>2243.0166666666664</v>
      </c>
      <c r="K19" s="305">
        <v>2218.9499999999998</v>
      </c>
      <c r="L19" s="305">
        <v>2190.4499999999998</v>
      </c>
      <c r="M19" s="305">
        <v>2.1568200000000002</v>
      </c>
      <c r="N19" s="1"/>
      <c r="O19" s="1"/>
    </row>
    <row r="20" spans="1:15" ht="12" customHeight="1">
      <c r="A20" s="30">
        <v>10</v>
      </c>
      <c r="B20" s="315" t="s">
        <v>45</v>
      </c>
      <c r="C20" s="305">
        <v>2080.15</v>
      </c>
      <c r="D20" s="306">
        <v>2074.0500000000002</v>
      </c>
      <c r="E20" s="306">
        <v>2053.8000000000002</v>
      </c>
      <c r="F20" s="306">
        <v>2027.45</v>
      </c>
      <c r="G20" s="306">
        <v>2007.2</v>
      </c>
      <c r="H20" s="306">
        <v>2100.4000000000005</v>
      </c>
      <c r="I20" s="306">
        <v>2120.6500000000005</v>
      </c>
      <c r="J20" s="306">
        <v>2147.0000000000005</v>
      </c>
      <c r="K20" s="305">
        <v>2094.3000000000002</v>
      </c>
      <c r="L20" s="305">
        <v>2047.7</v>
      </c>
      <c r="M20" s="305">
        <v>13.540050000000001</v>
      </c>
      <c r="N20" s="1"/>
      <c r="O20" s="1"/>
    </row>
    <row r="21" spans="1:15" ht="12" customHeight="1">
      <c r="A21" s="30">
        <v>11</v>
      </c>
      <c r="B21" s="315" t="s">
        <v>239</v>
      </c>
      <c r="C21" s="305">
        <v>2166.4499999999998</v>
      </c>
      <c r="D21" s="306">
        <v>2175.15</v>
      </c>
      <c r="E21" s="306">
        <v>2131.3000000000002</v>
      </c>
      <c r="F21" s="306">
        <v>2096.15</v>
      </c>
      <c r="G21" s="306">
        <v>2052.3000000000002</v>
      </c>
      <c r="H21" s="306">
        <v>2210.3000000000002</v>
      </c>
      <c r="I21" s="306">
        <v>2254.1499999999996</v>
      </c>
      <c r="J21" s="306">
        <v>2289.3000000000002</v>
      </c>
      <c r="K21" s="305">
        <v>2219</v>
      </c>
      <c r="L21" s="305">
        <v>2140</v>
      </c>
      <c r="M21" s="305">
        <v>6.6437299999999997</v>
      </c>
      <c r="N21" s="1"/>
      <c r="O21" s="1"/>
    </row>
    <row r="22" spans="1:15" ht="12" customHeight="1">
      <c r="A22" s="30">
        <v>12</v>
      </c>
      <c r="B22" s="315" t="s">
        <v>46</v>
      </c>
      <c r="C22" s="305">
        <v>703.1</v>
      </c>
      <c r="D22" s="306">
        <v>704.73333333333323</v>
      </c>
      <c r="E22" s="306">
        <v>695.36666666666645</v>
      </c>
      <c r="F22" s="306">
        <v>687.63333333333321</v>
      </c>
      <c r="G22" s="306">
        <v>678.26666666666642</v>
      </c>
      <c r="H22" s="306">
        <v>712.46666666666647</v>
      </c>
      <c r="I22" s="306">
        <v>721.83333333333326</v>
      </c>
      <c r="J22" s="306">
        <v>729.56666666666649</v>
      </c>
      <c r="K22" s="305">
        <v>714.1</v>
      </c>
      <c r="L22" s="305">
        <v>697</v>
      </c>
      <c r="M22" s="305">
        <v>58.15428</v>
      </c>
      <c r="N22" s="1"/>
      <c r="O22" s="1"/>
    </row>
    <row r="23" spans="1:15" ht="12.75" customHeight="1">
      <c r="A23" s="30">
        <v>13</v>
      </c>
      <c r="B23" s="315" t="s">
        <v>241</v>
      </c>
      <c r="C23" s="305">
        <v>2186.25</v>
      </c>
      <c r="D23" s="306">
        <v>2166.4333333333334</v>
      </c>
      <c r="E23" s="306">
        <v>2112.8666666666668</v>
      </c>
      <c r="F23" s="306">
        <v>2039.4833333333336</v>
      </c>
      <c r="G23" s="306">
        <v>1985.916666666667</v>
      </c>
      <c r="H23" s="306">
        <v>2239.8166666666666</v>
      </c>
      <c r="I23" s="306">
        <v>2293.3833333333332</v>
      </c>
      <c r="J23" s="306">
        <v>2366.7666666666664</v>
      </c>
      <c r="K23" s="305">
        <v>2220</v>
      </c>
      <c r="L23" s="305">
        <v>2093.0500000000002</v>
      </c>
      <c r="M23" s="305">
        <v>1.7972300000000001</v>
      </c>
      <c r="N23" s="1"/>
      <c r="O23" s="1"/>
    </row>
    <row r="24" spans="1:15" ht="12.75" customHeight="1">
      <c r="A24" s="30">
        <v>14</v>
      </c>
      <c r="B24" s="315" t="s">
        <v>295</v>
      </c>
      <c r="C24" s="305">
        <v>286.95</v>
      </c>
      <c r="D24" s="306">
        <v>286.31666666666666</v>
      </c>
      <c r="E24" s="306">
        <v>284.63333333333333</v>
      </c>
      <c r="F24" s="306">
        <v>282.31666666666666</v>
      </c>
      <c r="G24" s="306">
        <v>280.63333333333333</v>
      </c>
      <c r="H24" s="306">
        <v>288.63333333333333</v>
      </c>
      <c r="I24" s="306">
        <v>290.31666666666661</v>
      </c>
      <c r="J24" s="306">
        <v>292.63333333333333</v>
      </c>
      <c r="K24" s="305">
        <v>288</v>
      </c>
      <c r="L24" s="305">
        <v>284</v>
      </c>
      <c r="M24" s="305">
        <v>0.42451</v>
      </c>
      <c r="N24" s="1"/>
      <c r="O24" s="1"/>
    </row>
    <row r="25" spans="1:15" ht="12.75" customHeight="1">
      <c r="A25" s="30">
        <v>15</v>
      </c>
      <c r="B25" s="315" t="s">
        <v>296</v>
      </c>
      <c r="C25" s="305">
        <v>211.05</v>
      </c>
      <c r="D25" s="306">
        <v>212.08333333333334</v>
      </c>
      <c r="E25" s="306">
        <v>208.51666666666668</v>
      </c>
      <c r="F25" s="306">
        <v>205.98333333333335</v>
      </c>
      <c r="G25" s="306">
        <v>202.41666666666669</v>
      </c>
      <c r="H25" s="306">
        <v>214.61666666666667</v>
      </c>
      <c r="I25" s="306">
        <v>218.18333333333334</v>
      </c>
      <c r="J25" s="306">
        <v>220.71666666666667</v>
      </c>
      <c r="K25" s="305">
        <v>215.65</v>
      </c>
      <c r="L25" s="305">
        <v>209.55</v>
      </c>
      <c r="M25" s="305">
        <v>4.5205299999999999</v>
      </c>
      <c r="N25" s="1"/>
      <c r="O25" s="1"/>
    </row>
    <row r="26" spans="1:15" ht="12.75" customHeight="1">
      <c r="A26" s="30">
        <v>16</v>
      </c>
      <c r="B26" s="315" t="s">
        <v>297</v>
      </c>
      <c r="C26" s="305">
        <v>937.4</v>
      </c>
      <c r="D26" s="306">
        <v>934.4</v>
      </c>
      <c r="E26" s="306">
        <v>914</v>
      </c>
      <c r="F26" s="306">
        <v>890.6</v>
      </c>
      <c r="G26" s="306">
        <v>870.2</v>
      </c>
      <c r="H26" s="306">
        <v>957.8</v>
      </c>
      <c r="I26" s="306">
        <v>978.19999999999982</v>
      </c>
      <c r="J26" s="306">
        <v>1001.5999999999999</v>
      </c>
      <c r="K26" s="305">
        <v>954.8</v>
      </c>
      <c r="L26" s="305">
        <v>911</v>
      </c>
      <c r="M26" s="305">
        <v>8.8289600000000004</v>
      </c>
      <c r="N26" s="1"/>
      <c r="O26" s="1"/>
    </row>
    <row r="27" spans="1:15" ht="12.75" customHeight="1">
      <c r="A27" s="30">
        <v>17</v>
      </c>
      <c r="B27" s="315" t="s">
        <v>291</v>
      </c>
      <c r="C27" s="305">
        <v>2071.35</v>
      </c>
      <c r="D27" s="306">
        <v>2058.6333333333332</v>
      </c>
      <c r="E27" s="306">
        <v>2022.8166666666666</v>
      </c>
      <c r="F27" s="306">
        <v>1974.2833333333333</v>
      </c>
      <c r="G27" s="306">
        <v>1938.4666666666667</v>
      </c>
      <c r="H27" s="306">
        <v>2107.1666666666665</v>
      </c>
      <c r="I27" s="306">
        <v>2142.9833333333331</v>
      </c>
      <c r="J27" s="306">
        <v>2191.5166666666664</v>
      </c>
      <c r="K27" s="305">
        <v>2094.4499999999998</v>
      </c>
      <c r="L27" s="305">
        <v>2010.1</v>
      </c>
      <c r="M27" s="305">
        <v>1.5975699999999999</v>
      </c>
      <c r="N27" s="1"/>
      <c r="O27" s="1"/>
    </row>
    <row r="28" spans="1:15" ht="12.75" customHeight="1">
      <c r="A28" s="30">
        <v>18</v>
      </c>
      <c r="B28" s="315" t="s">
        <v>243</v>
      </c>
      <c r="C28" s="305">
        <v>1722.35</v>
      </c>
      <c r="D28" s="306">
        <v>1748.1833333333334</v>
      </c>
      <c r="E28" s="306">
        <v>1646.3666666666668</v>
      </c>
      <c r="F28" s="306">
        <v>1570.3833333333334</v>
      </c>
      <c r="G28" s="306">
        <v>1468.5666666666668</v>
      </c>
      <c r="H28" s="306">
        <v>1824.1666666666667</v>
      </c>
      <c r="I28" s="306">
        <v>1925.9833333333333</v>
      </c>
      <c r="J28" s="306">
        <v>2001.9666666666667</v>
      </c>
      <c r="K28" s="305">
        <v>1850</v>
      </c>
      <c r="L28" s="305">
        <v>1672.2</v>
      </c>
      <c r="M28" s="305">
        <v>0.25769999999999998</v>
      </c>
      <c r="N28" s="1"/>
      <c r="O28" s="1"/>
    </row>
    <row r="29" spans="1:15" ht="12.75" customHeight="1">
      <c r="A29" s="30">
        <v>19</v>
      </c>
      <c r="B29" s="315" t="s">
        <v>298</v>
      </c>
      <c r="C29" s="305">
        <v>69.5</v>
      </c>
      <c r="D29" s="306">
        <v>69.733333333333334</v>
      </c>
      <c r="E29" s="306">
        <v>67.016666666666666</v>
      </c>
      <c r="F29" s="306">
        <v>64.533333333333331</v>
      </c>
      <c r="G29" s="306">
        <v>61.816666666666663</v>
      </c>
      <c r="H29" s="306">
        <v>72.216666666666669</v>
      </c>
      <c r="I29" s="306">
        <v>74.933333333333337</v>
      </c>
      <c r="J29" s="306">
        <v>77.416666666666671</v>
      </c>
      <c r="K29" s="305">
        <v>72.45</v>
      </c>
      <c r="L29" s="305">
        <v>67.25</v>
      </c>
      <c r="M29" s="305">
        <v>1.79149</v>
      </c>
      <c r="N29" s="1"/>
      <c r="O29" s="1"/>
    </row>
    <row r="30" spans="1:15" ht="12.75" customHeight="1">
      <c r="A30" s="30">
        <v>20</v>
      </c>
      <c r="B30" s="315" t="s">
        <v>48</v>
      </c>
      <c r="C30" s="305">
        <v>3043.4</v>
      </c>
      <c r="D30" s="306">
        <v>3034.9333333333329</v>
      </c>
      <c r="E30" s="306">
        <v>3001.766666666666</v>
      </c>
      <c r="F30" s="306">
        <v>2960.1333333333332</v>
      </c>
      <c r="G30" s="306">
        <v>2926.9666666666662</v>
      </c>
      <c r="H30" s="306">
        <v>3076.5666666666657</v>
      </c>
      <c r="I30" s="306">
        <v>3109.7333333333327</v>
      </c>
      <c r="J30" s="306">
        <v>3151.3666666666654</v>
      </c>
      <c r="K30" s="305">
        <v>3068.1</v>
      </c>
      <c r="L30" s="305">
        <v>2993.3</v>
      </c>
      <c r="M30" s="305">
        <v>0.56745999999999996</v>
      </c>
      <c r="N30" s="1"/>
      <c r="O30" s="1"/>
    </row>
    <row r="31" spans="1:15" ht="12.75" customHeight="1">
      <c r="A31" s="30">
        <v>21</v>
      </c>
      <c r="B31" s="315" t="s">
        <v>299</v>
      </c>
      <c r="C31" s="305">
        <v>2640.1</v>
      </c>
      <c r="D31" s="306">
        <v>2636.6</v>
      </c>
      <c r="E31" s="306">
        <v>2605.35</v>
      </c>
      <c r="F31" s="306">
        <v>2570.6</v>
      </c>
      <c r="G31" s="306">
        <v>2539.35</v>
      </c>
      <c r="H31" s="306">
        <v>2671.35</v>
      </c>
      <c r="I31" s="306">
        <v>2702.6</v>
      </c>
      <c r="J31" s="306">
        <v>2737.35</v>
      </c>
      <c r="K31" s="305">
        <v>2667.85</v>
      </c>
      <c r="L31" s="305">
        <v>2601.85</v>
      </c>
      <c r="M31" s="305">
        <v>0.36131999999999997</v>
      </c>
      <c r="N31" s="1"/>
      <c r="O31" s="1"/>
    </row>
    <row r="32" spans="1:15" ht="12.75" customHeight="1">
      <c r="A32" s="30">
        <v>22</v>
      </c>
      <c r="B32" s="315" t="s">
        <v>300</v>
      </c>
      <c r="C32" s="305">
        <v>21.6</v>
      </c>
      <c r="D32" s="306">
        <v>21.599999999999998</v>
      </c>
      <c r="E32" s="306">
        <v>21.199999999999996</v>
      </c>
      <c r="F32" s="306">
        <v>20.799999999999997</v>
      </c>
      <c r="G32" s="306">
        <v>20.399999999999995</v>
      </c>
      <c r="H32" s="306">
        <v>21.999999999999996</v>
      </c>
      <c r="I32" s="306">
        <v>22.399999999999995</v>
      </c>
      <c r="J32" s="306">
        <v>22.799999999999997</v>
      </c>
      <c r="K32" s="305">
        <v>22</v>
      </c>
      <c r="L32" s="305">
        <v>21.2</v>
      </c>
      <c r="M32" s="305">
        <v>18.965219999999999</v>
      </c>
      <c r="N32" s="1"/>
      <c r="O32" s="1"/>
    </row>
    <row r="33" spans="1:15" ht="12.75" customHeight="1">
      <c r="A33" s="30">
        <v>23</v>
      </c>
      <c r="B33" s="315" t="s">
        <v>50</v>
      </c>
      <c r="C33" s="305">
        <v>495.9</v>
      </c>
      <c r="D33" s="306">
        <v>497.7</v>
      </c>
      <c r="E33" s="306">
        <v>492.4</v>
      </c>
      <c r="F33" s="306">
        <v>488.9</v>
      </c>
      <c r="G33" s="306">
        <v>483.59999999999997</v>
      </c>
      <c r="H33" s="306">
        <v>501.2</v>
      </c>
      <c r="I33" s="306">
        <v>506.50000000000006</v>
      </c>
      <c r="J33" s="306">
        <v>510</v>
      </c>
      <c r="K33" s="305">
        <v>503</v>
      </c>
      <c r="L33" s="305">
        <v>494.2</v>
      </c>
      <c r="M33" s="305">
        <v>3.4685800000000002</v>
      </c>
      <c r="N33" s="1"/>
      <c r="O33" s="1"/>
    </row>
    <row r="34" spans="1:15" ht="12.75" customHeight="1">
      <c r="A34" s="30">
        <v>24</v>
      </c>
      <c r="B34" s="315" t="s">
        <v>301</v>
      </c>
      <c r="C34" s="305">
        <v>2546.5500000000002</v>
      </c>
      <c r="D34" s="306">
        <v>2572.0166666666669</v>
      </c>
      <c r="E34" s="306">
        <v>2496.0333333333338</v>
      </c>
      <c r="F34" s="306">
        <v>2445.5166666666669</v>
      </c>
      <c r="G34" s="306">
        <v>2369.5333333333338</v>
      </c>
      <c r="H34" s="306">
        <v>2622.5333333333338</v>
      </c>
      <c r="I34" s="306">
        <v>2698.5166666666664</v>
      </c>
      <c r="J34" s="306">
        <v>2749.0333333333338</v>
      </c>
      <c r="K34" s="305">
        <v>2648</v>
      </c>
      <c r="L34" s="305">
        <v>2521.5</v>
      </c>
      <c r="M34" s="305">
        <v>1.20658</v>
      </c>
      <c r="N34" s="1"/>
      <c r="O34" s="1"/>
    </row>
    <row r="35" spans="1:15" ht="12.75" customHeight="1">
      <c r="A35" s="30">
        <v>25</v>
      </c>
      <c r="B35" s="315" t="s">
        <v>51</v>
      </c>
      <c r="C35" s="305">
        <v>366.3</v>
      </c>
      <c r="D35" s="306">
        <v>366.06666666666666</v>
      </c>
      <c r="E35" s="306">
        <v>363.98333333333335</v>
      </c>
      <c r="F35" s="306">
        <v>361.66666666666669</v>
      </c>
      <c r="G35" s="306">
        <v>359.58333333333337</v>
      </c>
      <c r="H35" s="306">
        <v>368.38333333333333</v>
      </c>
      <c r="I35" s="306">
        <v>370.4666666666667</v>
      </c>
      <c r="J35" s="306">
        <v>372.7833333333333</v>
      </c>
      <c r="K35" s="305">
        <v>368.15</v>
      </c>
      <c r="L35" s="305">
        <v>363.75</v>
      </c>
      <c r="M35" s="305">
        <v>16.030750000000001</v>
      </c>
      <c r="N35" s="1"/>
      <c r="O35" s="1"/>
    </row>
    <row r="36" spans="1:15" ht="12.75" customHeight="1">
      <c r="A36" s="30">
        <v>26</v>
      </c>
      <c r="B36" s="315" t="s">
        <v>848</v>
      </c>
      <c r="C36" s="305">
        <v>1329.05</v>
      </c>
      <c r="D36" s="306">
        <v>1345.9333333333334</v>
      </c>
      <c r="E36" s="306">
        <v>1304.3666666666668</v>
      </c>
      <c r="F36" s="306">
        <v>1279.6833333333334</v>
      </c>
      <c r="G36" s="306">
        <v>1238.1166666666668</v>
      </c>
      <c r="H36" s="306">
        <v>1370.6166666666668</v>
      </c>
      <c r="I36" s="306">
        <v>1412.1833333333334</v>
      </c>
      <c r="J36" s="306">
        <v>1436.8666666666668</v>
      </c>
      <c r="K36" s="305">
        <v>1387.5</v>
      </c>
      <c r="L36" s="305">
        <v>1321.25</v>
      </c>
      <c r="M36" s="305">
        <v>7.9009200000000002</v>
      </c>
      <c r="N36" s="1"/>
      <c r="O36" s="1"/>
    </row>
    <row r="37" spans="1:15" ht="12.75" customHeight="1">
      <c r="A37" s="30">
        <v>27</v>
      </c>
      <c r="B37" s="315" t="s">
        <v>810</v>
      </c>
      <c r="C37" s="305">
        <v>697</v>
      </c>
      <c r="D37" s="306">
        <v>699.19999999999993</v>
      </c>
      <c r="E37" s="306">
        <v>691.89999999999986</v>
      </c>
      <c r="F37" s="306">
        <v>686.8</v>
      </c>
      <c r="G37" s="306">
        <v>679.49999999999989</v>
      </c>
      <c r="H37" s="306">
        <v>704.29999999999984</v>
      </c>
      <c r="I37" s="306">
        <v>711.5999999999998</v>
      </c>
      <c r="J37" s="306">
        <v>716.69999999999982</v>
      </c>
      <c r="K37" s="305">
        <v>706.5</v>
      </c>
      <c r="L37" s="305">
        <v>694.1</v>
      </c>
      <c r="M37" s="305">
        <v>1.4038299999999999</v>
      </c>
      <c r="N37" s="1"/>
      <c r="O37" s="1"/>
    </row>
    <row r="38" spans="1:15" ht="12.75" customHeight="1">
      <c r="A38" s="30">
        <v>28</v>
      </c>
      <c r="B38" s="315" t="s">
        <v>292</v>
      </c>
      <c r="C38" s="305">
        <v>869.1</v>
      </c>
      <c r="D38" s="306">
        <v>873.66666666666663</v>
      </c>
      <c r="E38" s="306">
        <v>857.33333333333326</v>
      </c>
      <c r="F38" s="306">
        <v>845.56666666666661</v>
      </c>
      <c r="G38" s="306">
        <v>829.23333333333323</v>
      </c>
      <c r="H38" s="306">
        <v>885.43333333333328</v>
      </c>
      <c r="I38" s="306">
        <v>901.76666666666654</v>
      </c>
      <c r="J38" s="306">
        <v>913.5333333333333</v>
      </c>
      <c r="K38" s="305">
        <v>890</v>
      </c>
      <c r="L38" s="305">
        <v>861.9</v>
      </c>
      <c r="M38" s="305">
        <v>2.8456700000000001</v>
      </c>
      <c r="N38" s="1"/>
      <c r="O38" s="1"/>
    </row>
    <row r="39" spans="1:15" ht="12.75" customHeight="1">
      <c r="A39" s="30">
        <v>29</v>
      </c>
      <c r="B39" s="315" t="s">
        <v>52</v>
      </c>
      <c r="C39" s="305">
        <v>733.7</v>
      </c>
      <c r="D39" s="306">
        <v>736.75</v>
      </c>
      <c r="E39" s="306">
        <v>727.95</v>
      </c>
      <c r="F39" s="306">
        <v>722.2</v>
      </c>
      <c r="G39" s="306">
        <v>713.40000000000009</v>
      </c>
      <c r="H39" s="306">
        <v>742.5</v>
      </c>
      <c r="I39" s="306">
        <v>751.3</v>
      </c>
      <c r="J39" s="306">
        <v>757.05</v>
      </c>
      <c r="K39" s="305">
        <v>745.55</v>
      </c>
      <c r="L39" s="305">
        <v>731</v>
      </c>
      <c r="M39" s="305">
        <v>0.62829999999999997</v>
      </c>
      <c r="N39" s="1"/>
      <c r="O39" s="1"/>
    </row>
    <row r="40" spans="1:15" ht="12.75" customHeight="1">
      <c r="A40" s="30">
        <v>30</v>
      </c>
      <c r="B40" s="315" t="s">
        <v>53</v>
      </c>
      <c r="C40" s="305">
        <v>3861.75</v>
      </c>
      <c r="D40" s="306">
        <v>3771.5833333333335</v>
      </c>
      <c r="E40" s="306">
        <v>3663.166666666667</v>
      </c>
      <c r="F40" s="306">
        <v>3464.5833333333335</v>
      </c>
      <c r="G40" s="306">
        <v>3356.166666666667</v>
      </c>
      <c r="H40" s="306">
        <v>3970.166666666667</v>
      </c>
      <c r="I40" s="306">
        <v>4078.5833333333339</v>
      </c>
      <c r="J40" s="306">
        <v>4277.166666666667</v>
      </c>
      <c r="K40" s="305">
        <v>3880</v>
      </c>
      <c r="L40" s="305">
        <v>3573</v>
      </c>
      <c r="M40" s="305">
        <v>17.337520000000001</v>
      </c>
      <c r="N40" s="1"/>
      <c r="O40" s="1"/>
    </row>
    <row r="41" spans="1:15" ht="12.75" customHeight="1">
      <c r="A41" s="30">
        <v>31</v>
      </c>
      <c r="B41" s="315" t="s">
        <v>54</v>
      </c>
      <c r="C41" s="305">
        <v>215.15</v>
      </c>
      <c r="D41" s="306">
        <v>215.03333333333333</v>
      </c>
      <c r="E41" s="306">
        <v>212.36666666666667</v>
      </c>
      <c r="F41" s="306">
        <v>209.58333333333334</v>
      </c>
      <c r="G41" s="306">
        <v>206.91666666666669</v>
      </c>
      <c r="H41" s="306">
        <v>217.81666666666666</v>
      </c>
      <c r="I41" s="306">
        <v>220.48333333333335</v>
      </c>
      <c r="J41" s="306">
        <v>223.26666666666665</v>
      </c>
      <c r="K41" s="305">
        <v>217.7</v>
      </c>
      <c r="L41" s="305">
        <v>212.25</v>
      </c>
      <c r="M41" s="305">
        <v>18.470980000000001</v>
      </c>
      <c r="N41" s="1"/>
      <c r="O41" s="1"/>
    </row>
    <row r="42" spans="1:15" ht="12.75" customHeight="1">
      <c r="A42" s="30">
        <v>32</v>
      </c>
      <c r="B42" s="315" t="s">
        <v>302</v>
      </c>
      <c r="C42" s="305">
        <v>449.65</v>
      </c>
      <c r="D42" s="306">
        <v>445.73333333333329</v>
      </c>
      <c r="E42" s="306">
        <v>441.06666666666661</v>
      </c>
      <c r="F42" s="306">
        <v>432.48333333333329</v>
      </c>
      <c r="G42" s="306">
        <v>427.81666666666661</v>
      </c>
      <c r="H42" s="306">
        <v>454.31666666666661</v>
      </c>
      <c r="I42" s="306">
        <v>458.98333333333323</v>
      </c>
      <c r="J42" s="306">
        <v>467.56666666666661</v>
      </c>
      <c r="K42" s="305">
        <v>450.4</v>
      </c>
      <c r="L42" s="305">
        <v>437.15</v>
      </c>
      <c r="M42" s="305">
        <v>1.6243300000000001</v>
      </c>
      <c r="N42" s="1"/>
      <c r="O42" s="1"/>
    </row>
    <row r="43" spans="1:15" ht="12.75" customHeight="1">
      <c r="A43" s="30">
        <v>33</v>
      </c>
      <c r="B43" s="315" t="s">
        <v>303</v>
      </c>
      <c r="C43" s="305">
        <v>71.900000000000006</v>
      </c>
      <c r="D43" s="306">
        <v>72.36666666666666</v>
      </c>
      <c r="E43" s="306">
        <v>70.933333333333323</v>
      </c>
      <c r="F43" s="306">
        <v>69.966666666666669</v>
      </c>
      <c r="G43" s="306">
        <v>68.533333333333331</v>
      </c>
      <c r="H43" s="306">
        <v>73.333333333333314</v>
      </c>
      <c r="I43" s="306">
        <v>74.766666666666652</v>
      </c>
      <c r="J43" s="306">
        <v>75.733333333333306</v>
      </c>
      <c r="K43" s="305">
        <v>73.8</v>
      </c>
      <c r="L43" s="305">
        <v>71.400000000000006</v>
      </c>
      <c r="M43" s="305">
        <v>8.3343799999999995</v>
      </c>
      <c r="N43" s="1"/>
      <c r="O43" s="1"/>
    </row>
    <row r="44" spans="1:15" ht="12.75" customHeight="1">
      <c r="A44" s="30">
        <v>34</v>
      </c>
      <c r="B44" s="315" t="s">
        <v>55</v>
      </c>
      <c r="C44" s="305">
        <v>140.30000000000001</v>
      </c>
      <c r="D44" s="306">
        <v>139.61666666666667</v>
      </c>
      <c r="E44" s="306">
        <v>137.73333333333335</v>
      </c>
      <c r="F44" s="306">
        <v>135.16666666666669</v>
      </c>
      <c r="G44" s="306">
        <v>133.28333333333336</v>
      </c>
      <c r="H44" s="306">
        <v>142.18333333333334</v>
      </c>
      <c r="I44" s="306">
        <v>144.06666666666666</v>
      </c>
      <c r="J44" s="306">
        <v>146.63333333333333</v>
      </c>
      <c r="K44" s="305">
        <v>141.5</v>
      </c>
      <c r="L44" s="305">
        <v>137.05000000000001</v>
      </c>
      <c r="M44" s="305">
        <v>130.06899000000001</v>
      </c>
      <c r="N44" s="1"/>
      <c r="O44" s="1"/>
    </row>
    <row r="45" spans="1:15" ht="12.75" customHeight="1">
      <c r="A45" s="30">
        <v>35</v>
      </c>
      <c r="B45" s="315" t="s">
        <v>57</v>
      </c>
      <c r="C45" s="305">
        <v>2834.85</v>
      </c>
      <c r="D45" s="306">
        <v>2828.2833333333333</v>
      </c>
      <c r="E45" s="306">
        <v>2787.5666666666666</v>
      </c>
      <c r="F45" s="306">
        <v>2740.2833333333333</v>
      </c>
      <c r="G45" s="306">
        <v>2699.5666666666666</v>
      </c>
      <c r="H45" s="306">
        <v>2875.5666666666666</v>
      </c>
      <c r="I45" s="306">
        <v>2916.2833333333328</v>
      </c>
      <c r="J45" s="306">
        <v>2963.5666666666666</v>
      </c>
      <c r="K45" s="305">
        <v>2869</v>
      </c>
      <c r="L45" s="305">
        <v>2781</v>
      </c>
      <c r="M45" s="305">
        <v>18.795339999999999</v>
      </c>
      <c r="N45" s="1"/>
      <c r="O45" s="1"/>
    </row>
    <row r="46" spans="1:15" ht="12.75" customHeight="1">
      <c r="A46" s="30">
        <v>36</v>
      </c>
      <c r="B46" s="315" t="s">
        <v>304</v>
      </c>
      <c r="C46" s="305">
        <v>198.4</v>
      </c>
      <c r="D46" s="306">
        <v>195.18333333333337</v>
      </c>
      <c r="E46" s="306">
        <v>190.56666666666672</v>
      </c>
      <c r="F46" s="306">
        <v>182.73333333333335</v>
      </c>
      <c r="G46" s="306">
        <v>178.1166666666667</v>
      </c>
      <c r="H46" s="306">
        <v>203.01666666666674</v>
      </c>
      <c r="I46" s="306">
        <v>207.63333333333335</v>
      </c>
      <c r="J46" s="306">
        <v>215.46666666666675</v>
      </c>
      <c r="K46" s="305">
        <v>199.8</v>
      </c>
      <c r="L46" s="305">
        <v>187.35</v>
      </c>
      <c r="M46" s="305">
        <v>20.581859999999999</v>
      </c>
      <c r="N46" s="1"/>
      <c r="O46" s="1"/>
    </row>
    <row r="47" spans="1:15" ht="12.75" customHeight="1">
      <c r="A47" s="30">
        <v>37</v>
      </c>
      <c r="B47" s="315" t="s">
        <v>306</v>
      </c>
      <c r="C47" s="305">
        <v>1689.3</v>
      </c>
      <c r="D47" s="306">
        <v>1691.5</v>
      </c>
      <c r="E47" s="306">
        <v>1663</v>
      </c>
      <c r="F47" s="306">
        <v>1636.7</v>
      </c>
      <c r="G47" s="306">
        <v>1608.2</v>
      </c>
      <c r="H47" s="306">
        <v>1717.8</v>
      </c>
      <c r="I47" s="306">
        <v>1746.3</v>
      </c>
      <c r="J47" s="306">
        <v>1772.6</v>
      </c>
      <c r="K47" s="305">
        <v>1720</v>
      </c>
      <c r="L47" s="305">
        <v>1665.2</v>
      </c>
      <c r="M47" s="305">
        <v>2.1893199999999999</v>
      </c>
      <c r="N47" s="1"/>
      <c r="O47" s="1"/>
    </row>
    <row r="48" spans="1:15" ht="12.75" customHeight="1">
      <c r="A48" s="30">
        <v>38</v>
      </c>
      <c r="B48" s="315" t="s">
        <v>305</v>
      </c>
      <c r="C48" s="305">
        <v>2955.4</v>
      </c>
      <c r="D48" s="306">
        <v>2874.1333333333332</v>
      </c>
      <c r="E48" s="306">
        <v>2723.2666666666664</v>
      </c>
      <c r="F48" s="306">
        <v>2491.1333333333332</v>
      </c>
      <c r="G48" s="306">
        <v>2340.2666666666664</v>
      </c>
      <c r="H48" s="306">
        <v>3106.2666666666664</v>
      </c>
      <c r="I48" s="306">
        <v>3257.1333333333332</v>
      </c>
      <c r="J48" s="306">
        <v>3489.2666666666664</v>
      </c>
      <c r="K48" s="305">
        <v>3025</v>
      </c>
      <c r="L48" s="305">
        <v>2642</v>
      </c>
      <c r="M48" s="305">
        <v>2.9984700000000002</v>
      </c>
      <c r="N48" s="1"/>
      <c r="O48" s="1"/>
    </row>
    <row r="49" spans="1:15" ht="12.75" customHeight="1">
      <c r="A49" s="30">
        <v>39</v>
      </c>
      <c r="B49" s="315" t="s">
        <v>240</v>
      </c>
      <c r="C49" s="305">
        <v>2456.4499999999998</v>
      </c>
      <c r="D49" s="306">
        <v>2434.0666666666666</v>
      </c>
      <c r="E49" s="306">
        <v>2382.3833333333332</v>
      </c>
      <c r="F49" s="306">
        <v>2308.3166666666666</v>
      </c>
      <c r="G49" s="306">
        <v>2256.6333333333332</v>
      </c>
      <c r="H49" s="306">
        <v>2508.1333333333332</v>
      </c>
      <c r="I49" s="306">
        <v>2559.8166666666666</v>
      </c>
      <c r="J49" s="306">
        <v>2633.8833333333332</v>
      </c>
      <c r="K49" s="305">
        <v>2485.75</v>
      </c>
      <c r="L49" s="305">
        <v>2360</v>
      </c>
      <c r="M49" s="305">
        <v>3.0823200000000002</v>
      </c>
      <c r="N49" s="1"/>
      <c r="O49" s="1"/>
    </row>
    <row r="50" spans="1:15" ht="12.75" customHeight="1">
      <c r="A50" s="30">
        <v>40</v>
      </c>
      <c r="B50" s="315" t="s">
        <v>307</v>
      </c>
      <c r="C50" s="305">
        <v>8164.8</v>
      </c>
      <c r="D50" s="306">
        <v>8127.5666666666657</v>
      </c>
      <c r="E50" s="306">
        <v>8050.1333333333314</v>
      </c>
      <c r="F50" s="306">
        <v>7935.4666666666653</v>
      </c>
      <c r="G50" s="306">
        <v>7858.033333333331</v>
      </c>
      <c r="H50" s="306">
        <v>8242.2333333333318</v>
      </c>
      <c r="I50" s="306">
        <v>8319.6666666666661</v>
      </c>
      <c r="J50" s="306">
        <v>8434.3333333333321</v>
      </c>
      <c r="K50" s="305">
        <v>8205</v>
      </c>
      <c r="L50" s="305">
        <v>8012.9</v>
      </c>
      <c r="M50" s="305">
        <v>0.36369000000000001</v>
      </c>
      <c r="N50" s="1"/>
      <c r="O50" s="1"/>
    </row>
    <row r="51" spans="1:15" ht="12.75" customHeight="1">
      <c r="A51" s="30">
        <v>41</v>
      </c>
      <c r="B51" s="315" t="s">
        <v>59</v>
      </c>
      <c r="C51" s="305">
        <v>1312.4</v>
      </c>
      <c r="D51" s="306">
        <v>1318.8999999999999</v>
      </c>
      <c r="E51" s="306">
        <v>1297.7999999999997</v>
      </c>
      <c r="F51" s="306">
        <v>1283.1999999999998</v>
      </c>
      <c r="G51" s="306">
        <v>1262.0999999999997</v>
      </c>
      <c r="H51" s="306">
        <v>1333.4999999999998</v>
      </c>
      <c r="I51" s="306">
        <v>1354.5999999999997</v>
      </c>
      <c r="J51" s="306">
        <v>1369.1999999999998</v>
      </c>
      <c r="K51" s="305">
        <v>1340</v>
      </c>
      <c r="L51" s="305">
        <v>1304.3</v>
      </c>
      <c r="M51" s="305">
        <v>13.928940000000001</v>
      </c>
      <c r="N51" s="1"/>
      <c r="O51" s="1"/>
    </row>
    <row r="52" spans="1:15" ht="12.75" customHeight="1">
      <c r="A52" s="30">
        <v>42</v>
      </c>
      <c r="B52" s="315" t="s">
        <v>60</v>
      </c>
      <c r="C52" s="305">
        <v>529.70000000000005</v>
      </c>
      <c r="D52" s="306">
        <v>532.63333333333333</v>
      </c>
      <c r="E52" s="306">
        <v>522.06666666666661</v>
      </c>
      <c r="F52" s="306">
        <v>514.43333333333328</v>
      </c>
      <c r="G52" s="306">
        <v>503.86666666666656</v>
      </c>
      <c r="H52" s="306">
        <v>540.26666666666665</v>
      </c>
      <c r="I52" s="306">
        <v>550.83333333333348</v>
      </c>
      <c r="J52" s="306">
        <v>558.4666666666667</v>
      </c>
      <c r="K52" s="305">
        <v>543.20000000000005</v>
      </c>
      <c r="L52" s="305">
        <v>525</v>
      </c>
      <c r="M52" s="305">
        <v>19.770510000000002</v>
      </c>
      <c r="N52" s="1"/>
      <c r="O52" s="1"/>
    </row>
    <row r="53" spans="1:15" ht="12.75" customHeight="1">
      <c r="A53" s="30">
        <v>43</v>
      </c>
      <c r="B53" s="315" t="s">
        <v>308</v>
      </c>
      <c r="C53" s="305">
        <v>417.1</v>
      </c>
      <c r="D53" s="306">
        <v>417.2166666666667</v>
      </c>
      <c r="E53" s="306">
        <v>412.48333333333341</v>
      </c>
      <c r="F53" s="306">
        <v>407.86666666666673</v>
      </c>
      <c r="G53" s="306">
        <v>403.13333333333344</v>
      </c>
      <c r="H53" s="306">
        <v>421.83333333333337</v>
      </c>
      <c r="I53" s="306">
        <v>426.56666666666672</v>
      </c>
      <c r="J53" s="306">
        <v>431.18333333333334</v>
      </c>
      <c r="K53" s="305">
        <v>421.95</v>
      </c>
      <c r="L53" s="305">
        <v>412.6</v>
      </c>
      <c r="M53" s="305">
        <v>1.7809699999999999</v>
      </c>
      <c r="N53" s="1"/>
      <c r="O53" s="1"/>
    </row>
    <row r="54" spans="1:15" ht="12.75" customHeight="1">
      <c r="A54" s="30">
        <v>44</v>
      </c>
      <c r="B54" s="315" t="s">
        <v>61</v>
      </c>
      <c r="C54" s="305">
        <v>688.3</v>
      </c>
      <c r="D54" s="306">
        <v>688.7833333333333</v>
      </c>
      <c r="E54" s="306">
        <v>683.76666666666665</v>
      </c>
      <c r="F54" s="306">
        <v>679.23333333333335</v>
      </c>
      <c r="G54" s="306">
        <v>674.2166666666667</v>
      </c>
      <c r="H54" s="306">
        <v>693.31666666666661</v>
      </c>
      <c r="I54" s="306">
        <v>698.33333333333326</v>
      </c>
      <c r="J54" s="306">
        <v>702.86666666666656</v>
      </c>
      <c r="K54" s="305">
        <v>693.8</v>
      </c>
      <c r="L54" s="305">
        <v>684.25</v>
      </c>
      <c r="M54" s="305">
        <v>55.390599999999999</v>
      </c>
      <c r="N54" s="1"/>
      <c r="O54" s="1"/>
    </row>
    <row r="55" spans="1:15" ht="12.75" customHeight="1">
      <c r="A55" s="30">
        <v>45</v>
      </c>
      <c r="B55" s="315" t="s">
        <v>62</v>
      </c>
      <c r="C55" s="305">
        <v>3833.05</v>
      </c>
      <c r="D55" s="306">
        <v>3848.7000000000003</v>
      </c>
      <c r="E55" s="306">
        <v>3807.4000000000005</v>
      </c>
      <c r="F55" s="306">
        <v>3781.7500000000005</v>
      </c>
      <c r="G55" s="306">
        <v>3740.4500000000007</v>
      </c>
      <c r="H55" s="306">
        <v>3874.3500000000004</v>
      </c>
      <c r="I55" s="306">
        <v>3915.6500000000005</v>
      </c>
      <c r="J55" s="306">
        <v>3941.3</v>
      </c>
      <c r="K55" s="305">
        <v>3890</v>
      </c>
      <c r="L55" s="305">
        <v>3823.05</v>
      </c>
      <c r="M55" s="305">
        <v>4.2259099999999998</v>
      </c>
      <c r="N55" s="1"/>
      <c r="O55" s="1"/>
    </row>
    <row r="56" spans="1:15" ht="12.75" customHeight="1">
      <c r="A56" s="30">
        <v>46</v>
      </c>
      <c r="B56" s="315" t="s">
        <v>312</v>
      </c>
      <c r="C56" s="305">
        <v>137.55000000000001</v>
      </c>
      <c r="D56" s="306">
        <v>138.20000000000002</v>
      </c>
      <c r="E56" s="306">
        <v>136.00000000000003</v>
      </c>
      <c r="F56" s="306">
        <v>134.45000000000002</v>
      </c>
      <c r="G56" s="306">
        <v>132.25000000000003</v>
      </c>
      <c r="H56" s="306">
        <v>139.75000000000003</v>
      </c>
      <c r="I56" s="306">
        <v>141.95000000000002</v>
      </c>
      <c r="J56" s="306">
        <v>143.50000000000003</v>
      </c>
      <c r="K56" s="305">
        <v>140.4</v>
      </c>
      <c r="L56" s="305">
        <v>136.65</v>
      </c>
      <c r="M56" s="305">
        <v>4.2777599999999998</v>
      </c>
      <c r="N56" s="1"/>
      <c r="O56" s="1"/>
    </row>
    <row r="57" spans="1:15" ht="12.75" customHeight="1">
      <c r="A57" s="30">
        <v>47</v>
      </c>
      <c r="B57" s="315" t="s">
        <v>313</v>
      </c>
      <c r="C57" s="305">
        <v>987.1</v>
      </c>
      <c r="D57" s="306">
        <v>989.05000000000007</v>
      </c>
      <c r="E57" s="306">
        <v>974.05000000000018</v>
      </c>
      <c r="F57" s="306">
        <v>961.00000000000011</v>
      </c>
      <c r="G57" s="306">
        <v>946.00000000000023</v>
      </c>
      <c r="H57" s="306">
        <v>1002.1000000000001</v>
      </c>
      <c r="I57" s="306">
        <v>1017.0999999999999</v>
      </c>
      <c r="J57" s="306">
        <v>1030.1500000000001</v>
      </c>
      <c r="K57" s="305">
        <v>1004.05</v>
      </c>
      <c r="L57" s="305">
        <v>976</v>
      </c>
      <c r="M57" s="305">
        <v>0.41393999999999997</v>
      </c>
      <c r="N57" s="1"/>
      <c r="O57" s="1"/>
    </row>
    <row r="58" spans="1:15" ht="12.75" customHeight="1">
      <c r="A58" s="30">
        <v>48</v>
      </c>
      <c r="B58" s="315" t="s">
        <v>64</v>
      </c>
      <c r="C58" s="305">
        <v>12758.4</v>
      </c>
      <c r="D58" s="306">
        <v>12750.983333333332</v>
      </c>
      <c r="E58" s="306">
        <v>12611.966666666664</v>
      </c>
      <c r="F58" s="306">
        <v>12465.533333333331</v>
      </c>
      <c r="G58" s="306">
        <v>12326.516666666663</v>
      </c>
      <c r="H58" s="306">
        <v>12897.416666666664</v>
      </c>
      <c r="I58" s="306">
        <v>13036.433333333331</v>
      </c>
      <c r="J58" s="306">
        <v>13182.866666666665</v>
      </c>
      <c r="K58" s="305">
        <v>12890</v>
      </c>
      <c r="L58" s="305">
        <v>12604.55</v>
      </c>
      <c r="M58" s="305">
        <v>3.2953399999999999</v>
      </c>
      <c r="N58" s="1"/>
      <c r="O58" s="1"/>
    </row>
    <row r="59" spans="1:15" ht="12" customHeight="1">
      <c r="A59" s="30">
        <v>49</v>
      </c>
      <c r="B59" s="315" t="s">
        <v>245</v>
      </c>
      <c r="C59" s="305">
        <v>5010.6499999999996</v>
      </c>
      <c r="D59" s="306">
        <v>4996.5666666666666</v>
      </c>
      <c r="E59" s="306">
        <v>4933.1333333333332</v>
      </c>
      <c r="F59" s="306">
        <v>4855.6166666666668</v>
      </c>
      <c r="G59" s="306">
        <v>4792.1833333333334</v>
      </c>
      <c r="H59" s="306">
        <v>5074.083333333333</v>
      </c>
      <c r="I59" s="306">
        <v>5137.5166666666655</v>
      </c>
      <c r="J59" s="306">
        <v>5215.0333333333328</v>
      </c>
      <c r="K59" s="305">
        <v>5060</v>
      </c>
      <c r="L59" s="305">
        <v>4919.05</v>
      </c>
      <c r="M59" s="305">
        <v>0.22597999999999999</v>
      </c>
      <c r="N59" s="1"/>
      <c r="O59" s="1"/>
    </row>
    <row r="60" spans="1:15" ht="12.75" customHeight="1">
      <c r="A60" s="30">
        <v>50</v>
      </c>
      <c r="B60" s="315" t="s">
        <v>65</v>
      </c>
      <c r="C60" s="305">
        <v>5993.5</v>
      </c>
      <c r="D60" s="306">
        <v>5977.1833333333334</v>
      </c>
      <c r="E60" s="306">
        <v>5877.3666666666668</v>
      </c>
      <c r="F60" s="306">
        <v>5761.2333333333336</v>
      </c>
      <c r="G60" s="306">
        <v>5661.416666666667</v>
      </c>
      <c r="H60" s="306">
        <v>6093.3166666666666</v>
      </c>
      <c r="I60" s="306">
        <v>6193.1333333333341</v>
      </c>
      <c r="J60" s="306">
        <v>6309.2666666666664</v>
      </c>
      <c r="K60" s="305">
        <v>6077</v>
      </c>
      <c r="L60" s="305">
        <v>5861.05</v>
      </c>
      <c r="M60" s="305">
        <v>16.258050000000001</v>
      </c>
      <c r="N60" s="1"/>
      <c r="O60" s="1"/>
    </row>
    <row r="61" spans="1:15" ht="12.75" customHeight="1">
      <c r="A61" s="30">
        <v>51</v>
      </c>
      <c r="B61" s="315" t="s">
        <v>314</v>
      </c>
      <c r="C61" s="305">
        <v>2828.4</v>
      </c>
      <c r="D61" s="306">
        <v>2832.5333333333333</v>
      </c>
      <c r="E61" s="306">
        <v>2797.7166666666667</v>
      </c>
      <c r="F61" s="306">
        <v>2767.0333333333333</v>
      </c>
      <c r="G61" s="306">
        <v>2732.2166666666667</v>
      </c>
      <c r="H61" s="306">
        <v>2863.2166666666667</v>
      </c>
      <c r="I61" s="306">
        <v>2898.0333333333333</v>
      </c>
      <c r="J61" s="306">
        <v>2928.7166666666667</v>
      </c>
      <c r="K61" s="305">
        <v>2867.35</v>
      </c>
      <c r="L61" s="305">
        <v>2801.85</v>
      </c>
      <c r="M61" s="305">
        <v>0.39717000000000002</v>
      </c>
      <c r="N61" s="1"/>
      <c r="O61" s="1"/>
    </row>
    <row r="62" spans="1:15" ht="12.75" customHeight="1">
      <c r="A62" s="30">
        <v>52</v>
      </c>
      <c r="B62" s="315" t="s">
        <v>66</v>
      </c>
      <c r="C62" s="305">
        <v>2235.1999999999998</v>
      </c>
      <c r="D62" s="306">
        <v>2236.4666666666667</v>
      </c>
      <c r="E62" s="306">
        <v>2198.9333333333334</v>
      </c>
      <c r="F62" s="306">
        <v>2162.6666666666665</v>
      </c>
      <c r="G62" s="306">
        <v>2125.1333333333332</v>
      </c>
      <c r="H62" s="306">
        <v>2272.7333333333336</v>
      </c>
      <c r="I62" s="306">
        <v>2310.2666666666673</v>
      </c>
      <c r="J62" s="306">
        <v>2346.5333333333338</v>
      </c>
      <c r="K62" s="305">
        <v>2274</v>
      </c>
      <c r="L62" s="305">
        <v>2200.1999999999998</v>
      </c>
      <c r="M62" s="305">
        <v>2.7027800000000002</v>
      </c>
      <c r="N62" s="1"/>
      <c r="O62" s="1"/>
    </row>
    <row r="63" spans="1:15" ht="12.75" customHeight="1">
      <c r="A63" s="30">
        <v>53</v>
      </c>
      <c r="B63" s="315" t="s">
        <v>315</v>
      </c>
      <c r="C63" s="305">
        <v>399.5</v>
      </c>
      <c r="D63" s="306">
        <v>393.36666666666662</v>
      </c>
      <c r="E63" s="306">
        <v>383.73333333333323</v>
      </c>
      <c r="F63" s="306">
        <v>367.96666666666664</v>
      </c>
      <c r="G63" s="306">
        <v>358.33333333333326</v>
      </c>
      <c r="H63" s="306">
        <v>409.13333333333321</v>
      </c>
      <c r="I63" s="306">
        <v>418.76666666666654</v>
      </c>
      <c r="J63" s="306">
        <v>434.53333333333319</v>
      </c>
      <c r="K63" s="305">
        <v>403</v>
      </c>
      <c r="L63" s="305">
        <v>377.6</v>
      </c>
      <c r="M63" s="305">
        <v>67.121399999999994</v>
      </c>
      <c r="N63" s="1"/>
      <c r="O63" s="1"/>
    </row>
    <row r="64" spans="1:15" ht="12.75" customHeight="1">
      <c r="A64" s="30">
        <v>54</v>
      </c>
      <c r="B64" s="315" t="s">
        <v>67</v>
      </c>
      <c r="C64" s="305">
        <v>324.45</v>
      </c>
      <c r="D64" s="306">
        <v>322.75</v>
      </c>
      <c r="E64" s="306">
        <v>319.3</v>
      </c>
      <c r="F64" s="306">
        <v>314.15000000000003</v>
      </c>
      <c r="G64" s="306">
        <v>310.70000000000005</v>
      </c>
      <c r="H64" s="306">
        <v>327.9</v>
      </c>
      <c r="I64" s="306">
        <v>331.35</v>
      </c>
      <c r="J64" s="306">
        <v>336.49999999999994</v>
      </c>
      <c r="K64" s="305">
        <v>326.2</v>
      </c>
      <c r="L64" s="305">
        <v>317.60000000000002</v>
      </c>
      <c r="M64" s="305">
        <v>45.495220000000003</v>
      </c>
      <c r="N64" s="1"/>
      <c r="O64" s="1"/>
    </row>
    <row r="65" spans="1:15" ht="12.75" customHeight="1">
      <c r="A65" s="30">
        <v>55</v>
      </c>
      <c r="B65" s="315" t="s">
        <v>68</v>
      </c>
      <c r="C65" s="305">
        <v>98.65</v>
      </c>
      <c r="D65" s="306">
        <v>98.883333333333326</v>
      </c>
      <c r="E65" s="306">
        <v>97.916666666666657</v>
      </c>
      <c r="F65" s="306">
        <v>97.183333333333337</v>
      </c>
      <c r="G65" s="306">
        <v>96.216666666666669</v>
      </c>
      <c r="H65" s="306">
        <v>99.616666666666646</v>
      </c>
      <c r="I65" s="306">
        <v>100.58333333333331</v>
      </c>
      <c r="J65" s="306">
        <v>101.31666666666663</v>
      </c>
      <c r="K65" s="305">
        <v>99.85</v>
      </c>
      <c r="L65" s="305">
        <v>98.15</v>
      </c>
      <c r="M65" s="305">
        <v>223.70919000000001</v>
      </c>
      <c r="N65" s="1"/>
      <c r="O65" s="1"/>
    </row>
    <row r="66" spans="1:15" ht="12.75" customHeight="1">
      <c r="A66" s="30">
        <v>56</v>
      </c>
      <c r="B66" s="315" t="s">
        <v>246</v>
      </c>
      <c r="C66" s="305">
        <v>46.95</v>
      </c>
      <c r="D66" s="306">
        <v>46.54999999999999</v>
      </c>
      <c r="E66" s="306">
        <v>45.949999999999982</v>
      </c>
      <c r="F66" s="306">
        <v>44.949999999999989</v>
      </c>
      <c r="G66" s="306">
        <v>44.34999999999998</v>
      </c>
      <c r="H66" s="306">
        <v>47.549999999999983</v>
      </c>
      <c r="I66" s="306">
        <v>48.149999999999991</v>
      </c>
      <c r="J66" s="306">
        <v>49.149999999999984</v>
      </c>
      <c r="K66" s="305">
        <v>47.15</v>
      </c>
      <c r="L66" s="305">
        <v>45.55</v>
      </c>
      <c r="M66" s="305">
        <v>31.647320000000001</v>
      </c>
      <c r="N66" s="1"/>
      <c r="O66" s="1"/>
    </row>
    <row r="67" spans="1:15" ht="12.75" customHeight="1">
      <c r="A67" s="30">
        <v>57</v>
      </c>
      <c r="B67" s="315" t="s">
        <v>309</v>
      </c>
      <c r="C67" s="305">
        <v>2429.15</v>
      </c>
      <c r="D67" s="306">
        <v>2422.3166666666666</v>
      </c>
      <c r="E67" s="306">
        <v>2383.6333333333332</v>
      </c>
      <c r="F67" s="306">
        <v>2338.1166666666668</v>
      </c>
      <c r="G67" s="306">
        <v>2299.4333333333334</v>
      </c>
      <c r="H67" s="306">
        <v>2467.833333333333</v>
      </c>
      <c r="I67" s="306">
        <v>2506.5166666666664</v>
      </c>
      <c r="J67" s="306">
        <v>2552.0333333333328</v>
      </c>
      <c r="K67" s="305">
        <v>2461</v>
      </c>
      <c r="L67" s="305">
        <v>2376.8000000000002</v>
      </c>
      <c r="M67" s="305">
        <v>0.11063000000000001</v>
      </c>
      <c r="N67" s="1"/>
      <c r="O67" s="1"/>
    </row>
    <row r="68" spans="1:15" ht="12.75" customHeight="1">
      <c r="A68" s="30">
        <v>58</v>
      </c>
      <c r="B68" s="315" t="s">
        <v>69</v>
      </c>
      <c r="C68" s="305">
        <v>1802.5</v>
      </c>
      <c r="D68" s="306">
        <v>1796.6333333333332</v>
      </c>
      <c r="E68" s="306">
        <v>1777.2666666666664</v>
      </c>
      <c r="F68" s="306">
        <v>1752.0333333333333</v>
      </c>
      <c r="G68" s="306">
        <v>1732.6666666666665</v>
      </c>
      <c r="H68" s="306">
        <v>1821.8666666666663</v>
      </c>
      <c r="I68" s="306">
        <v>1841.2333333333331</v>
      </c>
      <c r="J68" s="306">
        <v>1866.4666666666662</v>
      </c>
      <c r="K68" s="305">
        <v>1816</v>
      </c>
      <c r="L68" s="305">
        <v>1771.4</v>
      </c>
      <c r="M68" s="305">
        <v>4.48224</v>
      </c>
      <c r="N68" s="1"/>
      <c r="O68" s="1"/>
    </row>
    <row r="69" spans="1:15" ht="12.75" customHeight="1">
      <c r="A69" s="30">
        <v>59</v>
      </c>
      <c r="B69" s="315" t="s">
        <v>317</v>
      </c>
      <c r="C69" s="305">
        <v>5081.8500000000004</v>
      </c>
      <c r="D69" s="306">
        <v>5063.95</v>
      </c>
      <c r="E69" s="306">
        <v>5027.8999999999996</v>
      </c>
      <c r="F69" s="306">
        <v>4973.95</v>
      </c>
      <c r="G69" s="306">
        <v>4937.8999999999996</v>
      </c>
      <c r="H69" s="306">
        <v>5117.8999999999996</v>
      </c>
      <c r="I69" s="306">
        <v>5153.9500000000007</v>
      </c>
      <c r="J69" s="306">
        <v>5207.8999999999996</v>
      </c>
      <c r="K69" s="305">
        <v>5100</v>
      </c>
      <c r="L69" s="305">
        <v>5010</v>
      </c>
      <c r="M69" s="305">
        <v>0.44995000000000002</v>
      </c>
      <c r="N69" s="1"/>
      <c r="O69" s="1"/>
    </row>
    <row r="70" spans="1:15" ht="12.75" customHeight="1">
      <c r="A70" s="30">
        <v>60</v>
      </c>
      <c r="B70" s="315" t="s">
        <v>247</v>
      </c>
      <c r="C70" s="305">
        <v>965.95</v>
      </c>
      <c r="D70" s="306">
        <v>965.16666666666663</v>
      </c>
      <c r="E70" s="306">
        <v>954.7833333333333</v>
      </c>
      <c r="F70" s="306">
        <v>943.61666666666667</v>
      </c>
      <c r="G70" s="306">
        <v>933.23333333333335</v>
      </c>
      <c r="H70" s="306">
        <v>976.33333333333326</v>
      </c>
      <c r="I70" s="306">
        <v>986.7166666666667</v>
      </c>
      <c r="J70" s="306">
        <v>997.88333333333321</v>
      </c>
      <c r="K70" s="305">
        <v>975.55</v>
      </c>
      <c r="L70" s="305">
        <v>954</v>
      </c>
      <c r="M70" s="305">
        <v>0.39821000000000001</v>
      </c>
      <c r="N70" s="1"/>
      <c r="O70" s="1"/>
    </row>
    <row r="71" spans="1:15" ht="12.75" customHeight="1">
      <c r="A71" s="30">
        <v>61</v>
      </c>
      <c r="B71" s="315" t="s">
        <v>318</v>
      </c>
      <c r="C71" s="305">
        <v>742.1</v>
      </c>
      <c r="D71" s="306">
        <v>747.65</v>
      </c>
      <c r="E71" s="306">
        <v>728.3</v>
      </c>
      <c r="F71" s="306">
        <v>714.5</v>
      </c>
      <c r="G71" s="306">
        <v>695.15</v>
      </c>
      <c r="H71" s="306">
        <v>761.44999999999993</v>
      </c>
      <c r="I71" s="306">
        <v>780.80000000000007</v>
      </c>
      <c r="J71" s="306">
        <v>794.59999999999991</v>
      </c>
      <c r="K71" s="305">
        <v>767</v>
      </c>
      <c r="L71" s="305">
        <v>733.85</v>
      </c>
      <c r="M71" s="305">
        <v>14.419409999999999</v>
      </c>
      <c r="N71" s="1"/>
      <c r="O71" s="1"/>
    </row>
    <row r="72" spans="1:15" ht="12.75" customHeight="1">
      <c r="A72" s="30">
        <v>62</v>
      </c>
      <c r="B72" s="315" t="s">
        <v>71</v>
      </c>
      <c r="C72" s="305">
        <v>230.9</v>
      </c>
      <c r="D72" s="306">
        <v>230.25</v>
      </c>
      <c r="E72" s="306">
        <v>227.85</v>
      </c>
      <c r="F72" s="306">
        <v>224.79999999999998</v>
      </c>
      <c r="G72" s="306">
        <v>222.39999999999998</v>
      </c>
      <c r="H72" s="306">
        <v>233.3</v>
      </c>
      <c r="I72" s="306">
        <v>235.7</v>
      </c>
      <c r="J72" s="306">
        <v>238.75000000000003</v>
      </c>
      <c r="K72" s="305">
        <v>232.65</v>
      </c>
      <c r="L72" s="305">
        <v>227.2</v>
      </c>
      <c r="M72" s="305">
        <v>37.292409999999997</v>
      </c>
      <c r="N72" s="1"/>
      <c r="O72" s="1"/>
    </row>
    <row r="73" spans="1:15" ht="12.75" customHeight="1">
      <c r="A73" s="30">
        <v>63</v>
      </c>
      <c r="B73" s="315" t="s">
        <v>310</v>
      </c>
      <c r="C73" s="305">
        <v>1306.5999999999999</v>
      </c>
      <c r="D73" s="306">
        <v>1293.8666666666666</v>
      </c>
      <c r="E73" s="306">
        <v>1268.7333333333331</v>
      </c>
      <c r="F73" s="306">
        <v>1230.8666666666666</v>
      </c>
      <c r="G73" s="306">
        <v>1205.7333333333331</v>
      </c>
      <c r="H73" s="306">
        <v>1331.7333333333331</v>
      </c>
      <c r="I73" s="306">
        <v>1356.8666666666668</v>
      </c>
      <c r="J73" s="306">
        <v>1394.7333333333331</v>
      </c>
      <c r="K73" s="305">
        <v>1319</v>
      </c>
      <c r="L73" s="305">
        <v>1256</v>
      </c>
      <c r="M73" s="305">
        <v>4.10344</v>
      </c>
      <c r="N73" s="1"/>
      <c r="O73" s="1"/>
    </row>
    <row r="74" spans="1:15" ht="12.75" customHeight="1">
      <c r="A74" s="30">
        <v>64</v>
      </c>
      <c r="B74" s="315" t="s">
        <v>72</v>
      </c>
      <c r="C74" s="305">
        <v>575.25</v>
      </c>
      <c r="D74" s="306">
        <v>572.19999999999993</v>
      </c>
      <c r="E74" s="306">
        <v>560.04999999999984</v>
      </c>
      <c r="F74" s="306">
        <v>544.84999999999991</v>
      </c>
      <c r="G74" s="306">
        <v>532.69999999999982</v>
      </c>
      <c r="H74" s="306">
        <v>587.39999999999986</v>
      </c>
      <c r="I74" s="306">
        <v>599.54999999999995</v>
      </c>
      <c r="J74" s="306">
        <v>614.74999999999989</v>
      </c>
      <c r="K74" s="305">
        <v>584.35</v>
      </c>
      <c r="L74" s="305">
        <v>557</v>
      </c>
      <c r="M74" s="305">
        <v>19.973690000000001</v>
      </c>
      <c r="N74" s="1"/>
      <c r="O74" s="1"/>
    </row>
    <row r="75" spans="1:15" ht="12.75" customHeight="1">
      <c r="A75" s="30">
        <v>65</v>
      </c>
      <c r="B75" s="315" t="s">
        <v>73</v>
      </c>
      <c r="C75" s="305">
        <v>673.2</v>
      </c>
      <c r="D75" s="306">
        <v>674.18333333333328</v>
      </c>
      <c r="E75" s="306">
        <v>667.56666666666661</v>
      </c>
      <c r="F75" s="306">
        <v>661.93333333333328</v>
      </c>
      <c r="G75" s="306">
        <v>655.31666666666661</v>
      </c>
      <c r="H75" s="306">
        <v>679.81666666666661</v>
      </c>
      <c r="I75" s="306">
        <v>686.43333333333317</v>
      </c>
      <c r="J75" s="306">
        <v>692.06666666666661</v>
      </c>
      <c r="K75" s="305">
        <v>680.8</v>
      </c>
      <c r="L75" s="305">
        <v>668.55</v>
      </c>
      <c r="M75" s="305">
        <v>4.7145999999999999</v>
      </c>
      <c r="N75" s="1"/>
      <c r="O75" s="1"/>
    </row>
    <row r="76" spans="1:15" ht="12.75" customHeight="1">
      <c r="A76" s="30">
        <v>66</v>
      </c>
      <c r="B76" s="315" t="s">
        <v>319</v>
      </c>
      <c r="C76" s="305">
        <v>11547.45</v>
      </c>
      <c r="D76" s="306">
        <v>11573.716666666667</v>
      </c>
      <c r="E76" s="306">
        <v>11362.983333333334</v>
      </c>
      <c r="F76" s="306">
        <v>11178.516666666666</v>
      </c>
      <c r="G76" s="306">
        <v>10967.783333333333</v>
      </c>
      <c r="H76" s="306">
        <v>11758.183333333334</v>
      </c>
      <c r="I76" s="306">
        <v>11968.916666666668</v>
      </c>
      <c r="J76" s="306">
        <v>12153.383333333335</v>
      </c>
      <c r="K76" s="305">
        <v>11784.45</v>
      </c>
      <c r="L76" s="305">
        <v>11389.25</v>
      </c>
      <c r="M76" s="305">
        <v>4.3220000000000001E-2</v>
      </c>
      <c r="N76" s="1"/>
      <c r="O76" s="1"/>
    </row>
    <row r="77" spans="1:15" ht="12.75" customHeight="1">
      <c r="A77" s="30">
        <v>67</v>
      </c>
      <c r="B77" s="315" t="s">
        <v>75</v>
      </c>
      <c r="C77" s="305">
        <v>684.4</v>
      </c>
      <c r="D77" s="306">
        <v>686.80000000000007</v>
      </c>
      <c r="E77" s="306">
        <v>673.60000000000014</v>
      </c>
      <c r="F77" s="306">
        <v>662.80000000000007</v>
      </c>
      <c r="G77" s="306">
        <v>649.60000000000014</v>
      </c>
      <c r="H77" s="306">
        <v>697.60000000000014</v>
      </c>
      <c r="I77" s="306">
        <v>710.80000000000018</v>
      </c>
      <c r="J77" s="306">
        <v>721.60000000000014</v>
      </c>
      <c r="K77" s="305">
        <v>700</v>
      </c>
      <c r="L77" s="305">
        <v>676</v>
      </c>
      <c r="M77" s="305">
        <v>71.316329999999994</v>
      </c>
      <c r="N77" s="1"/>
      <c r="O77" s="1"/>
    </row>
    <row r="78" spans="1:15" ht="12.75" customHeight="1">
      <c r="A78" s="30">
        <v>68</v>
      </c>
      <c r="B78" s="315" t="s">
        <v>76</v>
      </c>
      <c r="C78" s="305">
        <v>51.15</v>
      </c>
      <c r="D78" s="306">
        <v>50.883333333333333</v>
      </c>
      <c r="E78" s="306">
        <v>50.416666666666664</v>
      </c>
      <c r="F78" s="306">
        <v>49.68333333333333</v>
      </c>
      <c r="G78" s="306">
        <v>49.216666666666661</v>
      </c>
      <c r="H78" s="306">
        <v>51.616666666666667</v>
      </c>
      <c r="I78" s="306">
        <v>52.083333333333336</v>
      </c>
      <c r="J78" s="306">
        <v>52.81666666666667</v>
      </c>
      <c r="K78" s="305">
        <v>51.35</v>
      </c>
      <c r="L78" s="305">
        <v>50.15</v>
      </c>
      <c r="M78" s="305">
        <v>226.24271999999999</v>
      </c>
      <c r="N78" s="1"/>
      <c r="O78" s="1"/>
    </row>
    <row r="79" spans="1:15" ht="12.75" customHeight="1">
      <c r="A79" s="30">
        <v>69</v>
      </c>
      <c r="B79" s="315" t="s">
        <v>77</v>
      </c>
      <c r="C79" s="305">
        <v>333</v>
      </c>
      <c r="D79" s="306">
        <v>331.26666666666671</v>
      </c>
      <c r="E79" s="306">
        <v>328.83333333333343</v>
      </c>
      <c r="F79" s="306">
        <v>324.66666666666674</v>
      </c>
      <c r="G79" s="306">
        <v>322.23333333333346</v>
      </c>
      <c r="H79" s="306">
        <v>335.43333333333339</v>
      </c>
      <c r="I79" s="306">
        <v>337.86666666666667</v>
      </c>
      <c r="J79" s="306">
        <v>342.03333333333336</v>
      </c>
      <c r="K79" s="305">
        <v>333.7</v>
      </c>
      <c r="L79" s="305">
        <v>327.10000000000002</v>
      </c>
      <c r="M79" s="305">
        <v>8.9593600000000002</v>
      </c>
      <c r="N79" s="1"/>
      <c r="O79" s="1"/>
    </row>
    <row r="80" spans="1:15" ht="12.75" customHeight="1">
      <c r="A80" s="30">
        <v>70</v>
      </c>
      <c r="B80" s="315" t="s">
        <v>320</v>
      </c>
      <c r="C80" s="305">
        <v>999.85</v>
      </c>
      <c r="D80" s="306">
        <v>1005.15</v>
      </c>
      <c r="E80" s="306">
        <v>980.3</v>
      </c>
      <c r="F80" s="306">
        <v>960.75</v>
      </c>
      <c r="G80" s="306">
        <v>935.9</v>
      </c>
      <c r="H80" s="306">
        <v>1024.6999999999998</v>
      </c>
      <c r="I80" s="306">
        <v>1049.5500000000002</v>
      </c>
      <c r="J80" s="306">
        <v>1069.0999999999999</v>
      </c>
      <c r="K80" s="305">
        <v>1030</v>
      </c>
      <c r="L80" s="305">
        <v>985.6</v>
      </c>
      <c r="M80" s="305">
        <v>0.51926000000000005</v>
      </c>
      <c r="N80" s="1"/>
      <c r="O80" s="1"/>
    </row>
    <row r="81" spans="1:15" ht="12.75" customHeight="1">
      <c r="A81" s="30">
        <v>71</v>
      </c>
      <c r="B81" s="315" t="s">
        <v>322</v>
      </c>
      <c r="C81" s="305">
        <v>7403.1</v>
      </c>
      <c r="D81" s="306">
        <v>7417.0333333333328</v>
      </c>
      <c r="E81" s="306">
        <v>7334.0666666666657</v>
      </c>
      <c r="F81" s="306">
        <v>7265.0333333333328</v>
      </c>
      <c r="G81" s="306">
        <v>7182.0666666666657</v>
      </c>
      <c r="H81" s="306">
        <v>7486.0666666666657</v>
      </c>
      <c r="I81" s="306">
        <v>7569.0333333333328</v>
      </c>
      <c r="J81" s="306">
        <v>7638.0666666666657</v>
      </c>
      <c r="K81" s="305">
        <v>7500</v>
      </c>
      <c r="L81" s="305">
        <v>7348</v>
      </c>
      <c r="M81" s="305">
        <v>0.50444</v>
      </c>
      <c r="N81" s="1"/>
      <c r="O81" s="1"/>
    </row>
    <row r="82" spans="1:15" ht="12.75" customHeight="1">
      <c r="A82" s="30">
        <v>72</v>
      </c>
      <c r="B82" s="315" t="s">
        <v>323</v>
      </c>
      <c r="C82" s="305">
        <v>1003.5</v>
      </c>
      <c r="D82" s="306">
        <v>1006.4333333333334</v>
      </c>
      <c r="E82" s="306">
        <v>996.06666666666683</v>
      </c>
      <c r="F82" s="306">
        <v>988.63333333333344</v>
      </c>
      <c r="G82" s="306">
        <v>978.26666666666688</v>
      </c>
      <c r="H82" s="306">
        <v>1013.8666666666668</v>
      </c>
      <c r="I82" s="306">
        <v>1024.2333333333333</v>
      </c>
      <c r="J82" s="306">
        <v>1031.6666666666667</v>
      </c>
      <c r="K82" s="305">
        <v>1016.8</v>
      </c>
      <c r="L82" s="305">
        <v>999</v>
      </c>
      <c r="M82" s="305">
        <v>0.22222</v>
      </c>
      <c r="N82" s="1"/>
      <c r="O82" s="1"/>
    </row>
    <row r="83" spans="1:15" ht="12.75" customHeight="1">
      <c r="A83" s="30">
        <v>73</v>
      </c>
      <c r="B83" s="315" t="s">
        <v>78</v>
      </c>
      <c r="C83" s="305">
        <v>14185.75</v>
      </c>
      <c r="D83" s="306">
        <v>14151.583333333334</v>
      </c>
      <c r="E83" s="306">
        <v>14004.166666666668</v>
      </c>
      <c r="F83" s="306">
        <v>13822.583333333334</v>
      </c>
      <c r="G83" s="306">
        <v>13675.166666666668</v>
      </c>
      <c r="H83" s="306">
        <v>14333.166666666668</v>
      </c>
      <c r="I83" s="306">
        <v>14480.583333333336</v>
      </c>
      <c r="J83" s="306">
        <v>14662.166666666668</v>
      </c>
      <c r="K83" s="305">
        <v>14299</v>
      </c>
      <c r="L83" s="305">
        <v>13970</v>
      </c>
      <c r="M83" s="305">
        <v>0.29520999999999997</v>
      </c>
      <c r="N83" s="1"/>
      <c r="O83" s="1"/>
    </row>
    <row r="84" spans="1:15" ht="12.75" customHeight="1">
      <c r="A84" s="30">
        <v>74</v>
      </c>
      <c r="B84" s="315" t="s">
        <v>80</v>
      </c>
      <c r="C84" s="305">
        <v>322.35000000000002</v>
      </c>
      <c r="D84" s="306">
        <v>323.18333333333334</v>
      </c>
      <c r="E84" s="306">
        <v>317.36666666666667</v>
      </c>
      <c r="F84" s="306">
        <v>312.38333333333333</v>
      </c>
      <c r="G84" s="306">
        <v>306.56666666666666</v>
      </c>
      <c r="H84" s="306">
        <v>328.16666666666669</v>
      </c>
      <c r="I84" s="306">
        <v>333.98333333333341</v>
      </c>
      <c r="J84" s="306">
        <v>338.9666666666667</v>
      </c>
      <c r="K84" s="305">
        <v>329</v>
      </c>
      <c r="L84" s="305">
        <v>318.2</v>
      </c>
      <c r="M84" s="305">
        <v>48.758519999999997</v>
      </c>
      <c r="N84" s="1"/>
      <c r="O84" s="1"/>
    </row>
    <row r="85" spans="1:15" ht="12.75" customHeight="1">
      <c r="A85" s="30">
        <v>75</v>
      </c>
      <c r="B85" s="315" t="s">
        <v>324</v>
      </c>
      <c r="C85" s="305">
        <v>443.2</v>
      </c>
      <c r="D85" s="306">
        <v>441.81666666666661</v>
      </c>
      <c r="E85" s="306">
        <v>436.03333333333319</v>
      </c>
      <c r="F85" s="306">
        <v>428.86666666666656</v>
      </c>
      <c r="G85" s="306">
        <v>423.08333333333314</v>
      </c>
      <c r="H85" s="306">
        <v>448.98333333333323</v>
      </c>
      <c r="I85" s="306">
        <v>454.76666666666665</v>
      </c>
      <c r="J85" s="306">
        <v>461.93333333333328</v>
      </c>
      <c r="K85" s="305">
        <v>447.6</v>
      </c>
      <c r="L85" s="305">
        <v>434.65</v>
      </c>
      <c r="M85" s="305">
        <v>2.1511</v>
      </c>
      <c r="N85" s="1"/>
      <c r="O85" s="1"/>
    </row>
    <row r="86" spans="1:15" ht="12.75" customHeight="1">
      <c r="A86" s="30">
        <v>76</v>
      </c>
      <c r="B86" s="315" t="s">
        <v>81</v>
      </c>
      <c r="C86" s="305">
        <v>3557.6</v>
      </c>
      <c r="D86" s="306">
        <v>3550.4</v>
      </c>
      <c r="E86" s="306">
        <v>3517.4500000000003</v>
      </c>
      <c r="F86" s="306">
        <v>3477.3</v>
      </c>
      <c r="G86" s="306">
        <v>3444.3500000000004</v>
      </c>
      <c r="H86" s="306">
        <v>3590.55</v>
      </c>
      <c r="I86" s="306">
        <v>3623.5</v>
      </c>
      <c r="J86" s="306">
        <v>3663.65</v>
      </c>
      <c r="K86" s="305">
        <v>3583.35</v>
      </c>
      <c r="L86" s="305">
        <v>3510.25</v>
      </c>
      <c r="M86" s="305">
        <v>1.6572100000000001</v>
      </c>
      <c r="N86" s="1"/>
      <c r="O86" s="1"/>
    </row>
    <row r="87" spans="1:15" ht="12.75" customHeight="1">
      <c r="A87" s="30">
        <v>77</v>
      </c>
      <c r="B87" s="315" t="s">
        <v>311</v>
      </c>
      <c r="C87" s="305">
        <v>669.5</v>
      </c>
      <c r="D87" s="306">
        <v>673.2166666666667</v>
      </c>
      <c r="E87" s="306">
        <v>661.43333333333339</v>
      </c>
      <c r="F87" s="306">
        <v>653.36666666666667</v>
      </c>
      <c r="G87" s="306">
        <v>641.58333333333337</v>
      </c>
      <c r="H87" s="306">
        <v>681.28333333333342</v>
      </c>
      <c r="I87" s="306">
        <v>693.06666666666672</v>
      </c>
      <c r="J87" s="306">
        <v>701.13333333333344</v>
      </c>
      <c r="K87" s="305">
        <v>685</v>
      </c>
      <c r="L87" s="305">
        <v>665.15</v>
      </c>
      <c r="M87" s="305">
        <v>9.2362099999999998</v>
      </c>
      <c r="N87" s="1"/>
      <c r="O87" s="1"/>
    </row>
    <row r="88" spans="1:15" ht="12.75" customHeight="1">
      <c r="A88" s="30">
        <v>78</v>
      </c>
      <c r="B88" s="315" t="s">
        <v>321</v>
      </c>
      <c r="C88" s="305">
        <v>362.65</v>
      </c>
      <c r="D88" s="306">
        <v>362.58333333333331</v>
      </c>
      <c r="E88" s="306">
        <v>356.16666666666663</v>
      </c>
      <c r="F88" s="306">
        <v>349.68333333333334</v>
      </c>
      <c r="G88" s="306">
        <v>343.26666666666665</v>
      </c>
      <c r="H88" s="306">
        <v>369.06666666666661</v>
      </c>
      <c r="I88" s="306">
        <v>375.48333333333323</v>
      </c>
      <c r="J88" s="306">
        <v>381.96666666666658</v>
      </c>
      <c r="K88" s="305">
        <v>369</v>
      </c>
      <c r="L88" s="305">
        <v>356.1</v>
      </c>
      <c r="M88" s="305">
        <v>22.104179999999999</v>
      </c>
      <c r="N88" s="1"/>
      <c r="O88" s="1"/>
    </row>
    <row r="89" spans="1:15" ht="12.75" customHeight="1">
      <c r="A89" s="30">
        <v>79</v>
      </c>
      <c r="B89" s="315" t="s">
        <v>412</v>
      </c>
      <c r="C89" s="305">
        <v>623.29999999999995</v>
      </c>
      <c r="D89" s="306">
        <v>622.66666666666663</v>
      </c>
      <c r="E89" s="306">
        <v>611.13333333333321</v>
      </c>
      <c r="F89" s="306">
        <v>598.96666666666658</v>
      </c>
      <c r="G89" s="306">
        <v>587.43333333333317</v>
      </c>
      <c r="H89" s="306">
        <v>634.83333333333326</v>
      </c>
      <c r="I89" s="306">
        <v>646.36666666666679</v>
      </c>
      <c r="J89" s="306">
        <v>658.5333333333333</v>
      </c>
      <c r="K89" s="305">
        <v>634.20000000000005</v>
      </c>
      <c r="L89" s="305">
        <v>610.5</v>
      </c>
      <c r="M89" s="305">
        <v>4.7349800000000002</v>
      </c>
      <c r="N89" s="1"/>
      <c r="O89" s="1"/>
    </row>
    <row r="90" spans="1:15" ht="12.75" customHeight="1">
      <c r="A90" s="30">
        <v>80</v>
      </c>
      <c r="B90" s="315" t="s">
        <v>342</v>
      </c>
      <c r="C90" s="305">
        <v>2088.1999999999998</v>
      </c>
      <c r="D90" s="306">
        <v>2108.4333333333329</v>
      </c>
      <c r="E90" s="306">
        <v>2056.8666666666659</v>
      </c>
      <c r="F90" s="306">
        <v>2025.5333333333328</v>
      </c>
      <c r="G90" s="306">
        <v>1973.9666666666658</v>
      </c>
      <c r="H90" s="306">
        <v>2139.766666666666</v>
      </c>
      <c r="I90" s="306">
        <v>2191.3333333333326</v>
      </c>
      <c r="J90" s="306">
        <v>2222.6666666666661</v>
      </c>
      <c r="K90" s="305">
        <v>2160</v>
      </c>
      <c r="L90" s="305">
        <v>2077.1</v>
      </c>
      <c r="M90" s="305">
        <v>1.09474</v>
      </c>
      <c r="N90" s="1"/>
      <c r="O90" s="1"/>
    </row>
    <row r="91" spans="1:15" ht="12.75" customHeight="1">
      <c r="A91" s="30">
        <v>81</v>
      </c>
      <c r="B91" s="315" t="s">
        <v>82</v>
      </c>
      <c r="C91" s="305">
        <v>198.05</v>
      </c>
      <c r="D91" s="306">
        <v>198.73333333333335</v>
      </c>
      <c r="E91" s="306">
        <v>195.41666666666669</v>
      </c>
      <c r="F91" s="306">
        <v>192.78333333333333</v>
      </c>
      <c r="G91" s="306">
        <v>189.46666666666667</v>
      </c>
      <c r="H91" s="306">
        <v>201.3666666666667</v>
      </c>
      <c r="I91" s="306">
        <v>204.68333333333337</v>
      </c>
      <c r="J91" s="306">
        <v>207.31666666666672</v>
      </c>
      <c r="K91" s="305">
        <v>202.05</v>
      </c>
      <c r="L91" s="305">
        <v>196.1</v>
      </c>
      <c r="M91" s="305">
        <v>99.302779999999998</v>
      </c>
      <c r="N91" s="1"/>
      <c r="O91" s="1"/>
    </row>
    <row r="92" spans="1:15" ht="12.75" customHeight="1">
      <c r="A92" s="30">
        <v>82</v>
      </c>
      <c r="B92" s="315" t="s">
        <v>328</v>
      </c>
      <c r="C92" s="305">
        <v>467.85</v>
      </c>
      <c r="D92" s="306">
        <v>465.40000000000003</v>
      </c>
      <c r="E92" s="306">
        <v>460.90000000000009</v>
      </c>
      <c r="F92" s="306">
        <v>453.95000000000005</v>
      </c>
      <c r="G92" s="306">
        <v>449.4500000000001</v>
      </c>
      <c r="H92" s="306">
        <v>472.35000000000008</v>
      </c>
      <c r="I92" s="306">
        <v>476.84999999999997</v>
      </c>
      <c r="J92" s="306">
        <v>483.80000000000007</v>
      </c>
      <c r="K92" s="305">
        <v>469.9</v>
      </c>
      <c r="L92" s="305">
        <v>458.45</v>
      </c>
      <c r="M92" s="305">
        <v>3.4774699999999998</v>
      </c>
      <c r="N92" s="1"/>
      <c r="O92" s="1"/>
    </row>
    <row r="93" spans="1:15" ht="12.75" customHeight="1">
      <c r="A93" s="30">
        <v>83</v>
      </c>
      <c r="B93" s="315" t="s">
        <v>329</v>
      </c>
      <c r="C93" s="305">
        <v>732.6</v>
      </c>
      <c r="D93" s="306">
        <v>738.56666666666661</v>
      </c>
      <c r="E93" s="306">
        <v>725.03333333333319</v>
      </c>
      <c r="F93" s="306">
        <v>717.46666666666658</v>
      </c>
      <c r="G93" s="306">
        <v>703.93333333333317</v>
      </c>
      <c r="H93" s="306">
        <v>746.13333333333321</v>
      </c>
      <c r="I93" s="306">
        <v>759.66666666666652</v>
      </c>
      <c r="J93" s="306">
        <v>767.23333333333323</v>
      </c>
      <c r="K93" s="305">
        <v>752.1</v>
      </c>
      <c r="L93" s="305">
        <v>731</v>
      </c>
      <c r="M93" s="305">
        <v>0.31853999999999999</v>
      </c>
      <c r="N93" s="1"/>
      <c r="O93" s="1"/>
    </row>
    <row r="94" spans="1:15" ht="12.75" customHeight="1">
      <c r="A94" s="30">
        <v>84</v>
      </c>
      <c r="B94" s="315" t="s">
        <v>331</v>
      </c>
      <c r="C94" s="305">
        <v>695</v>
      </c>
      <c r="D94" s="306">
        <v>695.76666666666677</v>
      </c>
      <c r="E94" s="306">
        <v>689.53333333333353</v>
      </c>
      <c r="F94" s="306">
        <v>684.06666666666672</v>
      </c>
      <c r="G94" s="306">
        <v>677.83333333333348</v>
      </c>
      <c r="H94" s="306">
        <v>701.23333333333358</v>
      </c>
      <c r="I94" s="306">
        <v>707.46666666666692</v>
      </c>
      <c r="J94" s="306">
        <v>712.93333333333362</v>
      </c>
      <c r="K94" s="305">
        <v>702</v>
      </c>
      <c r="L94" s="305">
        <v>690.3</v>
      </c>
      <c r="M94" s="305">
        <v>5.0210100000000004</v>
      </c>
      <c r="N94" s="1"/>
      <c r="O94" s="1"/>
    </row>
    <row r="95" spans="1:15" ht="12.75" customHeight="1">
      <c r="A95" s="30">
        <v>85</v>
      </c>
      <c r="B95" s="315" t="s">
        <v>249</v>
      </c>
      <c r="C95" s="305">
        <v>107.55</v>
      </c>
      <c r="D95" s="306">
        <v>107.8</v>
      </c>
      <c r="E95" s="306">
        <v>105.8</v>
      </c>
      <c r="F95" s="306">
        <v>104.05</v>
      </c>
      <c r="G95" s="306">
        <v>102.05</v>
      </c>
      <c r="H95" s="306">
        <v>109.55</v>
      </c>
      <c r="I95" s="306">
        <v>111.55</v>
      </c>
      <c r="J95" s="306">
        <v>113.3</v>
      </c>
      <c r="K95" s="305">
        <v>109.8</v>
      </c>
      <c r="L95" s="305">
        <v>106.05</v>
      </c>
      <c r="M95" s="305">
        <v>14.6068</v>
      </c>
      <c r="N95" s="1"/>
      <c r="O95" s="1"/>
    </row>
    <row r="96" spans="1:15" ht="12.75" customHeight="1">
      <c r="A96" s="30">
        <v>86</v>
      </c>
      <c r="B96" s="315" t="s">
        <v>325</v>
      </c>
      <c r="C96" s="305">
        <v>349.85</v>
      </c>
      <c r="D96" s="306">
        <v>346.75</v>
      </c>
      <c r="E96" s="306">
        <v>341.1</v>
      </c>
      <c r="F96" s="306">
        <v>332.35</v>
      </c>
      <c r="G96" s="306">
        <v>326.70000000000005</v>
      </c>
      <c r="H96" s="306">
        <v>355.5</v>
      </c>
      <c r="I96" s="306">
        <v>361.15</v>
      </c>
      <c r="J96" s="306">
        <v>369.9</v>
      </c>
      <c r="K96" s="305">
        <v>352.4</v>
      </c>
      <c r="L96" s="305">
        <v>338</v>
      </c>
      <c r="M96" s="305">
        <v>2.2699199999999999</v>
      </c>
      <c r="N96" s="1"/>
      <c r="O96" s="1"/>
    </row>
    <row r="97" spans="1:15" ht="12.75" customHeight="1">
      <c r="A97" s="30">
        <v>87</v>
      </c>
      <c r="B97" s="315" t="s">
        <v>334</v>
      </c>
      <c r="C97" s="305">
        <v>1082.2</v>
      </c>
      <c r="D97" s="306">
        <v>1078.9166666666667</v>
      </c>
      <c r="E97" s="306">
        <v>1064.8333333333335</v>
      </c>
      <c r="F97" s="306">
        <v>1047.4666666666667</v>
      </c>
      <c r="G97" s="306">
        <v>1033.3833333333334</v>
      </c>
      <c r="H97" s="306">
        <v>1096.2833333333335</v>
      </c>
      <c r="I97" s="306">
        <v>1110.366666666667</v>
      </c>
      <c r="J97" s="306">
        <v>1127.7333333333336</v>
      </c>
      <c r="K97" s="305">
        <v>1093</v>
      </c>
      <c r="L97" s="305">
        <v>1061.55</v>
      </c>
      <c r="M97" s="305">
        <v>4.4035399999999996</v>
      </c>
      <c r="N97" s="1"/>
      <c r="O97" s="1"/>
    </row>
    <row r="98" spans="1:15" ht="12.75" customHeight="1">
      <c r="A98" s="30">
        <v>88</v>
      </c>
      <c r="B98" s="315" t="s">
        <v>332</v>
      </c>
      <c r="C98" s="305">
        <v>1010.75</v>
      </c>
      <c r="D98" s="306">
        <v>1015.0166666666668</v>
      </c>
      <c r="E98" s="306">
        <v>1001.5333333333335</v>
      </c>
      <c r="F98" s="306">
        <v>992.31666666666672</v>
      </c>
      <c r="G98" s="306">
        <v>978.83333333333348</v>
      </c>
      <c r="H98" s="306">
        <v>1024.2333333333336</v>
      </c>
      <c r="I98" s="306">
        <v>1037.7166666666669</v>
      </c>
      <c r="J98" s="306">
        <v>1046.9333333333336</v>
      </c>
      <c r="K98" s="305">
        <v>1028.5</v>
      </c>
      <c r="L98" s="305">
        <v>1005.8</v>
      </c>
      <c r="M98" s="305">
        <v>0.52198999999999995</v>
      </c>
      <c r="N98" s="1"/>
      <c r="O98" s="1"/>
    </row>
    <row r="99" spans="1:15" ht="12.75" customHeight="1">
      <c r="A99" s="30">
        <v>89</v>
      </c>
      <c r="B99" s="315" t="s">
        <v>333</v>
      </c>
      <c r="C99" s="305">
        <v>18.3</v>
      </c>
      <c r="D99" s="306">
        <v>18.133333333333336</v>
      </c>
      <c r="E99" s="306">
        <v>17.866666666666674</v>
      </c>
      <c r="F99" s="306">
        <v>17.433333333333337</v>
      </c>
      <c r="G99" s="306">
        <v>17.166666666666675</v>
      </c>
      <c r="H99" s="306">
        <v>18.566666666666674</v>
      </c>
      <c r="I99" s="306">
        <v>18.833333333333332</v>
      </c>
      <c r="J99" s="306">
        <v>19.266666666666673</v>
      </c>
      <c r="K99" s="305">
        <v>18.399999999999999</v>
      </c>
      <c r="L99" s="305">
        <v>17.7</v>
      </c>
      <c r="M99" s="305">
        <v>36.817880000000002</v>
      </c>
      <c r="N99" s="1"/>
      <c r="O99" s="1"/>
    </row>
    <row r="100" spans="1:15" ht="12.75" customHeight="1">
      <c r="A100" s="30">
        <v>90</v>
      </c>
      <c r="B100" s="315" t="s">
        <v>335</v>
      </c>
      <c r="C100" s="305">
        <v>540.15</v>
      </c>
      <c r="D100" s="306">
        <v>539.73333333333323</v>
      </c>
      <c r="E100" s="306">
        <v>533.06666666666649</v>
      </c>
      <c r="F100" s="306">
        <v>525.98333333333323</v>
      </c>
      <c r="G100" s="306">
        <v>519.31666666666649</v>
      </c>
      <c r="H100" s="306">
        <v>546.81666666666649</v>
      </c>
      <c r="I100" s="306">
        <v>553.48333333333323</v>
      </c>
      <c r="J100" s="306">
        <v>560.56666666666649</v>
      </c>
      <c r="K100" s="305">
        <v>546.4</v>
      </c>
      <c r="L100" s="305">
        <v>532.65</v>
      </c>
      <c r="M100" s="305">
        <v>0.47055000000000002</v>
      </c>
      <c r="N100" s="1"/>
      <c r="O100" s="1"/>
    </row>
    <row r="101" spans="1:15" ht="12.75" customHeight="1">
      <c r="A101" s="30">
        <v>91</v>
      </c>
      <c r="B101" s="315" t="s">
        <v>336</v>
      </c>
      <c r="C101" s="305">
        <v>731.65</v>
      </c>
      <c r="D101" s="306">
        <v>729.91666666666663</v>
      </c>
      <c r="E101" s="306">
        <v>719.83333333333326</v>
      </c>
      <c r="F101" s="306">
        <v>708.01666666666665</v>
      </c>
      <c r="G101" s="306">
        <v>697.93333333333328</v>
      </c>
      <c r="H101" s="306">
        <v>741.73333333333323</v>
      </c>
      <c r="I101" s="306">
        <v>751.81666666666649</v>
      </c>
      <c r="J101" s="306">
        <v>763.63333333333321</v>
      </c>
      <c r="K101" s="305">
        <v>740</v>
      </c>
      <c r="L101" s="305">
        <v>718.1</v>
      </c>
      <c r="M101" s="305">
        <v>1.0891900000000001</v>
      </c>
      <c r="N101" s="1"/>
      <c r="O101" s="1"/>
    </row>
    <row r="102" spans="1:15" ht="12.75" customHeight="1">
      <c r="A102" s="30">
        <v>92</v>
      </c>
      <c r="B102" s="315" t="s">
        <v>337</v>
      </c>
      <c r="C102" s="305">
        <v>4046.2</v>
      </c>
      <c r="D102" s="306">
        <v>4035</v>
      </c>
      <c r="E102" s="306">
        <v>3998</v>
      </c>
      <c r="F102" s="306">
        <v>3949.8</v>
      </c>
      <c r="G102" s="306">
        <v>3912.8</v>
      </c>
      <c r="H102" s="306">
        <v>4083.2</v>
      </c>
      <c r="I102" s="306">
        <v>4120.2</v>
      </c>
      <c r="J102" s="306">
        <v>4168.3999999999996</v>
      </c>
      <c r="K102" s="305">
        <v>4072</v>
      </c>
      <c r="L102" s="305">
        <v>3986.8</v>
      </c>
      <c r="M102" s="305">
        <v>0.57265999999999995</v>
      </c>
      <c r="N102" s="1"/>
      <c r="O102" s="1"/>
    </row>
    <row r="103" spans="1:15" ht="12.75" customHeight="1">
      <c r="A103" s="30">
        <v>93</v>
      </c>
      <c r="B103" s="315" t="s">
        <v>248</v>
      </c>
      <c r="C103" s="305">
        <v>78.900000000000006</v>
      </c>
      <c r="D103" s="306">
        <v>78.599999999999994</v>
      </c>
      <c r="E103" s="306">
        <v>77.899999999999991</v>
      </c>
      <c r="F103" s="306">
        <v>76.899999999999991</v>
      </c>
      <c r="G103" s="306">
        <v>76.199999999999989</v>
      </c>
      <c r="H103" s="306">
        <v>79.599999999999994</v>
      </c>
      <c r="I103" s="306">
        <v>80.299999999999983</v>
      </c>
      <c r="J103" s="306">
        <v>81.3</v>
      </c>
      <c r="K103" s="305">
        <v>79.3</v>
      </c>
      <c r="L103" s="305">
        <v>77.599999999999994</v>
      </c>
      <c r="M103" s="305">
        <v>7.3323200000000002</v>
      </c>
      <c r="N103" s="1"/>
      <c r="O103" s="1"/>
    </row>
    <row r="104" spans="1:15" ht="12.75" customHeight="1">
      <c r="A104" s="30">
        <v>94</v>
      </c>
      <c r="B104" s="315" t="s">
        <v>330</v>
      </c>
      <c r="C104" s="305">
        <v>637.5</v>
      </c>
      <c r="D104" s="306">
        <v>643.06666666666672</v>
      </c>
      <c r="E104" s="306">
        <v>626.13333333333344</v>
      </c>
      <c r="F104" s="306">
        <v>614.76666666666677</v>
      </c>
      <c r="G104" s="306">
        <v>597.83333333333348</v>
      </c>
      <c r="H104" s="306">
        <v>654.43333333333339</v>
      </c>
      <c r="I104" s="306">
        <v>671.36666666666656</v>
      </c>
      <c r="J104" s="306">
        <v>682.73333333333335</v>
      </c>
      <c r="K104" s="305">
        <v>660</v>
      </c>
      <c r="L104" s="305">
        <v>631.70000000000005</v>
      </c>
      <c r="M104" s="305">
        <v>0.12399</v>
      </c>
      <c r="N104" s="1"/>
      <c r="O104" s="1"/>
    </row>
    <row r="105" spans="1:15" ht="12.75" customHeight="1">
      <c r="A105" s="30">
        <v>95</v>
      </c>
      <c r="B105" s="315" t="s">
        <v>827</v>
      </c>
      <c r="C105" s="305">
        <v>169.95</v>
      </c>
      <c r="D105" s="306">
        <v>169.61666666666667</v>
      </c>
      <c r="E105" s="306">
        <v>167.83333333333334</v>
      </c>
      <c r="F105" s="306">
        <v>165.71666666666667</v>
      </c>
      <c r="G105" s="306">
        <v>163.93333333333334</v>
      </c>
      <c r="H105" s="306">
        <v>171.73333333333335</v>
      </c>
      <c r="I105" s="306">
        <v>173.51666666666665</v>
      </c>
      <c r="J105" s="306">
        <v>175.63333333333335</v>
      </c>
      <c r="K105" s="305">
        <v>171.4</v>
      </c>
      <c r="L105" s="305">
        <v>167.5</v>
      </c>
      <c r="M105" s="305">
        <v>5.6237599999999999</v>
      </c>
      <c r="N105" s="1"/>
      <c r="O105" s="1"/>
    </row>
    <row r="106" spans="1:15" ht="12.75" customHeight="1">
      <c r="A106" s="30">
        <v>96</v>
      </c>
      <c r="B106" s="315" t="s">
        <v>338</v>
      </c>
      <c r="C106" s="305">
        <v>292.95</v>
      </c>
      <c r="D106" s="306">
        <v>294.46666666666664</v>
      </c>
      <c r="E106" s="306">
        <v>289.7833333333333</v>
      </c>
      <c r="F106" s="306">
        <v>286.61666666666667</v>
      </c>
      <c r="G106" s="306">
        <v>281.93333333333334</v>
      </c>
      <c r="H106" s="306">
        <v>297.63333333333327</v>
      </c>
      <c r="I106" s="306">
        <v>302.31666666666655</v>
      </c>
      <c r="J106" s="306">
        <v>305.48333333333323</v>
      </c>
      <c r="K106" s="305">
        <v>299.14999999999998</v>
      </c>
      <c r="L106" s="305">
        <v>291.3</v>
      </c>
      <c r="M106" s="305">
        <v>1.0523499999999999</v>
      </c>
      <c r="N106" s="1"/>
      <c r="O106" s="1"/>
    </row>
    <row r="107" spans="1:15" ht="12.75" customHeight="1">
      <c r="A107" s="30">
        <v>97</v>
      </c>
      <c r="B107" s="315" t="s">
        <v>339</v>
      </c>
      <c r="C107" s="305">
        <v>350.1</v>
      </c>
      <c r="D107" s="306">
        <v>349.61666666666662</v>
      </c>
      <c r="E107" s="306">
        <v>342.98333333333323</v>
      </c>
      <c r="F107" s="306">
        <v>335.86666666666662</v>
      </c>
      <c r="G107" s="306">
        <v>329.23333333333323</v>
      </c>
      <c r="H107" s="306">
        <v>356.73333333333323</v>
      </c>
      <c r="I107" s="306">
        <v>363.36666666666656</v>
      </c>
      <c r="J107" s="306">
        <v>370.48333333333323</v>
      </c>
      <c r="K107" s="305">
        <v>356.25</v>
      </c>
      <c r="L107" s="305">
        <v>342.5</v>
      </c>
      <c r="M107" s="305">
        <v>28.597159999999999</v>
      </c>
      <c r="N107" s="1"/>
      <c r="O107" s="1"/>
    </row>
    <row r="108" spans="1:15" ht="12.75" customHeight="1">
      <c r="A108" s="30">
        <v>98</v>
      </c>
      <c r="B108" s="315" t="s">
        <v>83</v>
      </c>
      <c r="C108" s="305">
        <v>656.7</v>
      </c>
      <c r="D108" s="306">
        <v>653.56666666666672</v>
      </c>
      <c r="E108" s="306">
        <v>647.13333333333344</v>
      </c>
      <c r="F108" s="306">
        <v>637.56666666666672</v>
      </c>
      <c r="G108" s="306">
        <v>631.13333333333344</v>
      </c>
      <c r="H108" s="306">
        <v>663.13333333333344</v>
      </c>
      <c r="I108" s="306">
        <v>669.56666666666661</v>
      </c>
      <c r="J108" s="306">
        <v>679.13333333333344</v>
      </c>
      <c r="K108" s="305">
        <v>660</v>
      </c>
      <c r="L108" s="305">
        <v>644</v>
      </c>
      <c r="M108" s="305">
        <v>9.8834499999999998</v>
      </c>
      <c r="N108" s="1"/>
      <c r="O108" s="1"/>
    </row>
    <row r="109" spans="1:15" ht="12.75" customHeight="1">
      <c r="A109" s="30">
        <v>99</v>
      </c>
      <c r="B109" s="315" t="s">
        <v>340</v>
      </c>
      <c r="C109" s="305">
        <v>621.9</v>
      </c>
      <c r="D109" s="306">
        <v>627.38333333333333</v>
      </c>
      <c r="E109" s="306">
        <v>614.76666666666665</v>
      </c>
      <c r="F109" s="306">
        <v>607.63333333333333</v>
      </c>
      <c r="G109" s="306">
        <v>595.01666666666665</v>
      </c>
      <c r="H109" s="306">
        <v>634.51666666666665</v>
      </c>
      <c r="I109" s="306">
        <v>647.13333333333321</v>
      </c>
      <c r="J109" s="306">
        <v>654.26666666666665</v>
      </c>
      <c r="K109" s="305">
        <v>640</v>
      </c>
      <c r="L109" s="305">
        <v>620.25</v>
      </c>
      <c r="M109" s="305">
        <v>3.4980600000000002</v>
      </c>
      <c r="N109" s="1"/>
      <c r="O109" s="1"/>
    </row>
    <row r="110" spans="1:15" ht="12.75" customHeight="1">
      <c r="A110" s="30">
        <v>100</v>
      </c>
      <c r="B110" s="315" t="s">
        <v>84</v>
      </c>
      <c r="C110" s="305">
        <v>966.35</v>
      </c>
      <c r="D110" s="306">
        <v>968.05000000000007</v>
      </c>
      <c r="E110" s="306">
        <v>958.30000000000018</v>
      </c>
      <c r="F110" s="306">
        <v>950.25000000000011</v>
      </c>
      <c r="G110" s="306">
        <v>940.50000000000023</v>
      </c>
      <c r="H110" s="306">
        <v>976.10000000000014</v>
      </c>
      <c r="I110" s="306">
        <v>985.84999999999991</v>
      </c>
      <c r="J110" s="306">
        <v>993.90000000000009</v>
      </c>
      <c r="K110" s="305">
        <v>977.8</v>
      </c>
      <c r="L110" s="305">
        <v>960</v>
      </c>
      <c r="M110" s="305">
        <v>12.493740000000001</v>
      </c>
      <c r="N110" s="1"/>
      <c r="O110" s="1"/>
    </row>
    <row r="111" spans="1:15" ht="12.75" customHeight="1">
      <c r="A111" s="30">
        <v>101</v>
      </c>
      <c r="B111" s="315" t="s">
        <v>85</v>
      </c>
      <c r="C111" s="305">
        <v>181.85</v>
      </c>
      <c r="D111" s="306">
        <v>183.66666666666666</v>
      </c>
      <c r="E111" s="306">
        <v>178.68333333333331</v>
      </c>
      <c r="F111" s="306">
        <v>175.51666666666665</v>
      </c>
      <c r="G111" s="306">
        <v>170.5333333333333</v>
      </c>
      <c r="H111" s="306">
        <v>186.83333333333331</v>
      </c>
      <c r="I111" s="306">
        <v>191.81666666666666</v>
      </c>
      <c r="J111" s="306">
        <v>194.98333333333332</v>
      </c>
      <c r="K111" s="305">
        <v>188.65</v>
      </c>
      <c r="L111" s="305">
        <v>180.5</v>
      </c>
      <c r="M111" s="305">
        <v>164.08080000000001</v>
      </c>
      <c r="N111" s="1"/>
      <c r="O111" s="1"/>
    </row>
    <row r="112" spans="1:15" ht="12.75" customHeight="1">
      <c r="A112" s="30">
        <v>102</v>
      </c>
      <c r="B112" s="315" t="s">
        <v>341</v>
      </c>
      <c r="C112" s="305">
        <v>322.55</v>
      </c>
      <c r="D112" s="306">
        <v>323.5</v>
      </c>
      <c r="E112" s="306">
        <v>318</v>
      </c>
      <c r="F112" s="306">
        <v>313.45</v>
      </c>
      <c r="G112" s="306">
        <v>307.95</v>
      </c>
      <c r="H112" s="306">
        <v>328.05</v>
      </c>
      <c r="I112" s="306">
        <v>333.55</v>
      </c>
      <c r="J112" s="306">
        <v>338.1</v>
      </c>
      <c r="K112" s="305">
        <v>329</v>
      </c>
      <c r="L112" s="305">
        <v>318.95</v>
      </c>
      <c r="M112" s="305">
        <v>1.05504</v>
      </c>
      <c r="N112" s="1"/>
      <c r="O112" s="1"/>
    </row>
    <row r="113" spans="1:15" ht="12.75" customHeight="1">
      <c r="A113" s="30">
        <v>103</v>
      </c>
      <c r="B113" s="315" t="s">
        <v>87</v>
      </c>
      <c r="C113" s="305">
        <v>3671.45</v>
      </c>
      <c r="D113" s="306">
        <v>3628.4833333333336</v>
      </c>
      <c r="E113" s="306">
        <v>3557.9666666666672</v>
      </c>
      <c r="F113" s="306">
        <v>3444.4833333333336</v>
      </c>
      <c r="G113" s="306">
        <v>3373.9666666666672</v>
      </c>
      <c r="H113" s="306">
        <v>3741.9666666666672</v>
      </c>
      <c r="I113" s="306">
        <v>3812.4833333333336</v>
      </c>
      <c r="J113" s="306">
        <v>3925.9666666666672</v>
      </c>
      <c r="K113" s="305">
        <v>3699</v>
      </c>
      <c r="L113" s="305">
        <v>3515</v>
      </c>
      <c r="M113" s="305">
        <v>4.8315000000000001</v>
      </c>
      <c r="N113" s="1"/>
      <c r="O113" s="1"/>
    </row>
    <row r="114" spans="1:15" ht="12.75" customHeight="1">
      <c r="A114" s="30">
        <v>104</v>
      </c>
      <c r="B114" s="315" t="s">
        <v>88</v>
      </c>
      <c r="C114" s="305">
        <v>1592.3</v>
      </c>
      <c r="D114" s="306">
        <v>1601.7666666666664</v>
      </c>
      <c r="E114" s="306">
        <v>1577.4333333333329</v>
      </c>
      <c r="F114" s="306">
        <v>1562.5666666666666</v>
      </c>
      <c r="G114" s="306">
        <v>1538.2333333333331</v>
      </c>
      <c r="H114" s="306">
        <v>1616.6333333333328</v>
      </c>
      <c r="I114" s="306">
        <v>1640.9666666666662</v>
      </c>
      <c r="J114" s="306">
        <v>1655.8333333333326</v>
      </c>
      <c r="K114" s="305">
        <v>1626.1</v>
      </c>
      <c r="L114" s="305">
        <v>1586.9</v>
      </c>
      <c r="M114" s="305">
        <v>2.5856499999999998</v>
      </c>
      <c r="N114" s="1"/>
      <c r="O114" s="1"/>
    </row>
    <row r="115" spans="1:15" ht="12.75" customHeight="1">
      <c r="A115" s="30">
        <v>105</v>
      </c>
      <c r="B115" s="315" t="s">
        <v>89</v>
      </c>
      <c r="C115" s="305">
        <v>658</v>
      </c>
      <c r="D115" s="306">
        <v>651</v>
      </c>
      <c r="E115" s="306">
        <v>642</v>
      </c>
      <c r="F115" s="306">
        <v>626</v>
      </c>
      <c r="G115" s="306">
        <v>617</v>
      </c>
      <c r="H115" s="306">
        <v>667</v>
      </c>
      <c r="I115" s="306">
        <v>676</v>
      </c>
      <c r="J115" s="306">
        <v>692</v>
      </c>
      <c r="K115" s="305">
        <v>660</v>
      </c>
      <c r="L115" s="305">
        <v>635</v>
      </c>
      <c r="M115" s="305">
        <v>28.302600000000002</v>
      </c>
      <c r="N115" s="1"/>
      <c r="O115" s="1"/>
    </row>
    <row r="116" spans="1:15" ht="12.75" customHeight="1">
      <c r="A116" s="30">
        <v>106</v>
      </c>
      <c r="B116" s="315" t="s">
        <v>90</v>
      </c>
      <c r="C116" s="305">
        <v>938.8</v>
      </c>
      <c r="D116" s="306">
        <v>933.7166666666667</v>
      </c>
      <c r="E116" s="306">
        <v>924.98333333333335</v>
      </c>
      <c r="F116" s="306">
        <v>911.16666666666663</v>
      </c>
      <c r="G116" s="306">
        <v>902.43333333333328</v>
      </c>
      <c r="H116" s="306">
        <v>947.53333333333342</v>
      </c>
      <c r="I116" s="306">
        <v>956.26666666666677</v>
      </c>
      <c r="J116" s="306">
        <v>970.08333333333348</v>
      </c>
      <c r="K116" s="305">
        <v>942.45</v>
      </c>
      <c r="L116" s="305">
        <v>919.9</v>
      </c>
      <c r="M116" s="305">
        <v>4.2930000000000001</v>
      </c>
      <c r="N116" s="1"/>
      <c r="O116" s="1"/>
    </row>
    <row r="117" spans="1:15" ht="12.75" customHeight="1">
      <c r="A117" s="30">
        <v>107</v>
      </c>
      <c r="B117" s="315" t="s">
        <v>343</v>
      </c>
      <c r="C117" s="305">
        <v>980.95</v>
      </c>
      <c r="D117" s="306">
        <v>978.4</v>
      </c>
      <c r="E117" s="306">
        <v>966.8</v>
      </c>
      <c r="F117" s="306">
        <v>952.65</v>
      </c>
      <c r="G117" s="306">
        <v>941.05</v>
      </c>
      <c r="H117" s="306">
        <v>992.55</v>
      </c>
      <c r="I117" s="306">
        <v>1004.1500000000001</v>
      </c>
      <c r="J117" s="306">
        <v>1018.3</v>
      </c>
      <c r="K117" s="305">
        <v>990</v>
      </c>
      <c r="L117" s="305">
        <v>964.25</v>
      </c>
      <c r="M117" s="305">
        <v>0.84506999999999999</v>
      </c>
      <c r="N117" s="1"/>
      <c r="O117" s="1"/>
    </row>
    <row r="118" spans="1:15" ht="12.75" customHeight="1">
      <c r="A118" s="30">
        <v>108</v>
      </c>
      <c r="B118" s="315" t="s">
        <v>326</v>
      </c>
      <c r="C118" s="305">
        <v>3586.95</v>
      </c>
      <c r="D118" s="306">
        <v>3608.65</v>
      </c>
      <c r="E118" s="306">
        <v>3528.3</v>
      </c>
      <c r="F118" s="306">
        <v>3469.65</v>
      </c>
      <c r="G118" s="306">
        <v>3389.3</v>
      </c>
      <c r="H118" s="306">
        <v>3667.3</v>
      </c>
      <c r="I118" s="306">
        <v>3747.6499999999996</v>
      </c>
      <c r="J118" s="306">
        <v>3806.3</v>
      </c>
      <c r="K118" s="305">
        <v>3689</v>
      </c>
      <c r="L118" s="305">
        <v>3550</v>
      </c>
      <c r="M118" s="305">
        <v>0.24146000000000001</v>
      </c>
      <c r="N118" s="1"/>
      <c r="O118" s="1"/>
    </row>
    <row r="119" spans="1:15" ht="12.75" customHeight="1">
      <c r="A119" s="30">
        <v>109</v>
      </c>
      <c r="B119" s="315" t="s">
        <v>250</v>
      </c>
      <c r="C119" s="305">
        <v>327.75</v>
      </c>
      <c r="D119" s="306">
        <v>328.81666666666666</v>
      </c>
      <c r="E119" s="306">
        <v>323.48333333333335</v>
      </c>
      <c r="F119" s="306">
        <v>319.2166666666667</v>
      </c>
      <c r="G119" s="306">
        <v>313.88333333333338</v>
      </c>
      <c r="H119" s="306">
        <v>333.08333333333331</v>
      </c>
      <c r="I119" s="306">
        <v>338.41666666666669</v>
      </c>
      <c r="J119" s="306">
        <v>342.68333333333328</v>
      </c>
      <c r="K119" s="305">
        <v>334.15</v>
      </c>
      <c r="L119" s="305">
        <v>324.55</v>
      </c>
      <c r="M119" s="305">
        <v>7.3912699999999996</v>
      </c>
      <c r="N119" s="1"/>
      <c r="O119" s="1"/>
    </row>
    <row r="120" spans="1:15" ht="12.75" customHeight="1">
      <c r="A120" s="30">
        <v>110</v>
      </c>
      <c r="B120" s="315" t="s">
        <v>327</v>
      </c>
      <c r="C120" s="305">
        <v>189.95</v>
      </c>
      <c r="D120" s="306">
        <v>190.08333333333334</v>
      </c>
      <c r="E120" s="306">
        <v>187.01666666666668</v>
      </c>
      <c r="F120" s="306">
        <v>184.08333333333334</v>
      </c>
      <c r="G120" s="306">
        <v>181.01666666666668</v>
      </c>
      <c r="H120" s="306">
        <v>193.01666666666668</v>
      </c>
      <c r="I120" s="306">
        <v>196.08333333333334</v>
      </c>
      <c r="J120" s="306">
        <v>199.01666666666668</v>
      </c>
      <c r="K120" s="305">
        <v>193.15</v>
      </c>
      <c r="L120" s="305">
        <v>187.15</v>
      </c>
      <c r="M120" s="305">
        <v>0.96401999999999999</v>
      </c>
      <c r="N120" s="1"/>
      <c r="O120" s="1"/>
    </row>
    <row r="121" spans="1:15" ht="12.75" customHeight="1">
      <c r="A121" s="30">
        <v>111</v>
      </c>
      <c r="B121" s="315" t="s">
        <v>91</v>
      </c>
      <c r="C121" s="305">
        <v>126.6</v>
      </c>
      <c r="D121" s="306">
        <v>127.21666666666665</v>
      </c>
      <c r="E121" s="306">
        <v>125.08333333333331</v>
      </c>
      <c r="F121" s="306">
        <v>123.56666666666666</v>
      </c>
      <c r="G121" s="306">
        <v>121.43333333333332</v>
      </c>
      <c r="H121" s="306">
        <v>128.73333333333329</v>
      </c>
      <c r="I121" s="306">
        <v>130.86666666666667</v>
      </c>
      <c r="J121" s="306">
        <v>132.3833333333333</v>
      </c>
      <c r="K121" s="305">
        <v>129.35</v>
      </c>
      <c r="L121" s="305">
        <v>125.7</v>
      </c>
      <c r="M121" s="305">
        <v>9.3458199999999998</v>
      </c>
      <c r="N121" s="1"/>
      <c r="O121" s="1"/>
    </row>
    <row r="122" spans="1:15" ht="12.75" customHeight="1">
      <c r="A122" s="30">
        <v>112</v>
      </c>
      <c r="B122" s="315" t="s">
        <v>92</v>
      </c>
      <c r="C122" s="305">
        <v>1015.25</v>
      </c>
      <c r="D122" s="306">
        <v>1002.7833333333333</v>
      </c>
      <c r="E122" s="306">
        <v>979.51666666666665</v>
      </c>
      <c r="F122" s="306">
        <v>943.7833333333333</v>
      </c>
      <c r="G122" s="306">
        <v>920.51666666666665</v>
      </c>
      <c r="H122" s="306">
        <v>1038.5166666666667</v>
      </c>
      <c r="I122" s="306">
        <v>1061.7833333333333</v>
      </c>
      <c r="J122" s="306">
        <v>1097.5166666666667</v>
      </c>
      <c r="K122" s="305">
        <v>1026.05</v>
      </c>
      <c r="L122" s="305">
        <v>967.05</v>
      </c>
      <c r="M122" s="305">
        <v>14.59108</v>
      </c>
      <c r="N122" s="1"/>
      <c r="O122" s="1"/>
    </row>
    <row r="123" spans="1:15" ht="12.75" customHeight="1">
      <c r="A123" s="30">
        <v>113</v>
      </c>
      <c r="B123" s="315" t="s">
        <v>344</v>
      </c>
      <c r="C123" s="305">
        <v>780.8</v>
      </c>
      <c r="D123" s="306">
        <v>775.26666666666677</v>
      </c>
      <c r="E123" s="306">
        <v>765.53333333333353</v>
      </c>
      <c r="F123" s="306">
        <v>750.26666666666677</v>
      </c>
      <c r="G123" s="306">
        <v>740.53333333333353</v>
      </c>
      <c r="H123" s="306">
        <v>790.53333333333353</v>
      </c>
      <c r="I123" s="306">
        <v>800.26666666666688</v>
      </c>
      <c r="J123" s="306">
        <v>815.53333333333353</v>
      </c>
      <c r="K123" s="305">
        <v>785</v>
      </c>
      <c r="L123" s="305">
        <v>760</v>
      </c>
      <c r="M123" s="305">
        <v>1.39734</v>
      </c>
      <c r="N123" s="1"/>
      <c r="O123" s="1"/>
    </row>
    <row r="124" spans="1:15" ht="12.75" customHeight="1">
      <c r="A124" s="30">
        <v>114</v>
      </c>
      <c r="B124" s="315" t="s">
        <v>93</v>
      </c>
      <c r="C124" s="305">
        <v>497.7</v>
      </c>
      <c r="D124" s="306">
        <v>498.25</v>
      </c>
      <c r="E124" s="306">
        <v>495.15</v>
      </c>
      <c r="F124" s="306">
        <v>492.59999999999997</v>
      </c>
      <c r="G124" s="306">
        <v>489.49999999999994</v>
      </c>
      <c r="H124" s="306">
        <v>500.8</v>
      </c>
      <c r="I124" s="306">
        <v>503.90000000000003</v>
      </c>
      <c r="J124" s="306">
        <v>506.45000000000005</v>
      </c>
      <c r="K124" s="305">
        <v>501.35</v>
      </c>
      <c r="L124" s="305">
        <v>495.7</v>
      </c>
      <c r="M124" s="305">
        <v>10.89096</v>
      </c>
      <c r="N124" s="1"/>
      <c r="O124" s="1"/>
    </row>
    <row r="125" spans="1:15" ht="12.75" customHeight="1">
      <c r="A125" s="30">
        <v>115</v>
      </c>
      <c r="B125" s="315" t="s">
        <v>251</v>
      </c>
      <c r="C125" s="305">
        <v>1334.9</v>
      </c>
      <c r="D125" s="306">
        <v>1339.45</v>
      </c>
      <c r="E125" s="306">
        <v>1320.9</v>
      </c>
      <c r="F125" s="306">
        <v>1306.9000000000001</v>
      </c>
      <c r="G125" s="306">
        <v>1288.3500000000001</v>
      </c>
      <c r="H125" s="306">
        <v>1353.45</v>
      </c>
      <c r="I125" s="306">
        <v>1371.9999999999998</v>
      </c>
      <c r="J125" s="306">
        <v>1386</v>
      </c>
      <c r="K125" s="305">
        <v>1358</v>
      </c>
      <c r="L125" s="305">
        <v>1325.45</v>
      </c>
      <c r="M125" s="305">
        <v>0.54101999999999995</v>
      </c>
      <c r="N125" s="1"/>
      <c r="O125" s="1"/>
    </row>
    <row r="126" spans="1:15" ht="12.75" customHeight="1">
      <c r="A126" s="30">
        <v>116</v>
      </c>
      <c r="B126" s="315" t="s">
        <v>349</v>
      </c>
      <c r="C126" s="305">
        <v>222.85</v>
      </c>
      <c r="D126" s="306">
        <v>224.11666666666667</v>
      </c>
      <c r="E126" s="306">
        <v>220.58333333333334</v>
      </c>
      <c r="F126" s="306">
        <v>218.31666666666666</v>
      </c>
      <c r="G126" s="306">
        <v>214.78333333333333</v>
      </c>
      <c r="H126" s="306">
        <v>226.38333333333335</v>
      </c>
      <c r="I126" s="306">
        <v>229.91666666666666</v>
      </c>
      <c r="J126" s="306">
        <v>232.18333333333337</v>
      </c>
      <c r="K126" s="305">
        <v>227.65</v>
      </c>
      <c r="L126" s="305">
        <v>221.85</v>
      </c>
      <c r="M126" s="305">
        <v>2.34415</v>
      </c>
      <c r="N126" s="1"/>
      <c r="O126" s="1"/>
    </row>
    <row r="127" spans="1:15" ht="12.75" customHeight="1">
      <c r="A127" s="30">
        <v>117</v>
      </c>
      <c r="B127" s="315" t="s">
        <v>345</v>
      </c>
      <c r="C127" s="305">
        <v>82.7</v>
      </c>
      <c r="D127" s="306">
        <v>82.883333333333326</v>
      </c>
      <c r="E127" s="306">
        <v>82.016666666666652</v>
      </c>
      <c r="F127" s="306">
        <v>81.333333333333329</v>
      </c>
      <c r="G127" s="306">
        <v>80.466666666666654</v>
      </c>
      <c r="H127" s="306">
        <v>83.566666666666649</v>
      </c>
      <c r="I127" s="306">
        <v>84.433333333333323</v>
      </c>
      <c r="J127" s="306">
        <v>85.116666666666646</v>
      </c>
      <c r="K127" s="305">
        <v>83.75</v>
      </c>
      <c r="L127" s="305">
        <v>82.2</v>
      </c>
      <c r="M127" s="305">
        <v>5.9193100000000003</v>
      </c>
      <c r="N127" s="1"/>
      <c r="O127" s="1"/>
    </row>
    <row r="128" spans="1:15" ht="12.75" customHeight="1">
      <c r="A128" s="30">
        <v>118</v>
      </c>
      <c r="B128" s="315" t="s">
        <v>346</v>
      </c>
      <c r="C128" s="305">
        <v>965</v>
      </c>
      <c r="D128" s="306">
        <v>973.33333333333337</v>
      </c>
      <c r="E128" s="306">
        <v>946.66666666666674</v>
      </c>
      <c r="F128" s="306">
        <v>928.33333333333337</v>
      </c>
      <c r="G128" s="306">
        <v>901.66666666666674</v>
      </c>
      <c r="H128" s="306">
        <v>991.66666666666674</v>
      </c>
      <c r="I128" s="306">
        <v>1018.3333333333335</v>
      </c>
      <c r="J128" s="306">
        <v>1036.6666666666667</v>
      </c>
      <c r="K128" s="305">
        <v>1000</v>
      </c>
      <c r="L128" s="305">
        <v>955</v>
      </c>
      <c r="M128" s="305">
        <v>0.74253999999999998</v>
      </c>
      <c r="N128" s="1"/>
      <c r="O128" s="1"/>
    </row>
    <row r="129" spans="1:15" ht="12.75" customHeight="1">
      <c r="A129" s="30">
        <v>119</v>
      </c>
      <c r="B129" s="315" t="s">
        <v>94</v>
      </c>
      <c r="C129" s="305">
        <v>1896.25</v>
      </c>
      <c r="D129" s="306">
        <v>1894.95</v>
      </c>
      <c r="E129" s="306">
        <v>1866.4</v>
      </c>
      <c r="F129" s="306">
        <v>1836.55</v>
      </c>
      <c r="G129" s="306">
        <v>1808</v>
      </c>
      <c r="H129" s="306">
        <v>1924.8000000000002</v>
      </c>
      <c r="I129" s="306">
        <v>1953.35</v>
      </c>
      <c r="J129" s="306">
        <v>1983.2000000000003</v>
      </c>
      <c r="K129" s="305">
        <v>1923.5</v>
      </c>
      <c r="L129" s="305">
        <v>1865.1</v>
      </c>
      <c r="M129" s="305">
        <v>6.1516299999999999</v>
      </c>
      <c r="N129" s="1"/>
      <c r="O129" s="1"/>
    </row>
    <row r="130" spans="1:15" ht="12.75" customHeight="1">
      <c r="A130" s="30">
        <v>120</v>
      </c>
      <c r="B130" s="315" t="s">
        <v>347</v>
      </c>
      <c r="C130" s="305">
        <v>216.1</v>
      </c>
      <c r="D130" s="306">
        <v>218.65</v>
      </c>
      <c r="E130" s="306">
        <v>212.4</v>
      </c>
      <c r="F130" s="306">
        <v>208.7</v>
      </c>
      <c r="G130" s="306">
        <v>202.45</v>
      </c>
      <c r="H130" s="306">
        <v>222.35000000000002</v>
      </c>
      <c r="I130" s="306">
        <v>228.60000000000002</v>
      </c>
      <c r="J130" s="306">
        <v>232.30000000000004</v>
      </c>
      <c r="K130" s="305">
        <v>224.9</v>
      </c>
      <c r="L130" s="305">
        <v>214.95</v>
      </c>
      <c r="M130" s="305">
        <v>46.532470000000004</v>
      </c>
      <c r="N130" s="1"/>
      <c r="O130" s="1"/>
    </row>
    <row r="131" spans="1:15" ht="12.75" customHeight="1">
      <c r="A131" s="30">
        <v>121</v>
      </c>
      <c r="B131" s="315" t="s">
        <v>252</v>
      </c>
      <c r="C131" s="305">
        <v>54.3</v>
      </c>
      <c r="D131" s="306">
        <v>55.283333333333331</v>
      </c>
      <c r="E131" s="306">
        <v>52.816666666666663</v>
      </c>
      <c r="F131" s="306">
        <v>51.333333333333329</v>
      </c>
      <c r="G131" s="306">
        <v>48.86666666666666</v>
      </c>
      <c r="H131" s="306">
        <v>56.766666666666666</v>
      </c>
      <c r="I131" s="306">
        <v>59.233333333333334</v>
      </c>
      <c r="J131" s="306">
        <v>60.716666666666669</v>
      </c>
      <c r="K131" s="305">
        <v>57.75</v>
      </c>
      <c r="L131" s="305">
        <v>53.8</v>
      </c>
      <c r="M131" s="305">
        <v>16.591370000000001</v>
      </c>
      <c r="N131" s="1"/>
      <c r="O131" s="1"/>
    </row>
    <row r="132" spans="1:15" ht="12.75" customHeight="1">
      <c r="A132" s="30">
        <v>122</v>
      </c>
      <c r="B132" s="315" t="s">
        <v>348</v>
      </c>
      <c r="C132" s="305">
        <v>703.65</v>
      </c>
      <c r="D132" s="306">
        <v>704.26666666666677</v>
      </c>
      <c r="E132" s="306">
        <v>693.53333333333353</v>
      </c>
      <c r="F132" s="306">
        <v>683.41666666666674</v>
      </c>
      <c r="G132" s="306">
        <v>672.68333333333351</v>
      </c>
      <c r="H132" s="306">
        <v>714.38333333333355</v>
      </c>
      <c r="I132" s="306">
        <v>725.1166666666669</v>
      </c>
      <c r="J132" s="306">
        <v>735.23333333333358</v>
      </c>
      <c r="K132" s="305">
        <v>715</v>
      </c>
      <c r="L132" s="305">
        <v>694.15</v>
      </c>
      <c r="M132" s="305">
        <v>0.15956999999999999</v>
      </c>
      <c r="N132" s="1"/>
      <c r="O132" s="1"/>
    </row>
    <row r="133" spans="1:15" ht="12.75" customHeight="1">
      <c r="A133" s="30">
        <v>123</v>
      </c>
      <c r="B133" s="315" t="s">
        <v>95</v>
      </c>
      <c r="C133" s="305">
        <v>3514.7</v>
      </c>
      <c r="D133" s="306">
        <v>3501.65</v>
      </c>
      <c r="E133" s="306">
        <v>3464.65</v>
      </c>
      <c r="F133" s="306">
        <v>3414.6</v>
      </c>
      <c r="G133" s="306">
        <v>3377.6</v>
      </c>
      <c r="H133" s="306">
        <v>3551.7000000000003</v>
      </c>
      <c r="I133" s="306">
        <v>3588.7000000000003</v>
      </c>
      <c r="J133" s="306">
        <v>3638.7500000000005</v>
      </c>
      <c r="K133" s="305">
        <v>3538.65</v>
      </c>
      <c r="L133" s="305">
        <v>3451.6</v>
      </c>
      <c r="M133" s="305">
        <v>9.0088500000000007</v>
      </c>
      <c r="N133" s="1"/>
      <c r="O133" s="1"/>
    </row>
    <row r="134" spans="1:15" ht="12.75" customHeight="1">
      <c r="A134" s="30">
        <v>124</v>
      </c>
      <c r="B134" s="315" t="s">
        <v>253</v>
      </c>
      <c r="C134" s="305">
        <v>3421.15</v>
      </c>
      <c r="D134" s="306">
        <v>3440.3833333333332</v>
      </c>
      <c r="E134" s="306">
        <v>3375.7666666666664</v>
      </c>
      <c r="F134" s="306">
        <v>3330.3833333333332</v>
      </c>
      <c r="G134" s="306">
        <v>3265.7666666666664</v>
      </c>
      <c r="H134" s="306">
        <v>3485.7666666666664</v>
      </c>
      <c r="I134" s="306">
        <v>3550.3833333333332</v>
      </c>
      <c r="J134" s="306">
        <v>3595.7666666666664</v>
      </c>
      <c r="K134" s="305">
        <v>3505</v>
      </c>
      <c r="L134" s="305">
        <v>3395</v>
      </c>
      <c r="M134" s="305">
        <v>1.5379799999999999</v>
      </c>
      <c r="N134" s="1"/>
      <c r="O134" s="1"/>
    </row>
    <row r="135" spans="1:15" ht="12.75" customHeight="1">
      <c r="A135" s="30">
        <v>125</v>
      </c>
      <c r="B135" s="315" t="s">
        <v>97</v>
      </c>
      <c r="C135" s="305">
        <v>324.55</v>
      </c>
      <c r="D135" s="306">
        <v>324.5</v>
      </c>
      <c r="E135" s="306">
        <v>319.2</v>
      </c>
      <c r="F135" s="306">
        <v>313.84999999999997</v>
      </c>
      <c r="G135" s="306">
        <v>308.54999999999995</v>
      </c>
      <c r="H135" s="306">
        <v>329.85</v>
      </c>
      <c r="I135" s="306">
        <v>335.15</v>
      </c>
      <c r="J135" s="306">
        <v>340.50000000000006</v>
      </c>
      <c r="K135" s="305">
        <v>329.8</v>
      </c>
      <c r="L135" s="305">
        <v>319.14999999999998</v>
      </c>
      <c r="M135" s="305">
        <v>50.427149999999997</v>
      </c>
      <c r="N135" s="1"/>
      <c r="O135" s="1"/>
    </row>
    <row r="136" spans="1:15" ht="12.75" customHeight="1">
      <c r="A136" s="30">
        <v>126</v>
      </c>
      <c r="B136" s="315" t="s">
        <v>244</v>
      </c>
      <c r="C136" s="305">
        <v>3613.85</v>
      </c>
      <c r="D136" s="306">
        <v>3616.2833333333333</v>
      </c>
      <c r="E136" s="306">
        <v>3583.5666666666666</v>
      </c>
      <c r="F136" s="306">
        <v>3553.2833333333333</v>
      </c>
      <c r="G136" s="306">
        <v>3520.5666666666666</v>
      </c>
      <c r="H136" s="306">
        <v>3646.5666666666666</v>
      </c>
      <c r="I136" s="306">
        <v>3679.2833333333328</v>
      </c>
      <c r="J136" s="306">
        <v>3709.5666666666666</v>
      </c>
      <c r="K136" s="305">
        <v>3649</v>
      </c>
      <c r="L136" s="305">
        <v>3586</v>
      </c>
      <c r="M136" s="305">
        <v>1.99688</v>
      </c>
      <c r="N136" s="1"/>
      <c r="O136" s="1"/>
    </row>
    <row r="137" spans="1:15" ht="12.75" customHeight="1">
      <c r="A137" s="30">
        <v>127</v>
      </c>
      <c r="B137" s="315" t="s">
        <v>98</v>
      </c>
      <c r="C137" s="305">
        <v>4390.5</v>
      </c>
      <c r="D137" s="306">
        <v>4356.1500000000005</v>
      </c>
      <c r="E137" s="306">
        <v>4303.3000000000011</v>
      </c>
      <c r="F137" s="306">
        <v>4216.1000000000004</v>
      </c>
      <c r="G137" s="306">
        <v>4163.2500000000009</v>
      </c>
      <c r="H137" s="306">
        <v>4443.3500000000013</v>
      </c>
      <c r="I137" s="306">
        <v>4496.2000000000016</v>
      </c>
      <c r="J137" s="306">
        <v>4583.4000000000015</v>
      </c>
      <c r="K137" s="305">
        <v>4409</v>
      </c>
      <c r="L137" s="305">
        <v>4268.95</v>
      </c>
      <c r="M137" s="305">
        <v>4.3429099999999998</v>
      </c>
      <c r="N137" s="1"/>
      <c r="O137" s="1"/>
    </row>
    <row r="138" spans="1:15" ht="12.75" customHeight="1">
      <c r="A138" s="30">
        <v>128</v>
      </c>
      <c r="B138" s="315" t="s">
        <v>561</v>
      </c>
      <c r="C138" s="305">
        <v>2054.6999999999998</v>
      </c>
      <c r="D138" s="306">
        <v>2013.8</v>
      </c>
      <c r="E138" s="306">
        <v>1956.2999999999997</v>
      </c>
      <c r="F138" s="306">
        <v>1857.8999999999999</v>
      </c>
      <c r="G138" s="306">
        <v>1800.3999999999996</v>
      </c>
      <c r="H138" s="306">
        <v>2112.1999999999998</v>
      </c>
      <c r="I138" s="306">
        <v>2169.7000000000003</v>
      </c>
      <c r="J138" s="306">
        <v>2268.1</v>
      </c>
      <c r="K138" s="305">
        <v>2071.3000000000002</v>
      </c>
      <c r="L138" s="305">
        <v>1915.4</v>
      </c>
      <c r="M138" s="305">
        <v>0.99145000000000005</v>
      </c>
      <c r="N138" s="1"/>
      <c r="O138" s="1"/>
    </row>
    <row r="139" spans="1:15" ht="12.75" customHeight="1">
      <c r="A139" s="30">
        <v>129</v>
      </c>
      <c r="B139" s="315" t="s">
        <v>353</v>
      </c>
      <c r="C139" s="305">
        <v>53.45</v>
      </c>
      <c r="D139" s="306">
        <v>53.366666666666667</v>
      </c>
      <c r="E139" s="306">
        <v>52.333333333333336</v>
      </c>
      <c r="F139" s="306">
        <v>51.216666666666669</v>
      </c>
      <c r="G139" s="306">
        <v>50.183333333333337</v>
      </c>
      <c r="H139" s="306">
        <v>54.483333333333334</v>
      </c>
      <c r="I139" s="306">
        <v>55.516666666666666</v>
      </c>
      <c r="J139" s="306">
        <v>56.633333333333333</v>
      </c>
      <c r="K139" s="305">
        <v>54.4</v>
      </c>
      <c r="L139" s="305">
        <v>52.25</v>
      </c>
      <c r="M139" s="305">
        <v>16.316089999999999</v>
      </c>
      <c r="N139" s="1"/>
      <c r="O139" s="1"/>
    </row>
    <row r="140" spans="1:15" ht="12.75" customHeight="1">
      <c r="A140" s="30">
        <v>130</v>
      </c>
      <c r="B140" s="315" t="s">
        <v>99</v>
      </c>
      <c r="C140" s="305">
        <v>2742.1</v>
      </c>
      <c r="D140" s="306">
        <v>2745.6</v>
      </c>
      <c r="E140" s="306">
        <v>2726.2</v>
      </c>
      <c r="F140" s="306">
        <v>2710.2999999999997</v>
      </c>
      <c r="G140" s="306">
        <v>2690.8999999999996</v>
      </c>
      <c r="H140" s="306">
        <v>2761.5</v>
      </c>
      <c r="I140" s="306">
        <v>2780.9000000000005</v>
      </c>
      <c r="J140" s="306">
        <v>2796.8</v>
      </c>
      <c r="K140" s="305">
        <v>2765</v>
      </c>
      <c r="L140" s="305">
        <v>2729.7</v>
      </c>
      <c r="M140" s="305">
        <v>4.0487700000000002</v>
      </c>
      <c r="N140" s="1"/>
      <c r="O140" s="1"/>
    </row>
    <row r="141" spans="1:15" ht="12.75" customHeight="1">
      <c r="A141" s="30">
        <v>131</v>
      </c>
      <c r="B141" s="315" t="s">
        <v>350</v>
      </c>
      <c r="C141" s="305">
        <v>528.79999999999995</v>
      </c>
      <c r="D141" s="306">
        <v>522.79999999999995</v>
      </c>
      <c r="E141" s="306">
        <v>511.29999999999995</v>
      </c>
      <c r="F141" s="306">
        <v>493.8</v>
      </c>
      <c r="G141" s="306">
        <v>482.3</v>
      </c>
      <c r="H141" s="306">
        <v>540.29999999999995</v>
      </c>
      <c r="I141" s="306">
        <v>551.79999999999995</v>
      </c>
      <c r="J141" s="306">
        <v>569.29999999999984</v>
      </c>
      <c r="K141" s="305">
        <v>534.29999999999995</v>
      </c>
      <c r="L141" s="305">
        <v>505.3</v>
      </c>
      <c r="M141" s="305">
        <v>9.8827099999999994</v>
      </c>
      <c r="N141" s="1"/>
      <c r="O141" s="1"/>
    </row>
    <row r="142" spans="1:15" ht="12.75" customHeight="1">
      <c r="A142" s="30">
        <v>132</v>
      </c>
      <c r="B142" s="315" t="s">
        <v>351</v>
      </c>
      <c r="C142" s="305">
        <v>127.65</v>
      </c>
      <c r="D142" s="306">
        <v>128.86666666666667</v>
      </c>
      <c r="E142" s="306">
        <v>123.78333333333336</v>
      </c>
      <c r="F142" s="306">
        <v>119.91666666666669</v>
      </c>
      <c r="G142" s="306">
        <v>114.83333333333337</v>
      </c>
      <c r="H142" s="306">
        <v>132.73333333333335</v>
      </c>
      <c r="I142" s="306">
        <v>137.81666666666666</v>
      </c>
      <c r="J142" s="306">
        <v>141.68333333333334</v>
      </c>
      <c r="K142" s="305">
        <v>133.94999999999999</v>
      </c>
      <c r="L142" s="305">
        <v>125</v>
      </c>
      <c r="M142" s="305">
        <v>6.3696299999999999</v>
      </c>
      <c r="N142" s="1"/>
      <c r="O142" s="1"/>
    </row>
    <row r="143" spans="1:15" ht="12.75" customHeight="1">
      <c r="A143" s="30">
        <v>133</v>
      </c>
      <c r="B143" s="315" t="s">
        <v>354</v>
      </c>
      <c r="C143" s="305">
        <v>333.65</v>
      </c>
      <c r="D143" s="306">
        <v>335.90000000000003</v>
      </c>
      <c r="E143" s="306">
        <v>329.05000000000007</v>
      </c>
      <c r="F143" s="306">
        <v>324.45000000000005</v>
      </c>
      <c r="G143" s="306">
        <v>317.60000000000008</v>
      </c>
      <c r="H143" s="306">
        <v>340.50000000000006</v>
      </c>
      <c r="I143" s="306">
        <v>347.35000000000008</v>
      </c>
      <c r="J143" s="306">
        <v>351.95000000000005</v>
      </c>
      <c r="K143" s="305">
        <v>342.75</v>
      </c>
      <c r="L143" s="305">
        <v>331.3</v>
      </c>
      <c r="M143" s="305">
        <v>1.37235</v>
      </c>
      <c r="N143" s="1"/>
      <c r="O143" s="1"/>
    </row>
    <row r="144" spans="1:15" ht="12.75" customHeight="1">
      <c r="A144" s="30">
        <v>134</v>
      </c>
      <c r="B144" s="315" t="s">
        <v>254</v>
      </c>
      <c r="C144" s="305">
        <v>409.7</v>
      </c>
      <c r="D144" s="306">
        <v>410.51666666666671</v>
      </c>
      <c r="E144" s="306">
        <v>406.53333333333342</v>
      </c>
      <c r="F144" s="306">
        <v>403.36666666666673</v>
      </c>
      <c r="G144" s="306">
        <v>399.38333333333344</v>
      </c>
      <c r="H144" s="306">
        <v>413.68333333333339</v>
      </c>
      <c r="I144" s="306">
        <v>417.66666666666663</v>
      </c>
      <c r="J144" s="306">
        <v>420.83333333333337</v>
      </c>
      <c r="K144" s="305">
        <v>414.5</v>
      </c>
      <c r="L144" s="305">
        <v>407.35</v>
      </c>
      <c r="M144" s="305">
        <v>1.4936700000000001</v>
      </c>
      <c r="N144" s="1"/>
      <c r="O144" s="1"/>
    </row>
    <row r="145" spans="1:15" ht="12.75" customHeight="1">
      <c r="A145" s="30">
        <v>135</v>
      </c>
      <c r="B145" s="315" t="s">
        <v>255</v>
      </c>
      <c r="C145" s="305">
        <v>1284.5</v>
      </c>
      <c r="D145" s="306">
        <v>1276.1333333333334</v>
      </c>
      <c r="E145" s="306">
        <v>1261.3666666666668</v>
      </c>
      <c r="F145" s="306">
        <v>1238.2333333333333</v>
      </c>
      <c r="G145" s="306">
        <v>1223.4666666666667</v>
      </c>
      <c r="H145" s="306">
        <v>1299.2666666666669</v>
      </c>
      <c r="I145" s="306">
        <v>1314.0333333333338</v>
      </c>
      <c r="J145" s="306">
        <v>1337.166666666667</v>
      </c>
      <c r="K145" s="305">
        <v>1290.9000000000001</v>
      </c>
      <c r="L145" s="305">
        <v>1253</v>
      </c>
      <c r="M145" s="305">
        <v>0.38488</v>
      </c>
      <c r="N145" s="1"/>
      <c r="O145" s="1"/>
    </row>
    <row r="146" spans="1:15" ht="12.75" customHeight="1">
      <c r="A146" s="30">
        <v>136</v>
      </c>
      <c r="B146" s="315" t="s">
        <v>355</v>
      </c>
      <c r="C146" s="305">
        <v>59.7</v>
      </c>
      <c r="D146" s="306">
        <v>59.616666666666674</v>
      </c>
      <c r="E146" s="306">
        <v>59.133333333333347</v>
      </c>
      <c r="F146" s="306">
        <v>58.56666666666667</v>
      </c>
      <c r="G146" s="306">
        <v>58.083333333333343</v>
      </c>
      <c r="H146" s="306">
        <v>60.183333333333351</v>
      </c>
      <c r="I146" s="306">
        <v>60.666666666666671</v>
      </c>
      <c r="J146" s="306">
        <v>61.233333333333356</v>
      </c>
      <c r="K146" s="305">
        <v>60.1</v>
      </c>
      <c r="L146" s="305">
        <v>59.05</v>
      </c>
      <c r="M146" s="305">
        <v>6.7804900000000004</v>
      </c>
      <c r="N146" s="1"/>
      <c r="O146" s="1"/>
    </row>
    <row r="147" spans="1:15" ht="12.75" customHeight="1">
      <c r="A147" s="30">
        <v>137</v>
      </c>
      <c r="B147" s="315" t="s">
        <v>352</v>
      </c>
      <c r="C147" s="305">
        <v>163.69999999999999</v>
      </c>
      <c r="D147" s="306">
        <v>163.73333333333332</v>
      </c>
      <c r="E147" s="306">
        <v>160.46666666666664</v>
      </c>
      <c r="F147" s="306">
        <v>157.23333333333332</v>
      </c>
      <c r="G147" s="306">
        <v>153.96666666666664</v>
      </c>
      <c r="H147" s="306">
        <v>166.96666666666664</v>
      </c>
      <c r="I147" s="306">
        <v>170.23333333333335</v>
      </c>
      <c r="J147" s="306">
        <v>173.46666666666664</v>
      </c>
      <c r="K147" s="305">
        <v>167</v>
      </c>
      <c r="L147" s="305">
        <v>160.5</v>
      </c>
      <c r="M147" s="305">
        <v>2.1327699999999998</v>
      </c>
      <c r="N147" s="1"/>
      <c r="O147" s="1"/>
    </row>
    <row r="148" spans="1:15" ht="12.75" customHeight="1">
      <c r="A148" s="30">
        <v>138</v>
      </c>
      <c r="B148" s="315" t="s">
        <v>356</v>
      </c>
      <c r="C148" s="305">
        <v>94.55</v>
      </c>
      <c r="D148" s="306">
        <v>95.25</v>
      </c>
      <c r="E148" s="306">
        <v>93.55</v>
      </c>
      <c r="F148" s="306">
        <v>92.55</v>
      </c>
      <c r="G148" s="306">
        <v>90.85</v>
      </c>
      <c r="H148" s="306">
        <v>96.25</v>
      </c>
      <c r="I148" s="306">
        <v>97.949999999999989</v>
      </c>
      <c r="J148" s="306">
        <v>98.95</v>
      </c>
      <c r="K148" s="305">
        <v>96.95</v>
      </c>
      <c r="L148" s="305">
        <v>94.25</v>
      </c>
      <c r="M148" s="305">
        <v>5.41296</v>
      </c>
      <c r="N148" s="1"/>
      <c r="O148" s="1"/>
    </row>
    <row r="149" spans="1:15" ht="12.75" customHeight="1">
      <c r="A149" s="30">
        <v>139</v>
      </c>
      <c r="B149" s="315" t="s">
        <v>828</v>
      </c>
      <c r="C149" s="305">
        <v>43.6</v>
      </c>
      <c r="D149" s="306">
        <v>43.699999999999996</v>
      </c>
      <c r="E149" s="306">
        <v>42.999999999999993</v>
      </c>
      <c r="F149" s="306">
        <v>42.4</v>
      </c>
      <c r="G149" s="306">
        <v>41.699999999999996</v>
      </c>
      <c r="H149" s="306">
        <v>44.29999999999999</v>
      </c>
      <c r="I149" s="306">
        <v>44.999999999999993</v>
      </c>
      <c r="J149" s="306">
        <v>45.599999999999987</v>
      </c>
      <c r="K149" s="305">
        <v>44.4</v>
      </c>
      <c r="L149" s="305">
        <v>43.1</v>
      </c>
      <c r="M149" s="305">
        <v>22.50545</v>
      </c>
      <c r="N149" s="1"/>
      <c r="O149" s="1"/>
    </row>
    <row r="150" spans="1:15" ht="12.75" customHeight="1">
      <c r="A150" s="30">
        <v>140</v>
      </c>
      <c r="B150" s="315" t="s">
        <v>357</v>
      </c>
      <c r="C150" s="305">
        <v>691.9</v>
      </c>
      <c r="D150" s="306">
        <v>694.2833333333333</v>
      </c>
      <c r="E150" s="306">
        <v>683.61666666666656</v>
      </c>
      <c r="F150" s="306">
        <v>675.33333333333326</v>
      </c>
      <c r="G150" s="306">
        <v>664.66666666666652</v>
      </c>
      <c r="H150" s="306">
        <v>702.56666666666661</v>
      </c>
      <c r="I150" s="306">
        <v>713.23333333333335</v>
      </c>
      <c r="J150" s="306">
        <v>721.51666666666665</v>
      </c>
      <c r="K150" s="305">
        <v>704.95</v>
      </c>
      <c r="L150" s="305">
        <v>686</v>
      </c>
      <c r="M150" s="305">
        <v>0.42625999999999997</v>
      </c>
      <c r="N150" s="1"/>
      <c r="O150" s="1"/>
    </row>
    <row r="151" spans="1:15" ht="12.75" customHeight="1">
      <c r="A151" s="30">
        <v>141</v>
      </c>
      <c r="B151" s="315" t="s">
        <v>100</v>
      </c>
      <c r="C151" s="305">
        <v>1626.3</v>
      </c>
      <c r="D151" s="306">
        <v>1625.5</v>
      </c>
      <c r="E151" s="306">
        <v>1613.3</v>
      </c>
      <c r="F151" s="306">
        <v>1600.3</v>
      </c>
      <c r="G151" s="306">
        <v>1588.1</v>
      </c>
      <c r="H151" s="306">
        <v>1638.5</v>
      </c>
      <c r="I151" s="306">
        <v>1650.6999999999998</v>
      </c>
      <c r="J151" s="306">
        <v>1663.7</v>
      </c>
      <c r="K151" s="305">
        <v>1637.7</v>
      </c>
      <c r="L151" s="305">
        <v>1612.5</v>
      </c>
      <c r="M151" s="305">
        <v>1.8245499999999999</v>
      </c>
      <c r="N151" s="1"/>
      <c r="O151" s="1"/>
    </row>
    <row r="152" spans="1:15" ht="12.75" customHeight="1">
      <c r="A152" s="30">
        <v>142</v>
      </c>
      <c r="B152" s="315" t="s">
        <v>101</v>
      </c>
      <c r="C152" s="305">
        <v>144.85</v>
      </c>
      <c r="D152" s="306">
        <v>144.06666666666666</v>
      </c>
      <c r="E152" s="306">
        <v>143.08333333333331</v>
      </c>
      <c r="F152" s="306">
        <v>141.31666666666666</v>
      </c>
      <c r="G152" s="306">
        <v>140.33333333333331</v>
      </c>
      <c r="H152" s="306">
        <v>145.83333333333331</v>
      </c>
      <c r="I152" s="306">
        <v>146.81666666666666</v>
      </c>
      <c r="J152" s="306">
        <v>148.58333333333331</v>
      </c>
      <c r="K152" s="305">
        <v>145.05000000000001</v>
      </c>
      <c r="L152" s="305">
        <v>142.30000000000001</v>
      </c>
      <c r="M152" s="305">
        <v>15.79598</v>
      </c>
      <c r="N152" s="1"/>
      <c r="O152" s="1"/>
    </row>
    <row r="153" spans="1:15" ht="12.75" customHeight="1">
      <c r="A153" s="30">
        <v>143</v>
      </c>
      <c r="B153" s="315" t="s">
        <v>829</v>
      </c>
      <c r="C153" s="305">
        <v>121.35</v>
      </c>
      <c r="D153" s="306">
        <v>121.75</v>
      </c>
      <c r="E153" s="306">
        <v>120.05</v>
      </c>
      <c r="F153" s="306">
        <v>118.75</v>
      </c>
      <c r="G153" s="306">
        <v>117.05</v>
      </c>
      <c r="H153" s="306">
        <v>123.05</v>
      </c>
      <c r="I153" s="306">
        <v>124.74999999999999</v>
      </c>
      <c r="J153" s="306">
        <v>126.05</v>
      </c>
      <c r="K153" s="305">
        <v>123.45</v>
      </c>
      <c r="L153" s="305">
        <v>120.45</v>
      </c>
      <c r="M153" s="305">
        <v>1.1521600000000001</v>
      </c>
      <c r="N153" s="1"/>
      <c r="O153" s="1"/>
    </row>
    <row r="154" spans="1:15" ht="12.75" customHeight="1">
      <c r="A154" s="30">
        <v>144</v>
      </c>
      <c r="B154" s="315" t="s">
        <v>358</v>
      </c>
      <c r="C154" s="305">
        <v>245.65</v>
      </c>
      <c r="D154" s="306">
        <v>245.21666666666667</v>
      </c>
      <c r="E154" s="306">
        <v>242.68333333333334</v>
      </c>
      <c r="F154" s="306">
        <v>239.71666666666667</v>
      </c>
      <c r="G154" s="306">
        <v>237.18333333333334</v>
      </c>
      <c r="H154" s="306">
        <v>248.18333333333334</v>
      </c>
      <c r="I154" s="306">
        <v>250.7166666666667</v>
      </c>
      <c r="J154" s="306">
        <v>253.68333333333334</v>
      </c>
      <c r="K154" s="305">
        <v>247.75</v>
      </c>
      <c r="L154" s="305">
        <v>242.25</v>
      </c>
      <c r="M154" s="305">
        <v>0.40368999999999999</v>
      </c>
      <c r="N154" s="1"/>
      <c r="O154" s="1"/>
    </row>
    <row r="155" spans="1:15" ht="12.75" customHeight="1">
      <c r="A155" s="30">
        <v>145</v>
      </c>
      <c r="B155" s="315" t="s">
        <v>102</v>
      </c>
      <c r="C155" s="305">
        <v>86.9</v>
      </c>
      <c r="D155" s="306">
        <v>86.63333333333334</v>
      </c>
      <c r="E155" s="306">
        <v>85.816666666666677</v>
      </c>
      <c r="F155" s="306">
        <v>84.733333333333334</v>
      </c>
      <c r="G155" s="306">
        <v>83.916666666666671</v>
      </c>
      <c r="H155" s="306">
        <v>87.716666666666683</v>
      </c>
      <c r="I155" s="306">
        <v>88.533333333333346</v>
      </c>
      <c r="J155" s="306">
        <v>89.616666666666688</v>
      </c>
      <c r="K155" s="305">
        <v>87.45</v>
      </c>
      <c r="L155" s="305">
        <v>85.55</v>
      </c>
      <c r="M155" s="305">
        <v>108.05007999999999</v>
      </c>
      <c r="N155" s="1"/>
      <c r="O155" s="1"/>
    </row>
    <row r="156" spans="1:15" ht="12.75" customHeight="1">
      <c r="A156" s="30">
        <v>146</v>
      </c>
      <c r="B156" s="315" t="s">
        <v>360</v>
      </c>
      <c r="C156" s="305">
        <v>362.55</v>
      </c>
      <c r="D156" s="306">
        <v>362.26666666666665</v>
      </c>
      <c r="E156" s="306">
        <v>357.7833333333333</v>
      </c>
      <c r="F156" s="306">
        <v>353.01666666666665</v>
      </c>
      <c r="G156" s="306">
        <v>348.5333333333333</v>
      </c>
      <c r="H156" s="306">
        <v>367.0333333333333</v>
      </c>
      <c r="I156" s="306">
        <v>371.51666666666665</v>
      </c>
      <c r="J156" s="306">
        <v>376.2833333333333</v>
      </c>
      <c r="K156" s="305">
        <v>366.75</v>
      </c>
      <c r="L156" s="305">
        <v>357.5</v>
      </c>
      <c r="M156" s="305">
        <v>1.0544</v>
      </c>
      <c r="N156" s="1"/>
      <c r="O156" s="1"/>
    </row>
    <row r="157" spans="1:15" ht="12.75" customHeight="1">
      <c r="A157" s="30">
        <v>147</v>
      </c>
      <c r="B157" s="315" t="s">
        <v>359</v>
      </c>
      <c r="C157" s="305">
        <v>4095.7</v>
      </c>
      <c r="D157" s="306">
        <v>4171.5</v>
      </c>
      <c r="E157" s="306">
        <v>3946</v>
      </c>
      <c r="F157" s="306">
        <v>3796.3</v>
      </c>
      <c r="G157" s="306">
        <v>3570.8</v>
      </c>
      <c r="H157" s="306">
        <v>4321.2</v>
      </c>
      <c r="I157" s="306">
        <v>4546.7</v>
      </c>
      <c r="J157" s="306">
        <v>4696.3999999999996</v>
      </c>
      <c r="K157" s="305">
        <v>4397</v>
      </c>
      <c r="L157" s="305">
        <v>4021.8</v>
      </c>
      <c r="M157" s="305">
        <v>0.44997999999999999</v>
      </c>
      <c r="N157" s="1"/>
      <c r="O157" s="1"/>
    </row>
    <row r="158" spans="1:15" ht="12.75" customHeight="1">
      <c r="A158" s="30">
        <v>148</v>
      </c>
      <c r="B158" s="315" t="s">
        <v>361</v>
      </c>
      <c r="C158" s="305">
        <v>144.4</v>
      </c>
      <c r="D158" s="306">
        <v>143.83333333333334</v>
      </c>
      <c r="E158" s="306">
        <v>142.16666666666669</v>
      </c>
      <c r="F158" s="306">
        <v>139.93333333333334</v>
      </c>
      <c r="G158" s="306">
        <v>138.26666666666668</v>
      </c>
      <c r="H158" s="306">
        <v>146.06666666666669</v>
      </c>
      <c r="I158" s="306">
        <v>147.73333333333338</v>
      </c>
      <c r="J158" s="306">
        <v>149.9666666666667</v>
      </c>
      <c r="K158" s="305">
        <v>145.5</v>
      </c>
      <c r="L158" s="305">
        <v>141.6</v>
      </c>
      <c r="M158" s="305">
        <v>2.17096</v>
      </c>
      <c r="N158" s="1"/>
      <c r="O158" s="1"/>
    </row>
    <row r="159" spans="1:15" ht="12.75" customHeight="1">
      <c r="A159" s="30">
        <v>149</v>
      </c>
      <c r="B159" s="315" t="s">
        <v>378</v>
      </c>
      <c r="C159" s="305">
        <v>2724.8</v>
      </c>
      <c r="D159" s="306">
        <v>2716.6</v>
      </c>
      <c r="E159" s="306">
        <v>2688.2</v>
      </c>
      <c r="F159" s="306">
        <v>2651.6</v>
      </c>
      <c r="G159" s="306">
        <v>2623.2</v>
      </c>
      <c r="H159" s="306">
        <v>2753.2</v>
      </c>
      <c r="I159" s="306">
        <v>2781.6000000000004</v>
      </c>
      <c r="J159" s="306">
        <v>2818.2</v>
      </c>
      <c r="K159" s="305">
        <v>2745</v>
      </c>
      <c r="L159" s="305">
        <v>2680</v>
      </c>
      <c r="M159" s="305">
        <v>0.40261999999999998</v>
      </c>
      <c r="N159" s="1"/>
      <c r="O159" s="1"/>
    </row>
    <row r="160" spans="1:15" ht="12.75" customHeight="1">
      <c r="A160" s="30">
        <v>150</v>
      </c>
      <c r="B160" s="315" t="s">
        <v>256</v>
      </c>
      <c r="C160" s="305">
        <v>234.7</v>
      </c>
      <c r="D160" s="306">
        <v>236.56666666666669</v>
      </c>
      <c r="E160" s="306">
        <v>231.13333333333338</v>
      </c>
      <c r="F160" s="306">
        <v>227.56666666666669</v>
      </c>
      <c r="G160" s="306">
        <v>222.13333333333338</v>
      </c>
      <c r="H160" s="306">
        <v>240.13333333333338</v>
      </c>
      <c r="I160" s="306">
        <v>245.56666666666672</v>
      </c>
      <c r="J160" s="306">
        <v>249.13333333333338</v>
      </c>
      <c r="K160" s="305">
        <v>242</v>
      </c>
      <c r="L160" s="305">
        <v>233</v>
      </c>
      <c r="M160" s="305">
        <v>6.04678</v>
      </c>
      <c r="N160" s="1"/>
      <c r="O160" s="1"/>
    </row>
    <row r="161" spans="1:15" ht="12.75" customHeight="1">
      <c r="A161" s="30">
        <v>151</v>
      </c>
      <c r="B161" s="315" t="s">
        <v>364</v>
      </c>
      <c r="C161" s="305">
        <v>8.9499999999999993</v>
      </c>
      <c r="D161" s="306">
        <v>8.9499999999999993</v>
      </c>
      <c r="E161" s="306">
        <v>8.9499999999999993</v>
      </c>
      <c r="F161" s="306">
        <v>8.9499999999999993</v>
      </c>
      <c r="G161" s="306">
        <v>8.9499999999999993</v>
      </c>
      <c r="H161" s="306">
        <v>8.9499999999999993</v>
      </c>
      <c r="I161" s="306">
        <v>8.9499999999999993</v>
      </c>
      <c r="J161" s="306">
        <v>8.9499999999999993</v>
      </c>
      <c r="K161" s="305">
        <v>8.9499999999999993</v>
      </c>
      <c r="L161" s="305">
        <v>8.9499999999999993</v>
      </c>
      <c r="M161" s="305">
        <v>5.9229500000000002</v>
      </c>
      <c r="N161" s="1"/>
      <c r="O161" s="1"/>
    </row>
    <row r="162" spans="1:15" ht="12.75" customHeight="1">
      <c r="A162" s="30">
        <v>152</v>
      </c>
      <c r="B162" s="315" t="s">
        <v>362</v>
      </c>
      <c r="C162" s="305">
        <v>107.7</v>
      </c>
      <c r="D162" s="306">
        <v>106.83333333333333</v>
      </c>
      <c r="E162" s="306">
        <v>105.36666666666666</v>
      </c>
      <c r="F162" s="306">
        <v>103.03333333333333</v>
      </c>
      <c r="G162" s="306">
        <v>101.56666666666666</v>
      </c>
      <c r="H162" s="306">
        <v>109.16666666666666</v>
      </c>
      <c r="I162" s="306">
        <v>110.63333333333333</v>
      </c>
      <c r="J162" s="306">
        <v>112.96666666666665</v>
      </c>
      <c r="K162" s="305">
        <v>108.3</v>
      </c>
      <c r="L162" s="305">
        <v>104.5</v>
      </c>
      <c r="M162" s="305">
        <v>38.27758</v>
      </c>
      <c r="N162" s="1"/>
      <c r="O162" s="1"/>
    </row>
    <row r="163" spans="1:15" ht="12.75" customHeight="1">
      <c r="A163" s="30">
        <v>153</v>
      </c>
      <c r="B163" s="315" t="s">
        <v>377</v>
      </c>
      <c r="C163" s="305">
        <v>302.2</v>
      </c>
      <c r="D163" s="306">
        <v>303.06666666666666</v>
      </c>
      <c r="E163" s="306">
        <v>296.23333333333335</v>
      </c>
      <c r="F163" s="306">
        <v>290.26666666666671</v>
      </c>
      <c r="G163" s="306">
        <v>283.43333333333339</v>
      </c>
      <c r="H163" s="306">
        <v>309.0333333333333</v>
      </c>
      <c r="I163" s="306">
        <v>315.86666666666667</v>
      </c>
      <c r="J163" s="306">
        <v>321.83333333333326</v>
      </c>
      <c r="K163" s="305">
        <v>309.89999999999998</v>
      </c>
      <c r="L163" s="305">
        <v>297.10000000000002</v>
      </c>
      <c r="M163" s="305">
        <v>2.6949200000000002</v>
      </c>
      <c r="N163" s="1"/>
      <c r="O163" s="1"/>
    </row>
    <row r="164" spans="1:15" ht="12.75" customHeight="1">
      <c r="A164" s="30">
        <v>154</v>
      </c>
      <c r="B164" s="315" t="s">
        <v>103</v>
      </c>
      <c r="C164" s="305">
        <v>142.80000000000001</v>
      </c>
      <c r="D164" s="306">
        <v>145.83333333333334</v>
      </c>
      <c r="E164" s="306">
        <v>139.16666666666669</v>
      </c>
      <c r="F164" s="306">
        <v>135.53333333333333</v>
      </c>
      <c r="G164" s="306">
        <v>128.86666666666667</v>
      </c>
      <c r="H164" s="306">
        <v>149.4666666666667</v>
      </c>
      <c r="I164" s="306">
        <v>156.13333333333338</v>
      </c>
      <c r="J164" s="306">
        <v>159.76666666666671</v>
      </c>
      <c r="K164" s="305">
        <v>152.5</v>
      </c>
      <c r="L164" s="305">
        <v>142.19999999999999</v>
      </c>
      <c r="M164" s="305">
        <v>114.23227</v>
      </c>
      <c r="N164" s="1"/>
      <c r="O164" s="1"/>
    </row>
    <row r="165" spans="1:15" ht="12.75" customHeight="1">
      <c r="A165" s="30">
        <v>155</v>
      </c>
      <c r="B165" s="315" t="s">
        <v>366</v>
      </c>
      <c r="C165" s="305">
        <v>2878.4</v>
      </c>
      <c r="D165" s="306">
        <v>2883.7999999999997</v>
      </c>
      <c r="E165" s="306">
        <v>2745.5999999999995</v>
      </c>
      <c r="F165" s="306">
        <v>2612.7999999999997</v>
      </c>
      <c r="G165" s="306">
        <v>2474.5999999999995</v>
      </c>
      <c r="H165" s="306">
        <v>3016.5999999999995</v>
      </c>
      <c r="I165" s="306">
        <v>3154.7999999999993</v>
      </c>
      <c r="J165" s="306">
        <v>3287.5999999999995</v>
      </c>
      <c r="K165" s="305">
        <v>3022</v>
      </c>
      <c r="L165" s="305">
        <v>2751</v>
      </c>
      <c r="M165" s="305">
        <v>0.25677</v>
      </c>
      <c r="N165" s="1"/>
      <c r="O165" s="1"/>
    </row>
    <row r="166" spans="1:15" ht="12.75" customHeight="1">
      <c r="A166" s="30">
        <v>156</v>
      </c>
      <c r="B166" s="315" t="s">
        <v>367</v>
      </c>
      <c r="C166" s="305">
        <v>2879.35</v>
      </c>
      <c r="D166" s="306">
        <v>2871.7666666666664</v>
      </c>
      <c r="E166" s="306">
        <v>2817.5333333333328</v>
      </c>
      <c r="F166" s="306">
        <v>2755.7166666666662</v>
      </c>
      <c r="G166" s="306">
        <v>2701.4833333333327</v>
      </c>
      <c r="H166" s="306">
        <v>2933.583333333333</v>
      </c>
      <c r="I166" s="306">
        <v>2987.8166666666666</v>
      </c>
      <c r="J166" s="306">
        <v>3049.6333333333332</v>
      </c>
      <c r="K166" s="305">
        <v>2926</v>
      </c>
      <c r="L166" s="305">
        <v>2809.95</v>
      </c>
      <c r="M166" s="305">
        <v>5.3260000000000002E-2</v>
      </c>
      <c r="N166" s="1"/>
      <c r="O166" s="1"/>
    </row>
    <row r="167" spans="1:15" ht="12.75" customHeight="1">
      <c r="A167" s="30">
        <v>157</v>
      </c>
      <c r="B167" s="315" t="s">
        <v>373</v>
      </c>
      <c r="C167" s="305">
        <v>406.5</v>
      </c>
      <c r="D167" s="306">
        <v>411.05</v>
      </c>
      <c r="E167" s="306">
        <v>399.1</v>
      </c>
      <c r="F167" s="306">
        <v>391.7</v>
      </c>
      <c r="G167" s="306">
        <v>379.75</v>
      </c>
      <c r="H167" s="306">
        <v>418.45000000000005</v>
      </c>
      <c r="I167" s="306">
        <v>430.4</v>
      </c>
      <c r="J167" s="306">
        <v>437.80000000000007</v>
      </c>
      <c r="K167" s="305">
        <v>423</v>
      </c>
      <c r="L167" s="305">
        <v>403.65</v>
      </c>
      <c r="M167" s="305">
        <v>3.4412699999999998</v>
      </c>
      <c r="N167" s="1"/>
      <c r="O167" s="1"/>
    </row>
    <row r="168" spans="1:15" ht="12.75" customHeight="1">
      <c r="A168" s="30">
        <v>158</v>
      </c>
      <c r="B168" s="315" t="s">
        <v>368</v>
      </c>
      <c r="C168" s="305">
        <v>115.15</v>
      </c>
      <c r="D168" s="306">
        <v>115.25</v>
      </c>
      <c r="E168" s="306">
        <v>114</v>
      </c>
      <c r="F168" s="306">
        <v>112.85</v>
      </c>
      <c r="G168" s="306">
        <v>111.6</v>
      </c>
      <c r="H168" s="306">
        <v>116.4</v>
      </c>
      <c r="I168" s="306">
        <v>117.65</v>
      </c>
      <c r="J168" s="306">
        <v>118.80000000000001</v>
      </c>
      <c r="K168" s="305">
        <v>116.5</v>
      </c>
      <c r="L168" s="305">
        <v>114.1</v>
      </c>
      <c r="M168" s="305">
        <v>2.5749</v>
      </c>
      <c r="N168" s="1"/>
      <c r="O168" s="1"/>
    </row>
    <row r="169" spans="1:15" ht="12.75" customHeight="1">
      <c r="A169" s="30">
        <v>159</v>
      </c>
      <c r="B169" s="315" t="s">
        <v>369</v>
      </c>
      <c r="C169" s="305">
        <v>4863.6499999999996</v>
      </c>
      <c r="D169" s="306">
        <v>4843.05</v>
      </c>
      <c r="E169" s="306">
        <v>4801.1000000000004</v>
      </c>
      <c r="F169" s="306">
        <v>4738.55</v>
      </c>
      <c r="G169" s="306">
        <v>4696.6000000000004</v>
      </c>
      <c r="H169" s="306">
        <v>4905.6000000000004</v>
      </c>
      <c r="I169" s="306">
        <v>4947.5499999999993</v>
      </c>
      <c r="J169" s="306">
        <v>5010.1000000000004</v>
      </c>
      <c r="K169" s="305">
        <v>4885</v>
      </c>
      <c r="L169" s="305">
        <v>4780.5</v>
      </c>
      <c r="M169" s="305">
        <v>2.6689999999999998E-2</v>
      </c>
      <c r="N169" s="1"/>
      <c r="O169" s="1"/>
    </row>
    <row r="170" spans="1:15" ht="12.75" customHeight="1">
      <c r="A170" s="30">
        <v>160</v>
      </c>
      <c r="B170" s="315" t="s">
        <v>257</v>
      </c>
      <c r="C170" s="305">
        <v>2905.85</v>
      </c>
      <c r="D170" s="306">
        <v>2886.4166666666665</v>
      </c>
      <c r="E170" s="306">
        <v>2848.833333333333</v>
      </c>
      <c r="F170" s="306">
        <v>2791.8166666666666</v>
      </c>
      <c r="G170" s="306">
        <v>2754.2333333333331</v>
      </c>
      <c r="H170" s="306">
        <v>2943.4333333333329</v>
      </c>
      <c r="I170" s="306">
        <v>2981.016666666666</v>
      </c>
      <c r="J170" s="306">
        <v>3038.0333333333328</v>
      </c>
      <c r="K170" s="305">
        <v>2924</v>
      </c>
      <c r="L170" s="305">
        <v>2829.4</v>
      </c>
      <c r="M170" s="305">
        <v>1.1144400000000001</v>
      </c>
      <c r="N170" s="1"/>
      <c r="O170" s="1"/>
    </row>
    <row r="171" spans="1:15" ht="12.75" customHeight="1">
      <c r="A171" s="30">
        <v>161</v>
      </c>
      <c r="B171" s="315" t="s">
        <v>370</v>
      </c>
      <c r="C171" s="305">
        <v>1517.2</v>
      </c>
      <c r="D171" s="306">
        <v>1520.3499999999997</v>
      </c>
      <c r="E171" s="306">
        <v>1505.6999999999994</v>
      </c>
      <c r="F171" s="306">
        <v>1494.1999999999996</v>
      </c>
      <c r="G171" s="306">
        <v>1479.5499999999993</v>
      </c>
      <c r="H171" s="306">
        <v>1531.8499999999995</v>
      </c>
      <c r="I171" s="306">
        <v>1546.4999999999995</v>
      </c>
      <c r="J171" s="306">
        <v>1557.9999999999995</v>
      </c>
      <c r="K171" s="305">
        <v>1535</v>
      </c>
      <c r="L171" s="305">
        <v>1508.85</v>
      </c>
      <c r="M171" s="305">
        <v>0.83545000000000003</v>
      </c>
      <c r="N171" s="1"/>
      <c r="O171" s="1"/>
    </row>
    <row r="172" spans="1:15" ht="12.75" customHeight="1">
      <c r="A172" s="30">
        <v>162</v>
      </c>
      <c r="B172" s="315" t="s">
        <v>104</v>
      </c>
      <c r="C172" s="305">
        <v>397.9</v>
      </c>
      <c r="D172" s="306">
        <v>397.25</v>
      </c>
      <c r="E172" s="306">
        <v>391.95</v>
      </c>
      <c r="F172" s="306">
        <v>386</v>
      </c>
      <c r="G172" s="306">
        <v>380.7</v>
      </c>
      <c r="H172" s="306">
        <v>403.2</v>
      </c>
      <c r="I172" s="306">
        <v>408.49999999999994</v>
      </c>
      <c r="J172" s="306">
        <v>414.45</v>
      </c>
      <c r="K172" s="305">
        <v>402.55</v>
      </c>
      <c r="L172" s="305">
        <v>391.3</v>
      </c>
      <c r="M172" s="305">
        <v>9.0302299999999995</v>
      </c>
      <c r="N172" s="1"/>
      <c r="O172" s="1"/>
    </row>
    <row r="173" spans="1:15" ht="12.75" customHeight="1">
      <c r="A173" s="30">
        <v>163</v>
      </c>
      <c r="B173" s="315" t="s">
        <v>365</v>
      </c>
      <c r="C173" s="305">
        <v>4205.2</v>
      </c>
      <c r="D173" s="306">
        <v>4275.7333333333336</v>
      </c>
      <c r="E173" s="306">
        <v>4099.4666666666672</v>
      </c>
      <c r="F173" s="306">
        <v>3993.7333333333336</v>
      </c>
      <c r="G173" s="306">
        <v>3817.4666666666672</v>
      </c>
      <c r="H173" s="306">
        <v>4381.4666666666672</v>
      </c>
      <c r="I173" s="306">
        <v>4557.7333333333336</v>
      </c>
      <c r="J173" s="306">
        <v>4663.4666666666672</v>
      </c>
      <c r="K173" s="305">
        <v>4452</v>
      </c>
      <c r="L173" s="305">
        <v>4170</v>
      </c>
      <c r="M173" s="305">
        <v>0.45863999999999999</v>
      </c>
      <c r="N173" s="1"/>
      <c r="O173" s="1"/>
    </row>
    <row r="174" spans="1:15" ht="12.75" customHeight="1">
      <c r="A174" s="30">
        <v>164</v>
      </c>
      <c r="B174" s="315" t="s">
        <v>379</v>
      </c>
      <c r="C174" s="305">
        <v>626.29999999999995</v>
      </c>
      <c r="D174" s="306">
        <v>620.9</v>
      </c>
      <c r="E174" s="306">
        <v>610.84999999999991</v>
      </c>
      <c r="F174" s="306">
        <v>595.4</v>
      </c>
      <c r="G174" s="306">
        <v>585.34999999999991</v>
      </c>
      <c r="H174" s="306">
        <v>636.34999999999991</v>
      </c>
      <c r="I174" s="306">
        <v>646.39999999999986</v>
      </c>
      <c r="J174" s="306">
        <v>661.84999999999991</v>
      </c>
      <c r="K174" s="305">
        <v>630.95000000000005</v>
      </c>
      <c r="L174" s="305">
        <v>605.45000000000005</v>
      </c>
      <c r="M174" s="305">
        <v>32.365430000000003</v>
      </c>
      <c r="N174" s="1"/>
      <c r="O174" s="1"/>
    </row>
    <row r="175" spans="1:15" ht="12.75" customHeight="1">
      <c r="A175" s="30">
        <v>165</v>
      </c>
      <c r="B175" s="315" t="s">
        <v>371</v>
      </c>
      <c r="C175" s="305">
        <v>1225.2</v>
      </c>
      <c r="D175" s="306">
        <v>1239.0666666666666</v>
      </c>
      <c r="E175" s="306">
        <v>1203.1333333333332</v>
      </c>
      <c r="F175" s="306">
        <v>1181.0666666666666</v>
      </c>
      <c r="G175" s="306">
        <v>1145.1333333333332</v>
      </c>
      <c r="H175" s="306">
        <v>1261.1333333333332</v>
      </c>
      <c r="I175" s="306">
        <v>1297.0666666666666</v>
      </c>
      <c r="J175" s="306">
        <v>1319.1333333333332</v>
      </c>
      <c r="K175" s="305">
        <v>1275</v>
      </c>
      <c r="L175" s="305">
        <v>1217</v>
      </c>
      <c r="M175" s="305">
        <v>0.88504000000000005</v>
      </c>
      <c r="N175" s="1"/>
      <c r="O175" s="1"/>
    </row>
    <row r="176" spans="1:15" ht="12.75" customHeight="1">
      <c r="A176" s="30">
        <v>166</v>
      </c>
      <c r="B176" s="315" t="s">
        <v>258</v>
      </c>
      <c r="C176" s="305">
        <v>525.75</v>
      </c>
      <c r="D176" s="306">
        <v>525.31666666666672</v>
      </c>
      <c r="E176" s="306">
        <v>520.63333333333344</v>
      </c>
      <c r="F176" s="306">
        <v>515.51666666666677</v>
      </c>
      <c r="G176" s="306">
        <v>510.83333333333348</v>
      </c>
      <c r="H176" s="306">
        <v>530.43333333333339</v>
      </c>
      <c r="I176" s="306">
        <v>535.11666666666656</v>
      </c>
      <c r="J176" s="306">
        <v>540.23333333333335</v>
      </c>
      <c r="K176" s="305">
        <v>530</v>
      </c>
      <c r="L176" s="305">
        <v>520.20000000000005</v>
      </c>
      <c r="M176" s="305">
        <v>1.3299700000000001</v>
      </c>
      <c r="N176" s="1"/>
      <c r="O176" s="1"/>
    </row>
    <row r="177" spans="1:15" ht="12.75" customHeight="1">
      <c r="A177" s="30">
        <v>167</v>
      </c>
      <c r="B177" s="315" t="s">
        <v>107</v>
      </c>
      <c r="C177" s="305">
        <v>784.1</v>
      </c>
      <c r="D177" s="306">
        <v>781.51666666666677</v>
      </c>
      <c r="E177" s="306">
        <v>775.58333333333348</v>
      </c>
      <c r="F177" s="306">
        <v>767.06666666666672</v>
      </c>
      <c r="G177" s="306">
        <v>761.13333333333344</v>
      </c>
      <c r="H177" s="306">
        <v>790.03333333333353</v>
      </c>
      <c r="I177" s="306">
        <v>795.9666666666667</v>
      </c>
      <c r="J177" s="306">
        <v>804.48333333333358</v>
      </c>
      <c r="K177" s="305">
        <v>787.45</v>
      </c>
      <c r="L177" s="305">
        <v>773</v>
      </c>
      <c r="M177" s="305">
        <v>10.95717</v>
      </c>
      <c r="N177" s="1"/>
      <c r="O177" s="1"/>
    </row>
    <row r="178" spans="1:15" ht="12.75" customHeight="1">
      <c r="A178" s="30">
        <v>168</v>
      </c>
      <c r="B178" s="315" t="s">
        <v>259</v>
      </c>
      <c r="C178" s="305">
        <v>484.7</v>
      </c>
      <c r="D178" s="306">
        <v>471.91666666666669</v>
      </c>
      <c r="E178" s="306">
        <v>448.83333333333337</v>
      </c>
      <c r="F178" s="306">
        <v>412.9666666666667</v>
      </c>
      <c r="G178" s="306">
        <v>389.88333333333338</v>
      </c>
      <c r="H178" s="306">
        <v>507.78333333333336</v>
      </c>
      <c r="I178" s="306">
        <v>530.86666666666679</v>
      </c>
      <c r="J178" s="306">
        <v>566.73333333333335</v>
      </c>
      <c r="K178" s="305">
        <v>495</v>
      </c>
      <c r="L178" s="305">
        <v>436.05</v>
      </c>
      <c r="M178" s="305">
        <v>32.261859999999999</v>
      </c>
      <c r="N178" s="1"/>
      <c r="O178" s="1"/>
    </row>
    <row r="179" spans="1:15" ht="12.75" customHeight="1">
      <c r="A179" s="30">
        <v>169</v>
      </c>
      <c r="B179" s="315" t="s">
        <v>108</v>
      </c>
      <c r="C179" s="305">
        <v>1305.75</v>
      </c>
      <c r="D179" s="306">
        <v>1304.9666666666667</v>
      </c>
      <c r="E179" s="306">
        <v>1287.6833333333334</v>
      </c>
      <c r="F179" s="306">
        <v>1269.6166666666668</v>
      </c>
      <c r="G179" s="306">
        <v>1252.3333333333335</v>
      </c>
      <c r="H179" s="306">
        <v>1323.0333333333333</v>
      </c>
      <c r="I179" s="306">
        <v>1340.3166666666666</v>
      </c>
      <c r="J179" s="306">
        <v>1358.3833333333332</v>
      </c>
      <c r="K179" s="305">
        <v>1322.25</v>
      </c>
      <c r="L179" s="305">
        <v>1286.9000000000001</v>
      </c>
      <c r="M179" s="305">
        <v>5.5184800000000003</v>
      </c>
      <c r="N179" s="1"/>
      <c r="O179" s="1"/>
    </row>
    <row r="180" spans="1:15" ht="12.75" customHeight="1">
      <c r="A180" s="30">
        <v>170</v>
      </c>
      <c r="B180" s="315" t="s">
        <v>380</v>
      </c>
      <c r="C180" s="305">
        <v>80.2</v>
      </c>
      <c r="D180" s="306">
        <v>80.516666666666666</v>
      </c>
      <c r="E180" s="306">
        <v>79.333333333333329</v>
      </c>
      <c r="F180" s="306">
        <v>78.466666666666669</v>
      </c>
      <c r="G180" s="306">
        <v>77.283333333333331</v>
      </c>
      <c r="H180" s="306">
        <v>81.383333333333326</v>
      </c>
      <c r="I180" s="306">
        <v>82.566666666666663</v>
      </c>
      <c r="J180" s="306">
        <v>83.433333333333323</v>
      </c>
      <c r="K180" s="305">
        <v>81.7</v>
      </c>
      <c r="L180" s="305">
        <v>79.650000000000006</v>
      </c>
      <c r="M180" s="305">
        <v>4.1717199999999997</v>
      </c>
      <c r="N180" s="1"/>
      <c r="O180" s="1"/>
    </row>
    <row r="181" spans="1:15" ht="12.75" customHeight="1">
      <c r="A181" s="30">
        <v>171</v>
      </c>
      <c r="B181" s="315" t="s">
        <v>109</v>
      </c>
      <c r="C181" s="305">
        <v>267.3</v>
      </c>
      <c r="D181" s="306">
        <v>267.98333333333329</v>
      </c>
      <c r="E181" s="306">
        <v>259.46666666666658</v>
      </c>
      <c r="F181" s="306">
        <v>251.63333333333327</v>
      </c>
      <c r="G181" s="306">
        <v>243.11666666666656</v>
      </c>
      <c r="H181" s="306">
        <v>275.81666666666661</v>
      </c>
      <c r="I181" s="306">
        <v>284.33333333333337</v>
      </c>
      <c r="J181" s="306">
        <v>292.16666666666663</v>
      </c>
      <c r="K181" s="305">
        <v>276.5</v>
      </c>
      <c r="L181" s="305">
        <v>260.14999999999998</v>
      </c>
      <c r="M181" s="305">
        <v>26.371829999999999</v>
      </c>
      <c r="N181" s="1"/>
      <c r="O181" s="1"/>
    </row>
    <row r="182" spans="1:15" ht="12.75" customHeight="1">
      <c r="A182" s="30">
        <v>172</v>
      </c>
      <c r="B182" s="315" t="s">
        <v>372</v>
      </c>
      <c r="C182" s="305">
        <v>439.65</v>
      </c>
      <c r="D182" s="306">
        <v>442.63333333333338</v>
      </c>
      <c r="E182" s="306">
        <v>434.01666666666677</v>
      </c>
      <c r="F182" s="306">
        <v>428.38333333333338</v>
      </c>
      <c r="G182" s="306">
        <v>419.76666666666677</v>
      </c>
      <c r="H182" s="306">
        <v>448.26666666666677</v>
      </c>
      <c r="I182" s="306">
        <v>456.88333333333344</v>
      </c>
      <c r="J182" s="306">
        <v>462.51666666666677</v>
      </c>
      <c r="K182" s="305">
        <v>451.25</v>
      </c>
      <c r="L182" s="305">
        <v>437</v>
      </c>
      <c r="M182" s="305">
        <v>3.2482000000000002</v>
      </c>
      <c r="N182" s="1"/>
      <c r="O182" s="1"/>
    </row>
    <row r="183" spans="1:15" ht="12.75" customHeight="1">
      <c r="A183" s="30">
        <v>173</v>
      </c>
      <c r="B183" s="315" t="s">
        <v>110</v>
      </c>
      <c r="C183" s="305">
        <v>1396.7</v>
      </c>
      <c r="D183" s="306">
        <v>1399.2333333333333</v>
      </c>
      <c r="E183" s="306">
        <v>1375.5166666666667</v>
      </c>
      <c r="F183" s="306">
        <v>1354.3333333333333</v>
      </c>
      <c r="G183" s="306">
        <v>1330.6166666666666</v>
      </c>
      <c r="H183" s="306">
        <v>1420.4166666666667</v>
      </c>
      <c r="I183" s="306">
        <v>1444.1333333333334</v>
      </c>
      <c r="J183" s="306">
        <v>1465.3166666666668</v>
      </c>
      <c r="K183" s="305">
        <v>1422.95</v>
      </c>
      <c r="L183" s="305">
        <v>1378.05</v>
      </c>
      <c r="M183" s="305">
        <v>12.6967</v>
      </c>
      <c r="N183" s="1"/>
      <c r="O183" s="1"/>
    </row>
    <row r="184" spans="1:15" ht="12.75" customHeight="1">
      <c r="A184" s="30">
        <v>174</v>
      </c>
      <c r="B184" s="315" t="s">
        <v>374</v>
      </c>
      <c r="C184" s="305">
        <v>150.85</v>
      </c>
      <c r="D184" s="306">
        <v>150.65</v>
      </c>
      <c r="E184" s="306">
        <v>148.95000000000002</v>
      </c>
      <c r="F184" s="306">
        <v>147.05000000000001</v>
      </c>
      <c r="G184" s="306">
        <v>145.35000000000002</v>
      </c>
      <c r="H184" s="306">
        <v>152.55000000000001</v>
      </c>
      <c r="I184" s="306">
        <v>154.25</v>
      </c>
      <c r="J184" s="306">
        <v>156.15</v>
      </c>
      <c r="K184" s="305">
        <v>152.35</v>
      </c>
      <c r="L184" s="305">
        <v>148.75</v>
      </c>
      <c r="M184" s="305">
        <v>9.2634299999999996</v>
      </c>
      <c r="N184" s="1"/>
      <c r="O184" s="1"/>
    </row>
    <row r="185" spans="1:15" ht="12.75" customHeight="1">
      <c r="A185" s="30">
        <v>175</v>
      </c>
      <c r="B185" s="315" t="s">
        <v>375</v>
      </c>
      <c r="C185" s="305">
        <v>1743.3</v>
      </c>
      <c r="D185" s="306">
        <v>1753.5166666666667</v>
      </c>
      <c r="E185" s="306">
        <v>1718.0833333333333</v>
      </c>
      <c r="F185" s="306">
        <v>1692.8666666666666</v>
      </c>
      <c r="G185" s="306">
        <v>1657.4333333333332</v>
      </c>
      <c r="H185" s="306">
        <v>1778.7333333333333</v>
      </c>
      <c r="I185" s="306">
        <v>1814.1666666666667</v>
      </c>
      <c r="J185" s="306">
        <v>1839.3833333333334</v>
      </c>
      <c r="K185" s="305">
        <v>1788.95</v>
      </c>
      <c r="L185" s="305">
        <v>1728.3</v>
      </c>
      <c r="M185" s="305">
        <v>0.81494999999999995</v>
      </c>
      <c r="N185" s="1"/>
      <c r="O185" s="1"/>
    </row>
    <row r="186" spans="1:15" ht="12.75" customHeight="1">
      <c r="A186" s="30">
        <v>176</v>
      </c>
      <c r="B186" s="315" t="s">
        <v>381</v>
      </c>
      <c r="C186" s="305">
        <v>154.15</v>
      </c>
      <c r="D186" s="306">
        <v>155.71666666666667</v>
      </c>
      <c r="E186" s="306">
        <v>151.53333333333333</v>
      </c>
      <c r="F186" s="306">
        <v>148.91666666666666</v>
      </c>
      <c r="G186" s="306">
        <v>144.73333333333332</v>
      </c>
      <c r="H186" s="306">
        <v>158.33333333333334</v>
      </c>
      <c r="I186" s="306">
        <v>162.51666666666668</v>
      </c>
      <c r="J186" s="306">
        <v>165.13333333333335</v>
      </c>
      <c r="K186" s="305">
        <v>159.9</v>
      </c>
      <c r="L186" s="305">
        <v>153.1</v>
      </c>
      <c r="M186" s="305">
        <v>27.196729999999999</v>
      </c>
      <c r="N186" s="1"/>
      <c r="O186" s="1"/>
    </row>
    <row r="187" spans="1:15" ht="12.75" customHeight="1">
      <c r="A187" s="30">
        <v>177</v>
      </c>
      <c r="B187" s="315" t="s">
        <v>260</v>
      </c>
      <c r="C187" s="305">
        <v>257.7</v>
      </c>
      <c r="D187" s="306">
        <v>258.53333333333336</v>
      </c>
      <c r="E187" s="306">
        <v>254.26666666666671</v>
      </c>
      <c r="F187" s="306">
        <v>250.83333333333334</v>
      </c>
      <c r="G187" s="306">
        <v>246.56666666666669</v>
      </c>
      <c r="H187" s="306">
        <v>261.9666666666667</v>
      </c>
      <c r="I187" s="306">
        <v>266.23333333333335</v>
      </c>
      <c r="J187" s="306">
        <v>269.66666666666674</v>
      </c>
      <c r="K187" s="305">
        <v>262.8</v>
      </c>
      <c r="L187" s="305">
        <v>255.1</v>
      </c>
      <c r="M187" s="305">
        <v>4.2918000000000003</v>
      </c>
      <c r="N187" s="1"/>
      <c r="O187" s="1"/>
    </row>
    <row r="188" spans="1:15" ht="12.75" customHeight="1">
      <c r="A188" s="30">
        <v>178</v>
      </c>
      <c r="B188" s="315" t="s">
        <v>376</v>
      </c>
      <c r="C188" s="305">
        <v>799</v>
      </c>
      <c r="D188" s="306">
        <v>803.61666666666667</v>
      </c>
      <c r="E188" s="306">
        <v>787.68333333333339</v>
      </c>
      <c r="F188" s="306">
        <v>776.36666666666667</v>
      </c>
      <c r="G188" s="306">
        <v>760.43333333333339</v>
      </c>
      <c r="H188" s="306">
        <v>814.93333333333339</v>
      </c>
      <c r="I188" s="306">
        <v>830.86666666666656</v>
      </c>
      <c r="J188" s="306">
        <v>842.18333333333339</v>
      </c>
      <c r="K188" s="305">
        <v>819.55</v>
      </c>
      <c r="L188" s="305">
        <v>792.3</v>
      </c>
      <c r="M188" s="305">
        <v>3.9627300000000001</v>
      </c>
      <c r="N188" s="1"/>
      <c r="O188" s="1"/>
    </row>
    <row r="189" spans="1:15" ht="12.75" customHeight="1">
      <c r="A189" s="30">
        <v>179</v>
      </c>
      <c r="B189" s="315" t="s">
        <v>111</v>
      </c>
      <c r="C189" s="305">
        <v>554.04999999999995</v>
      </c>
      <c r="D189" s="306">
        <v>548.51666666666665</v>
      </c>
      <c r="E189" s="306">
        <v>541.7833333333333</v>
      </c>
      <c r="F189" s="306">
        <v>529.51666666666665</v>
      </c>
      <c r="G189" s="306">
        <v>522.7833333333333</v>
      </c>
      <c r="H189" s="306">
        <v>560.7833333333333</v>
      </c>
      <c r="I189" s="306">
        <v>567.51666666666665</v>
      </c>
      <c r="J189" s="306">
        <v>579.7833333333333</v>
      </c>
      <c r="K189" s="305">
        <v>555.25</v>
      </c>
      <c r="L189" s="305">
        <v>536.25</v>
      </c>
      <c r="M189" s="305">
        <v>12.01928</v>
      </c>
      <c r="N189" s="1"/>
      <c r="O189" s="1"/>
    </row>
    <row r="190" spans="1:15" ht="12.75" customHeight="1">
      <c r="A190" s="30">
        <v>180</v>
      </c>
      <c r="B190" s="315" t="s">
        <v>261</v>
      </c>
      <c r="C190" s="305">
        <v>1794.15</v>
      </c>
      <c r="D190" s="306">
        <v>1799.3666666666668</v>
      </c>
      <c r="E190" s="306">
        <v>1765.7833333333335</v>
      </c>
      <c r="F190" s="306">
        <v>1737.4166666666667</v>
      </c>
      <c r="G190" s="306">
        <v>1703.8333333333335</v>
      </c>
      <c r="H190" s="306">
        <v>1827.7333333333336</v>
      </c>
      <c r="I190" s="306">
        <v>1861.3166666666666</v>
      </c>
      <c r="J190" s="306">
        <v>1889.6833333333336</v>
      </c>
      <c r="K190" s="305">
        <v>1832.95</v>
      </c>
      <c r="L190" s="305">
        <v>1771</v>
      </c>
      <c r="M190" s="305">
        <v>9.2340499999999999</v>
      </c>
      <c r="N190" s="1"/>
      <c r="O190" s="1"/>
    </row>
    <row r="191" spans="1:15" ht="12.75" customHeight="1">
      <c r="A191" s="30">
        <v>181</v>
      </c>
      <c r="B191" s="315" t="s">
        <v>385</v>
      </c>
      <c r="C191" s="305">
        <v>857.65</v>
      </c>
      <c r="D191" s="306">
        <v>859.86666666666667</v>
      </c>
      <c r="E191" s="306">
        <v>848.7833333333333</v>
      </c>
      <c r="F191" s="306">
        <v>839.91666666666663</v>
      </c>
      <c r="G191" s="306">
        <v>828.83333333333326</v>
      </c>
      <c r="H191" s="306">
        <v>868.73333333333335</v>
      </c>
      <c r="I191" s="306">
        <v>879.81666666666661</v>
      </c>
      <c r="J191" s="306">
        <v>888.68333333333339</v>
      </c>
      <c r="K191" s="305">
        <v>870.95</v>
      </c>
      <c r="L191" s="305">
        <v>851</v>
      </c>
      <c r="M191" s="305">
        <v>3.0367799999999998</v>
      </c>
      <c r="N191" s="1"/>
      <c r="O191" s="1"/>
    </row>
    <row r="192" spans="1:15" ht="12.75" customHeight="1">
      <c r="A192" s="30">
        <v>182</v>
      </c>
      <c r="B192" s="315" t="s">
        <v>830</v>
      </c>
      <c r="C192" s="305">
        <v>17.399999999999999</v>
      </c>
      <c r="D192" s="306">
        <v>17.5</v>
      </c>
      <c r="E192" s="306">
        <v>17.2</v>
      </c>
      <c r="F192" s="306">
        <v>17</v>
      </c>
      <c r="G192" s="306">
        <v>16.7</v>
      </c>
      <c r="H192" s="306">
        <v>17.7</v>
      </c>
      <c r="I192" s="306">
        <v>17.999999999999996</v>
      </c>
      <c r="J192" s="306">
        <v>18.2</v>
      </c>
      <c r="K192" s="305">
        <v>17.8</v>
      </c>
      <c r="L192" s="305">
        <v>17.3</v>
      </c>
      <c r="M192" s="305">
        <v>15.26355</v>
      </c>
      <c r="N192" s="1"/>
      <c r="O192" s="1"/>
    </row>
    <row r="193" spans="1:15" ht="12.75" customHeight="1">
      <c r="A193" s="30">
        <v>183</v>
      </c>
      <c r="B193" s="315" t="s">
        <v>386</v>
      </c>
      <c r="C193" s="305">
        <v>883.85</v>
      </c>
      <c r="D193" s="306">
        <v>884.63333333333333</v>
      </c>
      <c r="E193" s="306">
        <v>874.2166666666667</v>
      </c>
      <c r="F193" s="306">
        <v>864.58333333333337</v>
      </c>
      <c r="G193" s="306">
        <v>854.16666666666674</v>
      </c>
      <c r="H193" s="306">
        <v>894.26666666666665</v>
      </c>
      <c r="I193" s="306">
        <v>904.68333333333339</v>
      </c>
      <c r="J193" s="306">
        <v>914.31666666666661</v>
      </c>
      <c r="K193" s="305">
        <v>895.05</v>
      </c>
      <c r="L193" s="305">
        <v>875</v>
      </c>
      <c r="M193" s="305">
        <v>8.0210000000000004E-2</v>
      </c>
      <c r="N193" s="1"/>
      <c r="O193" s="1"/>
    </row>
    <row r="194" spans="1:15" ht="12.75" customHeight="1">
      <c r="A194" s="30">
        <v>184</v>
      </c>
      <c r="B194" s="315" t="s">
        <v>112</v>
      </c>
      <c r="C194" s="305">
        <v>1181.3499999999999</v>
      </c>
      <c r="D194" s="306">
        <v>1174.45</v>
      </c>
      <c r="E194" s="306">
        <v>1156.9000000000001</v>
      </c>
      <c r="F194" s="306">
        <v>1132.45</v>
      </c>
      <c r="G194" s="306">
        <v>1114.9000000000001</v>
      </c>
      <c r="H194" s="306">
        <v>1198.9000000000001</v>
      </c>
      <c r="I194" s="306">
        <v>1216.4499999999998</v>
      </c>
      <c r="J194" s="306">
        <v>1240.9000000000001</v>
      </c>
      <c r="K194" s="305">
        <v>1192</v>
      </c>
      <c r="L194" s="305">
        <v>1150</v>
      </c>
      <c r="M194" s="305">
        <v>12.35041</v>
      </c>
      <c r="N194" s="1"/>
      <c r="O194" s="1"/>
    </row>
    <row r="195" spans="1:15" ht="12.75" customHeight="1">
      <c r="A195" s="30">
        <v>185</v>
      </c>
      <c r="B195" s="315" t="s">
        <v>113</v>
      </c>
      <c r="C195" s="305">
        <v>1003.9</v>
      </c>
      <c r="D195" s="306">
        <v>1001.1166666666667</v>
      </c>
      <c r="E195" s="306">
        <v>991.7833333333333</v>
      </c>
      <c r="F195" s="306">
        <v>979.66666666666663</v>
      </c>
      <c r="G195" s="306">
        <v>970.33333333333326</v>
      </c>
      <c r="H195" s="306">
        <v>1013.2333333333333</v>
      </c>
      <c r="I195" s="306">
        <v>1022.5666666666666</v>
      </c>
      <c r="J195" s="306">
        <v>1034.6833333333334</v>
      </c>
      <c r="K195" s="305">
        <v>1010.45</v>
      </c>
      <c r="L195" s="305">
        <v>989</v>
      </c>
      <c r="M195" s="305">
        <v>27.955300000000001</v>
      </c>
      <c r="N195" s="1"/>
      <c r="O195" s="1"/>
    </row>
    <row r="196" spans="1:15" ht="12.75" customHeight="1">
      <c r="A196" s="30">
        <v>186</v>
      </c>
      <c r="B196" s="315" t="s">
        <v>114</v>
      </c>
      <c r="C196" s="305">
        <v>2330.4</v>
      </c>
      <c r="D196" s="306">
        <v>2321.65</v>
      </c>
      <c r="E196" s="306">
        <v>2309.0500000000002</v>
      </c>
      <c r="F196" s="306">
        <v>2287.7000000000003</v>
      </c>
      <c r="G196" s="306">
        <v>2275.1000000000004</v>
      </c>
      <c r="H196" s="306">
        <v>2343</v>
      </c>
      <c r="I196" s="306">
        <v>2355.5999999999995</v>
      </c>
      <c r="J196" s="306">
        <v>2376.9499999999998</v>
      </c>
      <c r="K196" s="305">
        <v>2334.25</v>
      </c>
      <c r="L196" s="305">
        <v>2300.3000000000002</v>
      </c>
      <c r="M196" s="305">
        <v>22.57207</v>
      </c>
      <c r="N196" s="1"/>
      <c r="O196" s="1"/>
    </row>
    <row r="197" spans="1:15" ht="12.75" customHeight="1">
      <c r="A197" s="30">
        <v>187</v>
      </c>
      <c r="B197" s="315" t="s">
        <v>115</v>
      </c>
      <c r="C197" s="305">
        <v>1807.2</v>
      </c>
      <c r="D197" s="306">
        <v>1788.1166666666668</v>
      </c>
      <c r="E197" s="306">
        <v>1761.5833333333335</v>
      </c>
      <c r="F197" s="306">
        <v>1715.9666666666667</v>
      </c>
      <c r="G197" s="306">
        <v>1689.4333333333334</v>
      </c>
      <c r="H197" s="306">
        <v>1833.7333333333336</v>
      </c>
      <c r="I197" s="306">
        <v>1860.2666666666669</v>
      </c>
      <c r="J197" s="306">
        <v>1905.8833333333337</v>
      </c>
      <c r="K197" s="305">
        <v>1814.65</v>
      </c>
      <c r="L197" s="305">
        <v>1742.5</v>
      </c>
      <c r="M197" s="305">
        <v>9.7342399999999998</v>
      </c>
      <c r="N197" s="1"/>
      <c r="O197" s="1"/>
    </row>
    <row r="198" spans="1:15" ht="12.75" customHeight="1">
      <c r="A198" s="30">
        <v>188</v>
      </c>
      <c r="B198" s="315" t="s">
        <v>116</v>
      </c>
      <c r="C198" s="305">
        <v>1392.05</v>
      </c>
      <c r="D198" s="306">
        <v>1385.8333333333333</v>
      </c>
      <c r="E198" s="306">
        <v>1376.9666666666665</v>
      </c>
      <c r="F198" s="306">
        <v>1361.8833333333332</v>
      </c>
      <c r="G198" s="306">
        <v>1353.0166666666664</v>
      </c>
      <c r="H198" s="306">
        <v>1400.9166666666665</v>
      </c>
      <c r="I198" s="306">
        <v>1409.7833333333333</v>
      </c>
      <c r="J198" s="306">
        <v>1424.8666666666666</v>
      </c>
      <c r="K198" s="305">
        <v>1394.7</v>
      </c>
      <c r="L198" s="305">
        <v>1370.75</v>
      </c>
      <c r="M198" s="305">
        <v>120.15859</v>
      </c>
      <c r="N198" s="1"/>
      <c r="O198" s="1"/>
    </row>
    <row r="199" spans="1:15" ht="12.75" customHeight="1">
      <c r="A199" s="30">
        <v>189</v>
      </c>
      <c r="B199" s="315" t="s">
        <v>117</v>
      </c>
      <c r="C199" s="305">
        <v>598.1</v>
      </c>
      <c r="D199" s="306">
        <v>593.26666666666677</v>
      </c>
      <c r="E199" s="306">
        <v>582.23333333333358</v>
      </c>
      <c r="F199" s="306">
        <v>566.36666666666679</v>
      </c>
      <c r="G199" s="306">
        <v>555.3333333333336</v>
      </c>
      <c r="H199" s="306">
        <v>609.13333333333355</v>
      </c>
      <c r="I199" s="306">
        <v>620.16666666666663</v>
      </c>
      <c r="J199" s="306">
        <v>636.03333333333353</v>
      </c>
      <c r="K199" s="305">
        <v>604.29999999999995</v>
      </c>
      <c r="L199" s="305">
        <v>577.4</v>
      </c>
      <c r="M199" s="305">
        <v>87.958519999999993</v>
      </c>
      <c r="N199" s="1"/>
      <c r="O199" s="1"/>
    </row>
    <row r="200" spans="1:15" ht="12.75" customHeight="1">
      <c r="A200" s="30">
        <v>190</v>
      </c>
      <c r="B200" s="315" t="s">
        <v>383</v>
      </c>
      <c r="C200" s="305">
        <v>1090</v>
      </c>
      <c r="D200" s="306">
        <v>1091.7</v>
      </c>
      <c r="E200" s="306">
        <v>1073.45</v>
      </c>
      <c r="F200" s="306">
        <v>1056.9000000000001</v>
      </c>
      <c r="G200" s="306">
        <v>1038.6500000000001</v>
      </c>
      <c r="H200" s="306">
        <v>1108.25</v>
      </c>
      <c r="I200" s="306">
        <v>1126.5</v>
      </c>
      <c r="J200" s="306">
        <v>1143.05</v>
      </c>
      <c r="K200" s="305">
        <v>1109.95</v>
      </c>
      <c r="L200" s="305">
        <v>1075.1500000000001</v>
      </c>
      <c r="M200" s="305">
        <v>1.5994900000000001</v>
      </c>
      <c r="N200" s="1"/>
      <c r="O200" s="1"/>
    </row>
    <row r="201" spans="1:15" ht="12.75" customHeight="1">
      <c r="A201" s="30">
        <v>191</v>
      </c>
      <c r="B201" s="315" t="s">
        <v>387</v>
      </c>
      <c r="C201" s="305">
        <v>184.45</v>
      </c>
      <c r="D201" s="306">
        <v>183.81666666666669</v>
      </c>
      <c r="E201" s="306">
        <v>181.68333333333339</v>
      </c>
      <c r="F201" s="306">
        <v>178.91666666666671</v>
      </c>
      <c r="G201" s="306">
        <v>176.78333333333342</v>
      </c>
      <c r="H201" s="306">
        <v>186.58333333333337</v>
      </c>
      <c r="I201" s="306">
        <v>188.71666666666664</v>
      </c>
      <c r="J201" s="306">
        <v>191.48333333333335</v>
      </c>
      <c r="K201" s="305">
        <v>185.95</v>
      </c>
      <c r="L201" s="305">
        <v>181.05</v>
      </c>
      <c r="M201" s="305">
        <v>0.58865000000000001</v>
      </c>
      <c r="N201" s="1"/>
      <c r="O201" s="1"/>
    </row>
    <row r="202" spans="1:15" ht="12.75" customHeight="1">
      <c r="A202" s="30">
        <v>192</v>
      </c>
      <c r="B202" s="315" t="s">
        <v>388</v>
      </c>
      <c r="C202" s="305">
        <v>102.55</v>
      </c>
      <c r="D202" s="306">
        <v>103</v>
      </c>
      <c r="E202" s="306">
        <v>99.1</v>
      </c>
      <c r="F202" s="306">
        <v>95.649999999999991</v>
      </c>
      <c r="G202" s="306">
        <v>91.749999999999986</v>
      </c>
      <c r="H202" s="306">
        <v>106.45</v>
      </c>
      <c r="I202" s="306">
        <v>110.35000000000001</v>
      </c>
      <c r="J202" s="306">
        <v>113.80000000000001</v>
      </c>
      <c r="K202" s="305">
        <v>106.9</v>
      </c>
      <c r="L202" s="305">
        <v>99.55</v>
      </c>
      <c r="M202" s="305">
        <v>14.8765</v>
      </c>
      <c r="N202" s="1"/>
      <c r="O202" s="1"/>
    </row>
    <row r="203" spans="1:15" ht="12.75" customHeight="1">
      <c r="A203" s="30">
        <v>193</v>
      </c>
      <c r="B203" s="315" t="s">
        <v>118</v>
      </c>
      <c r="C203" s="305">
        <v>2719.8</v>
      </c>
      <c r="D203" s="306">
        <v>2694.9</v>
      </c>
      <c r="E203" s="306">
        <v>2662.9</v>
      </c>
      <c r="F203" s="306">
        <v>2606</v>
      </c>
      <c r="G203" s="306">
        <v>2574</v>
      </c>
      <c r="H203" s="306">
        <v>2751.8</v>
      </c>
      <c r="I203" s="306">
        <v>2783.8</v>
      </c>
      <c r="J203" s="306">
        <v>2840.7000000000003</v>
      </c>
      <c r="K203" s="305">
        <v>2726.9</v>
      </c>
      <c r="L203" s="305">
        <v>2638</v>
      </c>
      <c r="M203" s="305">
        <v>6.54718</v>
      </c>
      <c r="N203" s="1"/>
      <c r="O203" s="1"/>
    </row>
    <row r="204" spans="1:15" ht="12.75" customHeight="1">
      <c r="A204" s="30">
        <v>194</v>
      </c>
      <c r="B204" s="315" t="s">
        <v>384</v>
      </c>
      <c r="C204" s="305">
        <v>62.05</v>
      </c>
      <c r="D204" s="306">
        <v>62.166666666666664</v>
      </c>
      <c r="E204" s="306">
        <v>61.333333333333329</v>
      </c>
      <c r="F204" s="306">
        <v>60.616666666666667</v>
      </c>
      <c r="G204" s="306">
        <v>59.783333333333331</v>
      </c>
      <c r="H204" s="306">
        <v>62.883333333333326</v>
      </c>
      <c r="I204" s="306">
        <v>63.716666666666654</v>
      </c>
      <c r="J204" s="306">
        <v>64.433333333333323</v>
      </c>
      <c r="K204" s="305">
        <v>63</v>
      </c>
      <c r="L204" s="305">
        <v>61.45</v>
      </c>
      <c r="M204" s="305">
        <v>40.256700000000002</v>
      </c>
      <c r="N204" s="1"/>
      <c r="O204" s="1"/>
    </row>
    <row r="205" spans="1:15" ht="12.75" customHeight="1">
      <c r="A205" s="30">
        <v>195</v>
      </c>
      <c r="B205" s="315" t="s">
        <v>831</v>
      </c>
      <c r="C205" s="305">
        <v>926.25</v>
      </c>
      <c r="D205" s="306">
        <v>921.85</v>
      </c>
      <c r="E205" s="306">
        <v>905.95</v>
      </c>
      <c r="F205" s="306">
        <v>885.65</v>
      </c>
      <c r="G205" s="306">
        <v>869.75</v>
      </c>
      <c r="H205" s="306">
        <v>942.15000000000009</v>
      </c>
      <c r="I205" s="306">
        <v>958.05</v>
      </c>
      <c r="J205" s="306">
        <v>978.35000000000014</v>
      </c>
      <c r="K205" s="305">
        <v>937.75</v>
      </c>
      <c r="L205" s="305">
        <v>901.55</v>
      </c>
      <c r="M205" s="305">
        <v>0.40473999999999999</v>
      </c>
      <c r="N205" s="1"/>
      <c r="O205" s="1"/>
    </row>
    <row r="206" spans="1:15" ht="12.75" customHeight="1">
      <c r="A206" s="30">
        <v>196</v>
      </c>
      <c r="B206" s="315" t="s">
        <v>820</v>
      </c>
      <c r="C206" s="305">
        <v>381.4</v>
      </c>
      <c r="D206" s="306">
        <v>386.36666666666662</v>
      </c>
      <c r="E206" s="306">
        <v>375.03333333333325</v>
      </c>
      <c r="F206" s="306">
        <v>368.66666666666663</v>
      </c>
      <c r="G206" s="306">
        <v>357.33333333333326</v>
      </c>
      <c r="H206" s="306">
        <v>392.73333333333323</v>
      </c>
      <c r="I206" s="306">
        <v>404.06666666666661</v>
      </c>
      <c r="J206" s="306">
        <v>410.43333333333322</v>
      </c>
      <c r="K206" s="305">
        <v>397.7</v>
      </c>
      <c r="L206" s="305">
        <v>380</v>
      </c>
      <c r="M206" s="305">
        <v>1.6174599999999999</v>
      </c>
      <c r="N206" s="1"/>
      <c r="O206" s="1"/>
    </row>
    <row r="207" spans="1:15" ht="12.75" customHeight="1">
      <c r="A207" s="30">
        <v>197</v>
      </c>
      <c r="B207" s="315" t="s">
        <v>120</v>
      </c>
      <c r="C207" s="305">
        <v>409.15</v>
      </c>
      <c r="D207" s="306">
        <v>414.06666666666661</v>
      </c>
      <c r="E207" s="306">
        <v>401.18333333333322</v>
      </c>
      <c r="F207" s="306">
        <v>393.21666666666664</v>
      </c>
      <c r="G207" s="306">
        <v>380.33333333333326</v>
      </c>
      <c r="H207" s="306">
        <v>422.03333333333319</v>
      </c>
      <c r="I207" s="306">
        <v>434.91666666666663</v>
      </c>
      <c r="J207" s="306">
        <v>442.88333333333316</v>
      </c>
      <c r="K207" s="305">
        <v>426.95</v>
      </c>
      <c r="L207" s="305">
        <v>406.1</v>
      </c>
      <c r="M207" s="305">
        <v>203.50558000000001</v>
      </c>
      <c r="N207" s="1"/>
      <c r="O207" s="1"/>
    </row>
    <row r="208" spans="1:15" ht="12.75" customHeight="1">
      <c r="A208" s="30">
        <v>198</v>
      </c>
      <c r="B208" s="315" t="s">
        <v>389</v>
      </c>
      <c r="C208" s="305">
        <v>97.95</v>
      </c>
      <c r="D208" s="306">
        <v>97.983333333333334</v>
      </c>
      <c r="E208" s="306">
        <v>96.666666666666671</v>
      </c>
      <c r="F208" s="306">
        <v>95.38333333333334</v>
      </c>
      <c r="G208" s="306">
        <v>94.066666666666677</v>
      </c>
      <c r="H208" s="306">
        <v>99.266666666666666</v>
      </c>
      <c r="I208" s="306">
        <v>100.58333333333333</v>
      </c>
      <c r="J208" s="306">
        <v>101.86666666666666</v>
      </c>
      <c r="K208" s="305">
        <v>99.3</v>
      </c>
      <c r="L208" s="305">
        <v>96.7</v>
      </c>
      <c r="M208" s="305">
        <v>39.913179999999997</v>
      </c>
      <c r="N208" s="1"/>
      <c r="O208" s="1"/>
    </row>
    <row r="209" spans="1:15" ht="12.75" customHeight="1">
      <c r="A209" s="30">
        <v>199</v>
      </c>
      <c r="B209" s="315" t="s">
        <v>121</v>
      </c>
      <c r="C209" s="305">
        <v>229.85</v>
      </c>
      <c r="D209" s="306">
        <v>230.91666666666666</v>
      </c>
      <c r="E209" s="306">
        <v>226.33333333333331</v>
      </c>
      <c r="F209" s="306">
        <v>222.81666666666666</v>
      </c>
      <c r="G209" s="306">
        <v>218.23333333333332</v>
      </c>
      <c r="H209" s="306">
        <v>234.43333333333331</v>
      </c>
      <c r="I209" s="306">
        <v>239.01666666666662</v>
      </c>
      <c r="J209" s="306">
        <v>242.5333333333333</v>
      </c>
      <c r="K209" s="305">
        <v>235.5</v>
      </c>
      <c r="L209" s="305">
        <v>227.4</v>
      </c>
      <c r="M209" s="305">
        <v>49.267479999999999</v>
      </c>
      <c r="N209" s="1"/>
      <c r="O209" s="1"/>
    </row>
    <row r="210" spans="1:15" ht="12.75" customHeight="1">
      <c r="A210" s="30">
        <v>200</v>
      </c>
      <c r="B210" s="315" t="s">
        <v>122</v>
      </c>
      <c r="C210" s="305">
        <v>2330.6</v>
      </c>
      <c r="D210" s="306">
        <v>2315.3333333333335</v>
      </c>
      <c r="E210" s="306">
        <v>2295.7666666666669</v>
      </c>
      <c r="F210" s="306">
        <v>2260.9333333333334</v>
      </c>
      <c r="G210" s="306">
        <v>2241.3666666666668</v>
      </c>
      <c r="H210" s="306">
        <v>2350.166666666667</v>
      </c>
      <c r="I210" s="306">
        <v>2369.7333333333336</v>
      </c>
      <c r="J210" s="306">
        <v>2404.5666666666671</v>
      </c>
      <c r="K210" s="305">
        <v>2334.9</v>
      </c>
      <c r="L210" s="305">
        <v>2280.5</v>
      </c>
      <c r="M210" s="305">
        <v>10.11303</v>
      </c>
      <c r="N210" s="1"/>
      <c r="O210" s="1"/>
    </row>
    <row r="211" spans="1:15" ht="12.75" customHeight="1">
      <c r="A211" s="30">
        <v>201</v>
      </c>
      <c r="B211" s="315" t="s">
        <v>262</v>
      </c>
      <c r="C211" s="305">
        <v>296.3</v>
      </c>
      <c r="D211" s="306">
        <v>298.23333333333329</v>
      </c>
      <c r="E211" s="306">
        <v>293.46666666666658</v>
      </c>
      <c r="F211" s="306">
        <v>290.63333333333327</v>
      </c>
      <c r="G211" s="306">
        <v>285.86666666666656</v>
      </c>
      <c r="H211" s="306">
        <v>301.06666666666661</v>
      </c>
      <c r="I211" s="306">
        <v>305.83333333333337</v>
      </c>
      <c r="J211" s="306">
        <v>308.66666666666663</v>
      </c>
      <c r="K211" s="305">
        <v>303</v>
      </c>
      <c r="L211" s="305">
        <v>295.39999999999998</v>
      </c>
      <c r="M211" s="305">
        <v>4.3960400000000002</v>
      </c>
      <c r="N211" s="1"/>
      <c r="O211" s="1"/>
    </row>
    <row r="212" spans="1:15" ht="12.75" customHeight="1">
      <c r="A212" s="30">
        <v>202</v>
      </c>
      <c r="B212" s="315" t="s">
        <v>832</v>
      </c>
      <c r="C212" s="305">
        <v>799.7</v>
      </c>
      <c r="D212" s="306">
        <v>811</v>
      </c>
      <c r="E212" s="306">
        <v>784.7</v>
      </c>
      <c r="F212" s="306">
        <v>769.7</v>
      </c>
      <c r="G212" s="306">
        <v>743.40000000000009</v>
      </c>
      <c r="H212" s="306">
        <v>826</v>
      </c>
      <c r="I212" s="306">
        <v>852.3</v>
      </c>
      <c r="J212" s="306">
        <v>867.3</v>
      </c>
      <c r="K212" s="305">
        <v>837.3</v>
      </c>
      <c r="L212" s="305">
        <v>796</v>
      </c>
      <c r="M212" s="305">
        <v>1.3580099999999999</v>
      </c>
      <c r="N212" s="1"/>
      <c r="O212" s="1"/>
    </row>
    <row r="213" spans="1:15" ht="12.75" customHeight="1">
      <c r="A213" s="30">
        <v>203</v>
      </c>
      <c r="B213" s="315" t="s">
        <v>390</v>
      </c>
      <c r="C213" s="305">
        <v>31139.1</v>
      </c>
      <c r="D213" s="306">
        <v>31090.033333333336</v>
      </c>
      <c r="E213" s="306">
        <v>30549.066666666673</v>
      </c>
      <c r="F213" s="306">
        <v>29959.033333333336</v>
      </c>
      <c r="G213" s="306">
        <v>29418.066666666673</v>
      </c>
      <c r="H213" s="306">
        <v>31680.066666666673</v>
      </c>
      <c r="I213" s="306">
        <v>32221.03333333334</v>
      </c>
      <c r="J213" s="306">
        <v>32811.066666666673</v>
      </c>
      <c r="K213" s="305">
        <v>31631</v>
      </c>
      <c r="L213" s="305">
        <v>30500</v>
      </c>
      <c r="M213" s="305">
        <v>5.917E-2</v>
      </c>
      <c r="N213" s="1"/>
      <c r="O213" s="1"/>
    </row>
    <row r="214" spans="1:15" ht="12.75" customHeight="1">
      <c r="A214" s="30">
        <v>204</v>
      </c>
      <c r="B214" s="315" t="s">
        <v>391</v>
      </c>
      <c r="C214" s="305">
        <v>33.35</v>
      </c>
      <c r="D214" s="306">
        <v>33.366666666666667</v>
      </c>
      <c r="E214" s="306">
        <v>33.083333333333336</v>
      </c>
      <c r="F214" s="306">
        <v>32.81666666666667</v>
      </c>
      <c r="G214" s="306">
        <v>32.533333333333339</v>
      </c>
      <c r="H214" s="306">
        <v>33.633333333333333</v>
      </c>
      <c r="I214" s="306">
        <v>33.916666666666664</v>
      </c>
      <c r="J214" s="306">
        <v>34.18333333333333</v>
      </c>
      <c r="K214" s="305">
        <v>33.65</v>
      </c>
      <c r="L214" s="305">
        <v>33.1</v>
      </c>
      <c r="M214" s="305">
        <v>6.5370900000000001</v>
      </c>
      <c r="N214" s="1"/>
      <c r="O214" s="1"/>
    </row>
    <row r="215" spans="1:15" ht="12.75" customHeight="1">
      <c r="A215" s="30">
        <v>205</v>
      </c>
      <c r="B215" s="315" t="s">
        <v>403</v>
      </c>
      <c r="C215" s="305">
        <v>73.5</v>
      </c>
      <c r="D215" s="306">
        <v>72.38333333333334</v>
      </c>
      <c r="E215" s="306">
        <v>70.366666666666674</v>
      </c>
      <c r="F215" s="306">
        <v>67.233333333333334</v>
      </c>
      <c r="G215" s="306">
        <v>65.216666666666669</v>
      </c>
      <c r="H215" s="306">
        <v>75.51666666666668</v>
      </c>
      <c r="I215" s="306">
        <v>77.53333333333336</v>
      </c>
      <c r="J215" s="306">
        <v>80.666666666666686</v>
      </c>
      <c r="K215" s="305">
        <v>74.400000000000006</v>
      </c>
      <c r="L215" s="305">
        <v>69.25</v>
      </c>
      <c r="M215" s="305">
        <v>129.91929999999999</v>
      </c>
      <c r="N215" s="1"/>
      <c r="O215" s="1"/>
    </row>
    <row r="216" spans="1:15" ht="12.75" customHeight="1">
      <c r="A216" s="30">
        <v>206</v>
      </c>
      <c r="B216" s="315" t="s">
        <v>123</v>
      </c>
      <c r="C216" s="305">
        <v>117.3</v>
      </c>
      <c r="D216" s="306">
        <v>117.18333333333334</v>
      </c>
      <c r="E216" s="306">
        <v>115.16666666666667</v>
      </c>
      <c r="F216" s="306">
        <v>113.03333333333333</v>
      </c>
      <c r="G216" s="306">
        <v>111.01666666666667</v>
      </c>
      <c r="H216" s="306">
        <v>119.31666666666668</v>
      </c>
      <c r="I216" s="306">
        <v>121.33333333333333</v>
      </c>
      <c r="J216" s="306">
        <v>123.46666666666668</v>
      </c>
      <c r="K216" s="305">
        <v>119.2</v>
      </c>
      <c r="L216" s="305">
        <v>115.05</v>
      </c>
      <c r="M216" s="305">
        <v>100.29696</v>
      </c>
      <c r="N216" s="1"/>
      <c r="O216" s="1"/>
    </row>
    <row r="217" spans="1:15" ht="12.75" customHeight="1">
      <c r="A217" s="30">
        <v>207</v>
      </c>
      <c r="B217" s="315" t="s">
        <v>124</v>
      </c>
      <c r="C217" s="305">
        <v>739.8</v>
      </c>
      <c r="D217" s="306">
        <v>737.41666666666663</v>
      </c>
      <c r="E217" s="306">
        <v>733.63333333333321</v>
      </c>
      <c r="F217" s="306">
        <v>727.46666666666658</v>
      </c>
      <c r="G217" s="306">
        <v>723.68333333333317</v>
      </c>
      <c r="H217" s="306">
        <v>743.58333333333326</v>
      </c>
      <c r="I217" s="306">
        <v>747.36666666666679</v>
      </c>
      <c r="J217" s="306">
        <v>753.5333333333333</v>
      </c>
      <c r="K217" s="305">
        <v>741.2</v>
      </c>
      <c r="L217" s="305">
        <v>731.25</v>
      </c>
      <c r="M217" s="305">
        <v>81.106200000000001</v>
      </c>
      <c r="N217" s="1"/>
      <c r="O217" s="1"/>
    </row>
    <row r="218" spans="1:15" ht="12.75" customHeight="1">
      <c r="A218" s="30">
        <v>208</v>
      </c>
      <c r="B218" s="315" t="s">
        <v>125</v>
      </c>
      <c r="C218" s="305">
        <v>1260.2</v>
      </c>
      <c r="D218" s="306">
        <v>1264.2</v>
      </c>
      <c r="E218" s="306">
        <v>1247</v>
      </c>
      <c r="F218" s="306">
        <v>1233.8</v>
      </c>
      <c r="G218" s="306">
        <v>1216.5999999999999</v>
      </c>
      <c r="H218" s="306">
        <v>1277.4000000000001</v>
      </c>
      <c r="I218" s="306">
        <v>1294.6000000000004</v>
      </c>
      <c r="J218" s="306">
        <v>1307.8000000000002</v>
      </c>
      <c r="K218" s="305">
        <v>1281.4000000000001</v>
      </c>
      <c r="L218" s="305">
        <v>1251</v>
      </c>
      <c r="M218" s="305">
        <v>4.6826800000000004</v>
      </c>
      <c r="N218" s="1"/>
      <c r="O218" s="1"/>
    </row>
    <row r="219" spans="1:15" ht="12.75" customHeight="1">
      <c r="A219" s="30">
        <v>209</v>
      </c>
      <c r="B219" s="315" t="s">
        <v>126</v>
      </c>
      <c r="C219" s="305">
        <v>529.29999999999995</v>
      </c>
      <c r="D219" s="306">
        <v>529.9666666666667</v>
      </c>
      <c r="E219" s="306">
        <v>525.83333333333337</v>
      </c>
      <c r="F219" s="306">
        <v>522.36666666666667</v>
      </c>
      <c r="G219" s="306">
        <v>518.23333333333335</v>
      </c>
      <c r="H219" s="306">
        <v>533.43333333333339</v>
      </c>
      <c r="I219" s="306">
        <v>537.56666666666661</v>
      </c>
      <c r="J219" s="306">
        <v>541.03333333333342</v>
      </c>
      <c r="K219" s="305">
        <v>534.1</v>
      </c>
      <c r="L219" s="305">
        <v>526.5</v>
      </c>
      <c r="M219" s="305">
        <v>7.3456200000000003</v>
      </c>
      <c r="N219" s="1"/>
      <c r="O219" s="1"/>
    </row>
    <row r="220" spans="1:15" ht="12.75" customHeight="1">
      <c r="A220" s="30">
        <v>210</v>
      </c>
      <c r="B220" s="315" t="s">
        <v>407</v>
      </c>
      <c r="C220" s="305">
        <v>141.1</v>
      </c>
      <c r="D220" s="306">
        <v>141.98333333333335</v>
      </c>
      <c r="E220" s="306">
        <v>139.2166666666667</v>
      </c>
      <c r="F220" s="306">
        <v>137.33333333333334</v>
      </c>
      <c r="G220" s="306">
        <v>134.56666666666669</v>
      </c>
      <c r="H220" s="306">
        <v>143.8666666666667</v>
      </c>
      <c r="I220" s="306">
        <v>146.63333333333335</v>
      </c>
      <c r="J220" s="306">
        <v>148.51666666666671</v>
      </c>
      <c r="K220" s="305">
        <v>144.75</v>
      </c>
      <c r="L220" s="305">
        <v>140.1</v>
      </c>
      <c r="M220" s="305">
        <v>1.6647000000000001</v>
      </c>
      <c r="N220" s="1"/>
      <c r="O220" s="1"/>
    </row>
    <row r="221" spans="1:15" ht="12.75" customHeight="1">
      <c r="A221" s="30">
        <v>211</v>
      </c>
      <c r="B221" s="315" t="s">
        <v>393</v>
      </c>
      <c r="C221" s="305">
        <v>34.75</v>
      </c>
      <c r="D221" s="306">
        <v>34.833333333333336</v>
      </c>
      <c r="E221" s="306">
        <v>33.916666666666671</v>
      </c>
      <c r="F221" s="306">
        <v>33.083333333333336</v>
      </c>
      <c r="G221" s="306">
        <v>32.166666666666671</v>
      </c>
      <c r="H221" s="306">
        <v>35.666666666666671</v>
      </c>
      <c r="I221" s="306">
        <v>36.583333333333343</v>
      </c>
      <c r="J221" s="306">
        <v>37.416666666666671</v>
      </c>
      <c r="K221" s="305">
        <v>35.75</v>
      </c>
      <c r="L221" s="305">
        <v>34</v>
      </c>
      <c r="M221" s="305">
        <v>121.00620000000001</v>
      </c>
      <c r="N221" s="1"/>
      <c r="O221" s="1"/>
    </row>
    <row r="222" spans="1:15" ht="12.75" customHeight="1">
      <c r="A222" s="30">
        <v>212</v>
      </c>
      <c r="B222" s="315" t="s">
        <v>127</v>
      </c>
      <c r="C222" s="305">
        <v>8.9</v>
      </c>
      <c r="D222" s="306">
        <v>8.9</v>
      </c>
      <c r="E222" s="306">
        <v>8.75</v>
      </c>
      <c r="F222" s="306">
        <v>8.6</v>
      </c>
      <c r="G222" s="306">
        <v>8.4499999999999993</v>
      </c>
      <c r="H222" s="306">
        <v>9.0500000000000007</v>
      </c>
      <c r="I222" s="306">
        <v>9.2000000000000028</v>
      </c>
      <c r="J222" s="306">
        <v>9.3500000000000014</v>
      </c>
      <c r="K222" s="305">
        <v>9.0500000000000007</v>
      </c>
      <c r="L222" s="305">
        <v>8.75</v>
      </c>
      <c r="M222" s="305">
        <v>1337.1410599999999</v>
      </c>
      <c r="N222" s="1"/>
      <c r="O222" s="1"/>
    </row>
    <row r="223" spans="1:15" ht="12.75" customHeight="1">
      <c r="A223" s="30">
        <v>213</v>
      </c>
      <c r="B223" s="315" t="s">
        <v>394</v>
      </c>
      <c r="C223" s="305">
        <v>48.45</v>
      </c>
      <c r="D223" s="306">
        <v>48.449999999999996</v>
      </c>
      <c r="E223" s="306">
        <v>47.899999999999991</v>
      </c>
      <c r="F223" s="306">
        <v>47.349999999999994</v>
      </c>
      <c r="G223" s="306">
        <v>46.79999999999999</v>
      </c>
      <c r="H223" s="306">
        <v>48.999999999999993</v>
      </c>
      <c r="I223" s="306">
        <v>49.54999999999999</v>
      </c>
      <c r="J223" s="306">
        <v>50.099999999999994</v>
      </c>
      <c r="K223" s="305">
        <v>49</v>
      </c>
      <c r="L223" s="305">
        <v>47.9</v>
      </c>
      <c r="M223" s="305">
        <v>30.52852</v>
      </c>
      <c r="N223" s="1"/>
      <c r="O223" s="1"/>
    </row>
    <row r="224" spans="1:15" ht="12.75" customHeight="1">
      <c r="A224" s="30">
        <v>214</v>
      </c>
      <c r="B224" s="315" t="s">
        <v>128</v>
      </c>
      <c r="C224" s="305">
        <v>35.6</v>
      </c>
      <c r="D224" s="306">
        <v>35.333333333333336</v>
      </c>
      <c r="E224" s="306">
        <v>34.966666666666669</v>
      </c>
      <c r="F224" s="306">
        <v>34.333333333333336</v>
      </c>
      <c r="G224" s="306">
        <v>33.966666666666669</v>
      </c>
      <c r="H224" s="306">
        <v>35.966666666666669</v>
      </c>
      <c r="I224" s="306">
        <v>36.333333333333329</v>
      </c>
      <c r="J224" s="306">
        <v>36.966666666666669</v>
      </c>
      <c r="K224" s="305">
        <v>35.700000000000003</v>
      </c>
      <c r="L224" s="305">
        <v>34.700000000000003</v>
      </c>
      <c r="M224" s="305">
        <v>217.49</v>
      </c>
      <c r="N224" s="1"/>
      <c r="O224" s="1"/>
    </row>
    <row r="225" spans="1:15" ht="12.75" customHeight="1">
      <c r="A225" s="30">
        <v>215</v>
      </c>
      <c r="B225" s="315" t="s">
        <v>405</v>
      </c>
      <c r="C225" s="305">
        <v>184.05</v>
      </c>
      <c r="D225" s="306">
        <v>184.5</v>
      </c>
      <c r="E225" s="306">
        <v>182.1</v>
      </c>
      <c r="F225" s="306">
        <v>180.15</v>
      </c>
      <c r="G225" s="306">
        <v>177.75</v>
      </c>
      <c r="H225" s="306">
        <v>186.45</v>
      </c>
      <c r="I225" s="306">
        <v>188.84999999999997</v>
      </c>
      <c r="J225" s="306">
        <v>190.79999999999998</v>
      </c>
      <c r="K225" s="305">
        <v>186.9</v>
      </c>
      <c r="L225" s="305">
        <v>182.55</v>
      </c>
      <c r="M225" s="305">
        <v>46.011450000000004</v>
      </c>
      <c r="N225" s="1"/>
      <c r="O225" s="1"/>
    </row>
    <row r="226" spans="1:15" ht="12.75" customHeight="1">
      <c r="A226" s="30">
        <v>216</v>
      </c>
      <c r="B226" s="315" t="s">
        <v>395</v>
      </c>
      <c r="C226" s="305">
        <v>866.4</v>
      </c>
      <c r="D226" s="306">
        <v>875.16666666666663</v>
      </c>
      <c r="E226" s="306">
        <v>851.33333333333326</v>
      </c>
      <c r="F226" s="306">
        <v>836.26666666666665</v>
      </c>
      <c r="G226" s="306">
        <v>812.43333333333328</v>
      </c>
      <c r="H226" s="306">
        <v>890.23333333333323</v>
      </c>
      <c r="I226" s="306">
        <v>914.06666666666649</v>
      </c>
      <c r="J226" s="306">
        <v>929.13333333333321</v>
      </c>
      <c r="K226" s="305">
        <v>899</v>
      </c>
      <c r="L226" s="305">
        <v>860.1</v>
      </c>
      <c r="M226" s="305">
        <v>9.2359999999999998E-2</v>
      </c>
      <c r="N226" s="1"/>
      <c r="O226" s="1"/>
    </row>
    <row r="227" spans="1:15" ht="12.75" customHeight="1">
      <c r="A227" s="30">
        <v>217</v>
      </c>
      <c r="B227" s="315" t="s">
        <v>129</v>
      </c>
      <c r="C227" s="305">
        <v>369.05</v>
      </c>
      <c r="D227" s="306">
        <v>369.61666666666662</v>
      </c>
      <c r="E227" s="306">
        <v>366.73333333333323</v>
      </c>
      <c r="F227" s="306">
        <v>364.41666666666663</v>
      </c>
      <c r="G227" s="306">
        <v>361.53333333333325</v>
      </c>
      <c r="H227" s="306">
        <v>371.93333333333322</v>
      </c>
      <c r="I227" s="306">
        <v>374.81666666666655</v>
      </c>
      <c r="J227" s="306">
        <v>377.13333333333321</v>
      </c>
      <c r="K227" s="305">
        <v>372.5</v>
      </c>
      <c r="L227" s="305">
        <v>367.3</v>
      </c>
      <c r="M227" s="305">
        <v>14.35863</v>
      </c>
      <c r="N227" s="1"/>
      <c r="O227" s="1"/>
    </row>
    <row r="228" spans="1:15" ht="12.75" customHeight="1">
      <c r="A228" s="30">
        <v>218</v>
      </c>
      <c r="B228" s="315" t="s">
        <v>396</v>
      </c>
      <c r="C228" s="305">
        <v>305.7</v>
      </c>
      <c r="D228" s="306">
        <v>307.28333333333336</v>
      </c>
      <c r="E228" s="306">
        <v>299.76666666666671</v>
      </c>
      <c r="F228" s="306">
        <v>293.83333333333337</v>
      </c>
      <c r="G228" s="306">
        <v>286.31666666666672</v>
      </c>
      <c r="H228" s="306">
        <v>313.2166666666667</v>
      </c>
      <c r="I228" s="306">
        <v>320.73333333333335</v>
      </c>
      <c r="J228" s="306">
        <v>326.66666666666669</v>
      </c>
      <c r="K228" s="305">
        <v>314.8</v>
      </c>
      <c r="L228" s="305">
        <v>301.35000000000002</v>
      </c>
      <c r="M228" s="305">
        <v>4.7067800000000002</v>
      </c>
      <c r="N228" s="1"/>
      <c r="O228" s="1"/>
    </row>
    <row r="229" spans="1:15" ht="12.75" customHeight="1">
      <c r="A229" s="30">
        <v>219</v>
      </c>
      <c r="B229" s="315" t="s">
        <v>397</v>
      </c>
      <c r="C229" s="305">
        <v>1506.05</v>
      </c>
      <c r="D229" s="306">
        <v>1498.8999999999999</v>
      </c>
      <c r="E229" s="306">
        <v>1465.3499999999997</v>
      </c>
      <c r="F229" s="306">
        <v>1424.6499999999999</v>
      </c>
      <c r="G229" s="306">
        <v>1391.0999999999997</v>
      </c>
      <c r="H229" s="306">
        <v>1539.5999999999997</v>
      </c>
      <c r="I229" s="306">
        <v>1573.1499999999999</v>
      </c>
      <c r="J229" s="306">
        <v>1613.8499999999997</v>
      </c>
      <c r="K229" s="305">
        <v>1532.45</v>
      </c>
      <c r="L229" s="305">
        <v>1458.2</v>
      </c>
      <c r="M229" s="305">
        <v>0.38173000000000001</v>
      </c>
      <c r="N229" s="1"/>
      <c r="O229" s="1"/>
    </row>
    <row r="230" spans="1:15" ht="12.75" customHeight="1">
      <c r="A230" s="30">
        <v>220</v>
      </c>
      <c r="B230" s="315" t="s">
        <v>130</v>
      </c>
      <c r="C230" s="305">
        <v>225.05</v>
      </c>
      <c r="D230" s="306">
        <v>224.95000000000002</v>
      </c>
      <c r="E230" s="306">
        <v>222.90000000000003</v>
      </c>
      <c r="F230" s="306">
        <v>220.75000000000003</v>
      </c>
      <c r="G230" s="306">
        <v>218.70000000000005</v>
      </c>
      <c r="H230" s="306">
        <v>227.10000000000002</v>
      </c>
      <c r="I230" s="306">
        <v>229.15000000000003</v>
      </c>
      <c r="J230" s="306">
        <v>231.3</v>
      </c>
      <c r="K230" s="305">
        <v>227</v>
      </c>
      <c r="L230" s="305">
        <v>222.8</v>
      </c>
      <c r="M230" s="305">
        <v>39.840850000000003</v>
      </c>
      <c r="N230" s="1"/>
      <c r="O230" s="1"/>
    </row>
    <row r="231" spans="1:15" ht="12.75" customHeight="1">
      <c r="A231" s="30">
        <v>221</v>
      </c>
      <c r="B231" s="315" t="s">
        <v>402</v>
      </c>
      <c r="C231" s="305">
        <v>162.55000000000001</v>
      </c>
      <c r="D231" s="306">
        <v>165.15</v>
      </c>
      <c r="E231" s="306">
        <v>156.95000000000002</v>
      </c>
      <c r="F231" s="306">
        <v>151.35000000000002</v>
      </c>
      <c r="G231" s="306">
        <v>143.15000000000003</v>
      </c>
      <c r="H231" s="306">
        <v>170.75</v>
      </c>
      <c r="I231" s="306">
        <v>178.95</v>
      </c>
      <c r="J231" s="306">
        <v>184.54999999999998</v>
      </c>
      <c r="K231" s="305">
        <v>173.35</v>
      </c>
      <c r="L231" s="305">
        <v>159.55000000000001</v>
      </c>
      <c r="M231" s="305">
        <v>64.030770000000004</v>
      </c>
      <c r="N231" s="1"/>
      <c r="O231" s="1"/>
    </row>
    <row r="232" spans="1:15" ht="12.75" customHeight="1">
      <c r="A232" s="30">
        <v>222</v>
      </c>
      <c r="B232" s="315" t="s">
        <v>264</v>
      </c>
      <c r="C232" s="305">
        <v>4515.3</v>
      </c>
      <c r="D232" s="306">
        <v>4441.3666666666659</v>
      </c>
      <c r="E232" s="306">
        <v>4303.7333333333318</v>
      </c>
      <c r="F232" s="306">
        <v>4092.1666666666661</v>
      </c>
      <c r="G232" s="306">
        <v>3954.5333333333319</v>
      </c>
      <c r="H232" s="306">
        <v>4652.9333333333316</v>
      </c>
      <c r="I232" s="306">
        <v>4790.5666666666648</v>
      </c>
      <c r="J232" s="306">
        <v>5002.1333333333314</v>
      </c>
      <c r="K232" s="305">
        <v>4579</v>
      </c>
      <c r="L232" s="305">
        <v>4229.8</v>
      </c>
      <c r="M232" s="305">
        <v>4.1702000000000004</v>
      </c>
      <c r="N232" s="1"/>
      <c r="O232" s="1"/>
    </row>
    <row r="233" spans="1:15" ht="12.75" customHeight="1">
      <c r="A233" s="30">
        <v>223</v>
      </c>
      <c r="B233" s="315" t="s">
        <v>404</v>
      </c>
      <c r="C233" s="305">
        <v>163.25</v>
      </c>
      <c r="D233" s="306">
        <v>162.53333333333333</v>
      </c>
      <c r="E233" s="306">
        <v>161.06666666666666</v>
      </c>
      <c r="F233" s="306">
        <v>158.88333333333333</v>
      </c>
      <c r="G233" s="306">
        <v>157.41666666666666</v>
      </c>
      <c r="H233" s="306">
        <v>164.71666666666667</v>
      </c>
      <c r="I233" s="306">
        <v>166.18333333333331</v>
      </c>
      <c r="J233" s="306">
        <v>168.36666666666667</v>
      </c>
      <c r="K233" s="305">
        <v>164</v>
      </c>
      <c r="L233" s="305">
        <v>160.35</v>
      </c>
      <c r="M233" s="305">
        <v>17.67924</v>
      </c>
      <c r="N233" s="1"/>
      <c r="O233" s="1"/>
    </row>
    <row r="234" spans="1:15" ht="12.75" customHeight="1">
      <c r="A234" s="30">
        <v>224</v>
      </c>
      <c r="B234" s="315" t="s">
        <v>131</v>
      </c>
      <c r="C234" s="305">
        <v>1821.85</v>
      </c>
      <c r="D234" s="306">
        <v>1820.7333333333333</v>
      </c>
      <c r="E234" s="306">
        <v>1798.6166666666668</v>
      </c>
      <c r="F234" s="306">
        <v>1775.3833333333334</v>
      </c>
      <c r="G234" s="306">
        <v>1753.2666666666669</v>
      </c>
      <c r="H234" s="306">
        <v>1843.9666666666667</v>
      </c>
      <c r="I234" s="306">
        <v>1866.083333333333</v>
      </c>
      <c r="J234" s="306">
        <v>1889.3166666666666</v>
      </c>
      <c r="K234" s="305">
        <v>1842.85</v>
      </c>
      <c r="L234" s="305">
        <v>1797.5</v>
      </c>
      <c r="M234" s="305">
        <v>10.30081</v>
      </c>
      <c r="N234" s="1"/>
      <c r="O234" s="1"/>
    </row>
    <row r="235" spans="1:15" ht="12.75" customHeight="1">
      <c r="A235" s="30">
        <v>225</v>
      </c>
      <c r="B235" s="315" t="s">
        <v>833</v>
      </c>
      <c r="C235" s="305">
        <v>1577.45</v>
      </c>
      <c r="D235" s="306">
        <v>1513.6833333333332</v>
      </c>
      <c r="E235" s="306">
        <v>1417.3666666666663</v>
      </c>
      <c r="F235" s="306">
        <v>1257.2833333333331</v>
      </c>
      <c r="G235" s="306">
        <v>1160.9666666666662</v>
      </c>
      <c r="H235" s="306">
        <v>1673.7666666666664</v>
      </c>
      <c r="I235" s="306">
        <v>1770.0833333333335</v>
      </c>
      <c r="J235" s="306">
        <v>1930.1666666666665</v>
      </c>
      <c r="K235" s="305">
        <v>1610</v>
      </c>
      <c r="L235" s="305">
        <v>1353.6</v>
      </c>
      <c r="M235" s="305">
        <v>0.26778999999999997</v>
      </c>
      <c r="N235" s="1"/>
      <c r="O235" s="1"/>
    </row>
    <row r="236" spans="1:15" ht="12.75" customHeight="1">
      <c r="A236" s="30">
        <v>226</v>
      </c>
      <c r="B236" s="315" t="s">
        <v>408</v>
      </c>
      <c r="C236" s="305">
        <v>350.05</v>
      </c>
      <c r="D236" s="306">
        <v>350.55</v>
      </c>
      <c r="E236" s="306">
        <v>346.1</v>
      </c>
      <c r="F236" s="306">
        <v>342.15000000000003</v>
      </c>
      <c r="G236" s="306">
        <v>337.70000000000005</v>
      </c>
      <c r="H236" s="306">
        <v>354.5</v>
      </c>
      <c r="I236" s="306">
        <v>358.94999999999993</v>
      </c>
      <c r="J236" s="306">
        <v>362.9</v>
      </c>
      <c r="K236" s="305">
        <v>355</v>
      </c>
      <c r="L236" s="305">
        <v>346.6</v>
      </c>
      <c r="M236" s="305">
        <v>1.2231300000000001</v>
      </c>
      <c r="N236" s="1"/>
      <c r="O236" s="1"/>
    </row>
    <row r="237" spans="1:15" ht="12.75" customHeight="1">
      <c r="A237" s="30">
        <v>227</v>
      </c>
      <c r="B237" s="315" t="s">
        <v>132</v>
      </c>
      <c r="C237" s="305">
        <v>925.4</v>
      </c>
      <c r="D237" s="306">
        <v>919.20000000000016</v>
      </c>
      <c r="E237" s="306">
        <v>911.40000000000032</v>
      </c>
      <c r="F237" s="306">
        <v>897.4000000000002</v>
      </c>
      <c r="G237" s="306">
        <v>889.60000000000036</v>
      </c>
      <c r="H237" s="306">
        <v>933.20000000000027</v>
      </c>
      <c r="I237" s="306">
        <v>941.00000000000023</v>
      </c>
      <c r="J237" s="306">
        <v>955.00000000000023</v>
      </c>
      <c r="K237" s="305">
        <v>927</v>
      </c>
      <c r="L237" s="305">
        <v>905.2</v>
      </c>
      <c r="M237" s="305">
        <v>25.095279999999999</v>
      </c>
      <c r="N237" s="1"/>
      <c r="O237" s="1"/>
    </row>
    <row r="238" spans="1:15" ht="12.75" customHeight="1">
      <c r="A238" s="30">
        <v>228</v>
      </c>
      <c r="B238" s="315" t="s">
        <v>133</v>
      </c>
      <c r="C238" s="305">
        <v>200.45</v>
      </c>
      <c r="D238" s="306">
        <v>202.56666666666669</v>
      </c>
      <c r="E238" s="306">
        <v>197.18333333333339</v>
      </c>
      <c r="F238" s="306">
        <v>193.91666666666671</v>
      </c>
      <c r="G238" s="306">
        <v>188.53333333333342</v>
      </c>
      <c r="H238" s="306">
        <v>205.83333333333337</v>
      </c>
      <c r="I238" s="306">
        <v>211.21666666666664</v>
      </c>
      <c r="J238" s="306">
        <v>214.48333333333335</v>
      </c>
      <c r="K238" s="305">
        <v>207.95</v>
      </c>
      <c r="L238" s="305">
        <v>199.3</v>
      </c>
      <c r="M238" s="305">
        <v>41.165930000000003</v>
      </c>
      <c r="N238" s="1"/>
      <c r="O238" s="1"/>
    </row>
    <row r="239" spans="1:15" ht="12.75" customHeight="1">
      <c r="A239" s="30">
        <v>229</v>
      </c>
      <c r="B239" s="315" t="s">
        <v>409</v>
      </c>
      <c r="C239" s="305">
        <v>14.85</v>
      </c>
      <c r="D239" s="306">
        <v>14.800000000000002</v>
      </c>
      <c r="E239" s="306">
        <v>14.600000000000005</v>
      </c>
      <c r="F239" s="306">
        <v>14.350000000000003</v>
      </c>
      <c r="G239" s="306">
        <v>14.150000000000006</v>
      </c>
      <c r="H239" s="306">
        <v>15.050000000000004</v>
      </c>
      <c r="I239" s="306">
        <v>15.250000000000004</v>
      </c>
      <c r="J239" s="306">
        <v>15.500000000000004</v>
      </c>
      <c r="K239" s="305">
        <v>15</v>
      </c>
      <c r="L239" s="305">
        <v>14.55</v>
      </c>
      <c r="M239" s="305">
        <v>11.36788</v>
      </c>
      <c r="N239" s="1"/>
      <c r="O239" s="1"/>
    </row>
    <row r="240" spans="1:15" ht="12.75" customHeight="1">
      <c r="A240" s="30">
        <v>230</v>
      </c>
      <c r="B240" s="315" t="s">
        <v>134</v>
      </c>
      <c r="C240" s="305">
        <v>1461.35</v>
      </c>
      <c r="D240" s="306">
        <v>1455.25</v>
      </c>
      <c r="E240" s="306">
        <v>1443.5</v>
      </c>
      <c r="F240" s="306">
        <v>1425.65</v>
      </c>
      <c r="G240" s="306">
        <v>1413.9</v>
      </c>
      <c r="H240" s="306">
        <v>1473.1</v>
      </c>
      <c r="I240" s="306">
        <v>1484.85</v>
      </c>
      <c r="J240" s="306">
        <v>1502.6999999999998</v>
      </c>
      <c r="K240" s="305">
        <v>1467</v>
      </c>
      <c r="L240" s="305">
        <v>1437.4</v>
      </c>
      <c r="M240" s="305">
        <v>82.848600000000005</v>
      </c>
      <c r="N240" s="1"/>
      <c r="O240" s="1"/>
    </row>
    <row r="241" spans="1:15" ht="12.75" customHeight="1">
      <c r="A241" s="30">
        <v>231</v>
      </c>
      <c r="B241" s="315" t="s">
        <v>410</v>
      </c>
      <c r="C241" s="305">
        <v>1543.25</v>
      </c>
      <c r="D241" s="306">
        <v>1514.4166666666667</v>
      </c>
      <c r="E241" s="306">
        <v>1468.8333333333335</v>
      </c>
      <c r="F241" s="306">
        <v>1394.4166666666667</v>
      </c>
      <c r="G241" s="306">
        <v>1348.8333333333335</v>
      </c>
      <c r="H241" s="306">
        <v>1588.8333333333335</v>
      </c>
      <c r="I241" s="306">
        <v>1634.416666666667</v>
      </c>
      <c r="J241" s="306">
        <v>1708.8333333333335</v>
      </c>
      <c r="K241" s="305">
        <v>1560</v>
      </c>
      <c r="L241" s="305">
        <v>1440</v>
      </c>
      <c r="M241" s="305">
        <v>9.2009999999999995E-2</v>
      </c>
      <c r="N241" s="1"/>
      <c r="O241" s="1"/>
    </row>
    <row r="242" spans="1:15" ht="12.75" customHeight="1">
      <c r="A242" s="30">
        <v>232</v>
      </c>
      <c r="B242" s="315" t="s">
        <v>411</v>
      </c>
      <c r="C242" s="305">
        <v>488.6</v>
      </c>
      <c r="D242" s="306">
        <v>482.01666666666665</v>
      </c>
      <c r="E242" s="306">
        <v>473.58333333333331</v>
      </c>
      <c r="F242" s="306">
        <v>458.56666666666666</v>
      </c>
      <c r="G242" s="306">
        <v>450.13333333333333</v>
      </c>
      <c r="H242" s="306">
        <v>497.0333333333333</v>
      </c>
      <c r="I242" s="306">
        <v>505.4666666666667</v>
      </c>
      <c r="J242" s="306">
        <v>520.48333333333335</v>
      </c>
      <c r="K242" s="305">
        <v>490.45</v>
      </c>
      <c r="L242" s="305">
        <v>467</v>
      </c>
      <c r="M242" s="305">
        <v>6.71549</v>
      </c>
      <c r="N242" s="1"/>
      <c r="O242" s="1"/>
    </row>
    <row r="243" spans="1:15" ht="12.75" customHeight="1">
      <c r="A243" s="30">
        <v>233</v>
      </c>
      <c r="B243" s="315" t="s">
        <v>412</v>
      </c>
      <c r="C243" s="305">
        <v>623.29999999999995</v>
      </c>
      <c r="D243" s="306">
        <v>622.66666666666663</v>
      </c>
      <c r="E243" s="306">
        <v>611.13333333333321</v>
      </c>
      <c r="F243" s="306">
        <v>598.96666666666658</v>
      </c>
      <c r="G243" s="306">
        <v>587.43333333333317</v>
      </c>
      <c r="H243" s="306">
        <v>634.83333333333326</v>
      </c>
      <c r="I243" s="306">
        <v>646.36666666666679</v>
      </c>
      <c r="J243" s="306">
        <v>658.5333333333333</v>
      </c>
      <c r="K243" s="305">
        <v>634.20000000000005</v>
      </c>
      <c r="L243" s="305">
        <v>610.5</v>
      </c>
      <c r="M243" s="305">
        <v>4.7349800000000002</v>
      </c>
      <c r="N243" s="1"/>
      <c r="O243" s="1"/>
    </row>
    <row r="244" spans="1:15" ht="12.75" customHeight="1">
      <c r="A244" s="30">
        <v>234</v>
      </c>
      <c r="B244" s="315" t="s">
        <v>406</v>
      </c>
      <c r="C244" s="305">
        <v>17.45</v>
      </c>
      <c r="D244" s="306">
        <v>17.333333333333332</v>
      </c>
      <c r="E244" s="306">
        <v>17.116666666666664</v>
      </c>
      <c r="F244" s="306">
        <v>16.783333333333331</v>
      </c>
      <c r="G244" s="306">
        <v>16.566666666666663</v>
      </c>
      <c r="H244" s="306">
        <v>17.666666666666664</v>
      </c>
      <c r="I244" s="306">
        <v>17.883333333333333</v>
      </c>
      <c r="J244" s="306">
        <v>18.216666666666665</v>
      </c>
      <c r="K244" s="305">
        <v>17.55</v>
      </c>
      <c r="L244" s="305">
        <v>17</v>
      </c>
      <c r="M244" s="305">
        <v>31.482330000000001</v>
      </c>
      <c r="N244" s="1"/>
      <c r="O244" s="1"/>
    </row>
    <row r="245" spans="1:15" ht="12.75" customHeight="1">
      <c r="A245" s="30">
        <v>235</v>
      </c>
      <c r="B245" s="315" t="s">
        <v>135</v>
      </c>
      <c r="C245" s="305">
        <v>114.15</v>
      </c>
      <c r="D245" s="306">
        <v>114.28333333333335</v>
      </c>
      <c r="E245" s="306">
        <v>113.01666666666669</v>
      </c>
      <c r="F245" s="306">
        <v>111.88333333333335</v>
      </c>
      <c r="G245" s="306">
        <v>110.6166666666667</v>
      </c>
      <c r="H245" s="306">
        <v>115.41666666666669</v>
      </c>
      <c r="I245" s="306">
        <v>116.68333333333334</v>
      </c>
      <c r="J245" s="306">
        <v>117.81666666666668</v>
      </c>
      <c r="K245" s="305">
        <v>115.55</v>
      </c>
      <c r="L245" s="305">
        <v>113.15</v>
      </c>
      <c r="M245" s="305">
        <v>77.446470000000005</v>
      </c>
      <c r="N245" s="1"/>
      <c r="O245" s="1"/>
    </row>
    <row r="246" spans="1:15" ht="12.75" customHeight="1">
      <c r="A246" s="30">
        <v>236</v>
      </c>
      <c r="B246" s="315" t="s">
        <v>398</v>
      </c>
      <c r="C246" s="305">
        <v>373.4</v>
      </c>
      <c r="D246" s="306">
        <v>373.54999999999995</v>
      </c>
      <c r="E246" s="306">
        <v>366.14999999999992</v>
      </c>
      <c r="F246" s="306">
        <v>358.9</v>
      </c>
      <c r="G246" s="306">
        <v>351.49999999999994</v>
      </c>
      <c r="H246" s="306">
        <v>380.7999999999999</v>
      </c>
      <c r="I246" s="306">
        <v>388.2</v>
      </c>
      <c r="J246" s="306">
        <v>395.44999999999987</v>
      </c>
      <c r="K246" s="305">
        <v>380.95</v>
      </c>
      <c r="L246" s="305">
        <v>366.3</v>
      </c>
      <c r="M246" s="305">
        <v>1.33843</v>
      </c>
      <c r="N246" s="1"/>
      <c r="O246" s="1"/>
    </row>
    <row r="247" spans="1:15" ht="12.75" customHeight="1">
      <c r="A247" s="30">
        <v>237</v>
      </c>
      <c r="B247" s="315" t="s">
        <v>265</v>
      </c>
      <c r="C247" s="305">
        <v>901.15</v>
      </c>
      <c r="D247" s="306">
        <v>907.79999999999984</v>
      </c>
      <c r="E247" s="306">
        <v>892.04999999999973</v>
      </c>
      <c r="F247" s="306">
        <v>882.94999999999993</v>
      </c>
      <c r="G247" s="306">
        <v>867.19999999999982</v>
      </c>
      <c r="H247" s="306">
        <v>916.89999999999964</v>
      </c>
      <c r="I247" s="306">
        <v>932.64999999999986</v>
      </c>
      <c r="J247" s="306">
        <v>941.74999999999955</v>
      </c>
      <c r="K247" s="305">
        <v>923.55</v>
      </c>
      <c r="L247" s="305">
        <v>898.7</v>
      </c>
      <c r="M247" s="305">
        <v>7.3387700000000002</v>
      </c>
      <c r="N247" s="1"/>
      <c r="O247" s="1"/>
    </row>
    <row r="248" spans="1:15" ht="12.75" customHeight="1">
      <c r="A248" s="30">
        <v>238</v>
      </c>
      <c r="B248" s="315" t="s">
        <v>399</v>
      </c>
      <c r="C248" s="305">
        <v>229.05</v>
      </c>
      <c r="D248" s="306">
        <v>229.86666666666667</v>
      </c>
      <c r="E248" s="306">
        <v>227.23333333333335</v>
      </c>
      <c r="F248" s="306">
        <v>225.41666666666669</v>
      </c>
      <c r="G248" s="306">
        <v>222.78333333333336</v>
      </c>
      <c r="H248" s="306">
        <v>231.68333333333334</v>
      </c>
      <c r="I248" s="306">
        <v>234.31666666666666</v>
      </c>
      <c r="J248" s="306">
        <v>236.13333333333333</v>
      </c>
      <c r="K248" s="305">
        <v>232.5</v>
      </c>
      <c r="L248" s="305">
        <v>228.05</v>
      </c>
      <c r="M248" s="305">
        <v>10.29449</v>
      </c>
      <c r="N248" s="1"/>
      <c r="O248" s="1"/>
    </row>
    <row r="249" spans="1:15" ht="12.75" customHeight="1">
      <c r="A249" s="30">
        <v>239</v>
      </c>
      <c r="B249" s="315" t="s">
        <v>400</v>
      </c>
      <c r="C249" s="305">
        <v>39.35</v>
      </c>
      <c r="D249" s="306">
        <v>39.31666666666667</v>
      </c>
      <c r="E249" s="306">
        <v>39.033333333333339</v>
      </c>
      <c r="F249" s="306">
        <v>38.716666666666669</v>
      </c>
      <c r="G249" s="306">
        <v>38.433333333333337</v>
      </c>
      <c r="H249" s="306">
        <v>39.63333333333334</v>
      </c>
      <c r="I249" s="306">
        <v>39.916666666666671</v>
      </c>
      <c r="J249" s="306">
        <v>40.233333333333341</v>
      </c>
      <c r="K249" s="305">
        <v>39.6</v>
      </c>
      <c r="L249" s="305">
        <v>39</v>
      </c>
      <c r="M249" s="305">
        <v>4.2471199999999998</v>
      </c>
      <c r="N249" s="1"/>
      <c r="O249" s="1"/>
    </row>
    <row r="250" spans="1:15" ht="12.75" customHeight="1">
      <c r="A250" s="30">
        <v>240</v>
      </c>
      <c r="B250" s="315" t="s">
        <v>136</v>
      </c>
      <c r="C250" s="305">
        <v>652.45000000000005</v>
      </c>
      <c r="D250" s="306">
        <v>655.15</v>
      </c>
      <c r="E250" s="306">
        <v>645.29999999999995</v>
      </c>
      <c r="F250" s="306">
        <v>638.15</v>
      </c>
      <c r="G250" s="306">
        <v>628.29999999999995</v>
      </c>
      <c r="H250" s="306">
        <v>662.3</v>
      </c>
      <c r="I250" s="306">
        <v>672.15000000000009</v>
      </c>
      <c r="J250" s="306">
        <v>679.3</v>
      </c>
      <c r="K250" s="305">
        <v>665</v>
      </c>
      <c r="L250" s="305">
        <v>648</v>
      </c>
      <c r="M250" s="305">
        <v>21.917639999999999</v>
      </c>
      <c r="N250" s="1"/>
      <c r="O250" s="1"/>
    </row>
    <row r="251" spans="1:15" ht="12.75" customHeight="1">
      <c r="A251" s="30">
        <v>241</v>
      </c>
      <c r="B251" s="315" t="s">
        <v>826</v>
      </c>
      <c r="C251" s="305">
        <v>21.2</v>
      </c>
      <c r="D251" s="306">
        <v>21.216666666666665</v>
      </c>
      <c r="E251" s="306">
        <v>20.983333333333331</v>
      </c>
      <c r="F251" s="306">
        <v>20.766666666666666</v>
      </c>
      <c r="G251" s="306">
        <v>20.533333333333331</v>
      </c>
      <c r="H251" s="306">
        <v>21.43333333333333</v>
      </c>
      <c r="I251" s="306">
        <v>21.666666666666664</v>
      </c>
      <c r="J251" s="306">
        <v>21.883333333333329</v>
      </c>
      <c r="K251" s="305">
        <v>21.45</v>
      </c>
      <c r="L251" s="305">
        <v>21</v>
      </c>
      <c r="M251" s="305">
        <v>47.564680000000003</v>
      </c>
      <c r="N251" s="1"/>
      <c r="O251" s="1"/>
    </row>
    <row r="252" spans="1:15" ht="12.75" customHeight="1">
      <c r="A252" s="30">
        <v>242</v>
      </c>
      <c r="B252" s="315" t="s">
        <v>263</v>
      </c>
      <c r="C252" s="305">
        <v>427</v>
      </c>
      <c r="D252" s="306">
        <v>425.41666666666669</v>
      </c>
      <c r="E252" s="306">
        <v>418.93333333333339</v>
      </c>
      <c r="F252" s="306">
        <v>410.86666666666673</v>
      </c>
      <c r="G252" s="306">
        <v>404.38333333333344</v>
      </c>
      <c r="H252" s="306">
        <v>433.48333333333335</v>
      </c>
      <c r="I252" s="306">
        <v>439.96666666666658</v>
      </c>
      <c r="J252" s="306">
        <v>448.0333333333333</v>
      </c>
      <c r="K252" s="305">
        <v>431.9</v>
      </c>
      <c r="L252" s="305">
        <v>417.35</v>
      </c>
      <c r="M252" s="305">
        <v>6.4005200000000002</v>
      </c>
      <c r="N252" s="1"/>
      <c r="O252" s="1"/>
    </row>
    <row r="253" spans="1:15" ht="12.75" customHeight="1">
      <c r="A253" s="30">
        <v>243</v>
      </c>
      <c r="B253" s="315" t="s">
        <v>137</v>
      </c>
      <c r="C253" s="305">
        <v>269.2</v>
      </c>
      <c r="D253" s="306">
        <v>268.31666666666666</v>
      </c>
      <c r="E253" s="306">
        <v>265.93333333333334</v>
      </c>
      <c r="F253" s="306">
        <v>262.66666666666669</v>
      </c>
      <c r="G253" s="306">
        <v>260.28333333333336</v>
      </c>
      <c r="H253" s="306">
        <v>271.58333333333331</v>
      </c>
      <c r="I253" s="306">
        <v>273.96666666666664</v>
      </c>
      <c r="J253" s="306">
        <v>277.23333333333329</v>
      </c>
      <c r="K253" s="305">
        <v>270.7</v>
      </c>
      <c r="L253" s="305">
        <v>265.05</v>
      </c>
      <c r="M253" s="305">
        <v>134.68066999999999</v>
      </c>
      <c r="N253" s="1"/>
      <c r="O253" s="1"/>
    </row>
    <row r="254" spans="1:15" ht="12.75" customHeight="1">
      <c r="A254" s="30">
        <v>244</v>
      </c>
      <c r="B254" s="315" t="s">
        <v>401</v>
      </c>
      <c r="C254" s="305">
        <v>94.55</v>
      </c>
      <c r="D254" s="306">
        <v>94.966666666666654</v>
      </c>
      <c r="E254" s="306">
        <v>90.883333333333312</v>
      </c>
      <c r="F254" s="306">
        <v>87.216666666666654</v>
      </c>
      <c r="G254" s="306">
        <v>83.133333333333312</v>
      </c>
      <c r="H254" s="306">
        <v>98.633333333333312</v>
      </c>
      <c r="I254" s="306">
        <v>102.71666666666665</v>
      </c>
      <c r="J254" s="306">
        <v>106.38333333333331</v>
      </c>
      <c r="K254" s="305">
        <v>99.05</v>
      </c>
      <c r="L254" s="305">
        <v>91.3</v>
      </c>
      <c r="M254" s="305">
        <v>36.46499</v>
      </c>
      <c r="N254" s="1"/>
      <c r="O254" s="1"/>
    </row>
    <row r="255" spans="1:15" ht="12.75" customHeight="1">
      <c r="A255" s="30">
        <v>245</v>
      </c>
      <c r="B255" s="315" t="s">
        <v>419</v>
      </c>
      <c r="C255" s="305">
        <v>112.25</v>
      </c>
      <c r="D255" s="306">
        <v>113.23333333333333</v>
      </c>
      <c r="E255" s="306">
        <v>109.51666666666667</v>
      </c>
      <c r="F255" s="306">
        <v>106.78333333333333</v>
      </c>
      <c r="G255" s="306">
        <v>103.06666666666666</v>
      </c>
      <c r="H255" s="306">
        <v>115.96666666666667</v>
      </c>
      <c r="I255" s="306">
        <v>119.68333333333334</v>
      </c>
      <c r="J255" s="306">
        <v>122.41666666666667</v>
      </c>
      <c r="K255" s="305">
        <v>116.95</v>
      </c>
      <c r="L255" s="305">
        <v>110.5</v>
      </c>
      <c r="M255" s="305">
        <v>6.6069899999999997</v>
      </c>
      <c r="N255" s="1"/>
      <c r="O255" s="1"/>
    </row>
    <row r="256" spans="1:15" ht="12.75" customHeight="1">
      <c r="A256" s="30">
        <v>246</v>
      </c>
      <c r="B256" s="315" t="s">
        <v>413</v>
      </c>
      <c r="C256" s="305">
        <v>1619.75</v>
      </c>
      <c r="D256" s="306">
        <v>1603.8833333333332</v>
      </c>
      <c r="E256" s="306">
        <v>1567.8666666666663</v>
      </c>
      <c r="F256" s="306">
        <v>1515.9833333333331</v>
      </c>
      <c r="G256" s="306">
        <v>1479.9666666666662</v>
      </c>
      <c r="H256" s="306">
        <v>1655.7666666666664</v>
      </c>
      <c r="I256" s="306">
        <v>1691.7833333333333</v>
      </c>
      <c r="J256" s="306">
        <v>1743.6666666666665</v>
      </c>
      <c r="K256" s="305">
        <v>1639.9</v>
      </c>
      <c r="L256" s="305">
        <v>1552</v>
      </c>
      <c r="M256" s="305">
        <v>0.81945999999999997</v>
      </c>
      <c r="N256" s="1"/>
      <c r="O256" s="1"/>
    </row>
    <row r="257" spans="1:15" ht="12.75" customHeight="1">
      <c r="A257" s="30">
        <v>247</v>
      </c>
      <c r="B257" s="315" t="s">
        <v>423</v>
      </c>
      <c r="C257" s="305">
        <v>1752.65</v>
      </c>
      <c r="D257" s="306">
        <v>1762.6833333333332</v>
      </c>
      <c r="E257" s="306">
        <v>1727.8166666666664</v>
      </c>
      <c r="F257" s="306">
        <v>1702.9833333333331</v>
      </c>
      <c r="G257" s="306">
        <v>1668.1166666666663</v>
      </c>
      <c r="H257" s="306">
        <v>1787.5166666666664</v>
      </c>
      <c r="I257" s="306">
        <v>1822.3833333333332</v>
      </c>
      <c r="J257" s="306">
        <v>1847.2166666666665</v>
      </c>
      <c r="K257" s="305">
        <v>1797.55</v>
      </c>
      <c r="L257" s="305">
        <v>1737.85</v>
      </c>
      <c r="M257" s="305">
        <v>0.13134999999999999</v>
      </c>
      <c r="N257" s="1"/>
      <c r="O257" s="1"/>
    </row>
    <row r="258" spans="1:15" ht="12.75" customHeight="1">
      <c r="A258" s="30">
        <v>248</v>
      </c>
      <c r="B258" s="315" t="s">
        <v>420</v>
      </c>
      <c r="C258" s="305">
        <v>84.05</v>
      </c>
      <c r="D258" s="306">
        <v>84.8</v>
      </c>
      <c r="E258" s="306">
        <v>82.85</v>
      </c>
      <c r="F258" s="306">
        <v>81.649999999999991</v>
      </c>
      <c r="G258" s="306">
        <v>79.699999999999989</v>
      </c>
      <c r="H258" s="306">
        <v>86</v>
      </c>
      <c r="I258" s="306">
        <v>87.950000000000017</v>
      </c>
      <c r="J258" s="306">
        <v>89.15</v>
      </c>
      <c r="K258" s="305">
        <v>86.75</v>
      </c>
      <c r="L258" s="305">
        <v>83.6</v>
      </c>
      <c r="M258" s="305">
        <v>4.4951400000000001</v>
      </c>
      <c r="N258" s="1"/>
      <c r="O258" s="1"/>
    </row>
    <row r="259" spans="1:15" ht="12.75" customHeight="1">
      <c r="A259" s="30">
        <v>249</v>
      </c>
      <c r="B259" s="315" t="s">
        <v>138</v>
      </c>
      <c r="C259" s="305">
        <v>396.45</v>
      </c>
      <c r="D259" s="306">
        <v>395.64999999999992</v>
      </c>
      <c r="E259" s="306">
        <v>389.69999999999982</v>
      </c>
      <c r="F259" s="306">
        <v>382.94999999999987</v>
      </c>
      <c r="G259" s="306">
        <v>376.99999999999977</v>
      </c>
      <c r="H259" s="306">
        <v>402.39999999999986</v>
      </c>
      <c r="I259" s="306">
        <v>408.35</v>
      </c>
      <c r="J259" s="306">
        <v>415.09999999999991</v>
      </c>
      <c r="K259" s="305">
        <v>401.6</v>
      </c>
      <c r="L259" s="305">
        <v>388.9</v>
      </c>
      <c r="M259" s="305">
        <v>77.277869999999993</v>
      </c>
      <c r="N259" s="1"/>
      <c r="O259" s="1"/>
    </row>
    <row r="260" spans="1:15" ht="12.75" customHeight="1">
      <c r="A260" s="30">
        <v>250</v>
      </c>
      <c r="B260" s="315" t="s">
        <v>414</v>
      </c>
      <c r="C260" s="305">
        <v>2341.6999999999998</v>
      </c>
      <c r="D260" s="306">
        <v>2351.5833333333335</v>
      </c>
      <c r="E260" s="306">
        <v>2312.2166666666672</v>
      </c>
      <c r="F260" s="306">
        <v>2282.7333333333336</v>
      </c>
      <c r="G260" s="306">
        <v>2243.3666666666672</v>
      </c>
      <c r="H260" s="306">
        <v>2381.0666666666671</v>
      </c>
      <c r="I260" s="306">
        <v>2420.4333333333329</v>
      </c>
      <c r="J260" s="306">
        <v>2449.916666666667</v>
      </c>
      <c r="K260" s="305">
        <v>2390.9499999999998</v>
      </c>
      <c r="L260" s="305">
        <v>2322.1</v>
      </c>
      <c r="M260" s="305">
        <v>0.47602</v>
      </c>
      <c r="N260" s="1"/>
      <c r="O260" s="1"/>
    </row>
    <row r="261" spans="1:15" ht="12.75" customHeight="1">
      <c r="A261" s="30">
        <v>251</v>
      </c>
      <c r="B261" s="315" t="s">
        <v>415</v>
      </c>
      <c r="C261" s="305">
        <v>449.9</v>
      </c>
      <c r="D261" s="306">
        <v>455.0333333333333</v>
      </c>
      <c r="E261" s="306">
        <v>441.36666666666662</v>
      </c>
      <c r="F261" s="306">
        <v>432.83333333333331</v>
      </c>
      <c r="G261" s="306">
        <v>419.16666666666663</v>
      </c>
      <c r="H261" s="306">
        <v>463.56666666666661</v>
      </c>
      <c r="I261" s="306">
        <v>477.23333333333335</v>
      </c>
      <c r="J261" s="306">
        <v>485.76666666666659</v>
      </c>
      <c r="K261" s="305">
        <v>468.7</v>
      </c>
      <c r="L261" s="305">
        <v>446.5</v>
      </c>
      <c r="M261" s="305">
        <v>1.55396</v>
      </c>
      <c r="N261" s="1"/>
      <c r="O261" s="1"/>
    </row>
    <row r="262" spans="1:15" ht="12.75" customHeight="1">
      <c r="A262" s="30">
        <v>252</v>
      </c>
      <c r="B262" s="315" t="s">
        <v>416</v>
      </c>
      <c r="C262" s="305">
        <v>335.75</v>
      </c>
      <c r="D262" s="306">
        <v>337.3</v>
      </c>
      <c r="E262" s="306">
        <v>328.75</v>
      </c>
      <c r="F262" s="306">
        <v>321.75</v>
      </c>
      <c r="G262" s="306">
        <v>313.2</v>
      </c>
      <c r="H262" s="306">
        <v>344.3</v>
      </c>
      <c r="I262" s="306">
        <v>352.85000000000008</v>
      </c>
      <c r="J262" s="306">
        <v>359.85</v>
      </c>
      <c r="K262" s="305">
        <v>345.85</v>
      </c>
      <c r="L262" s="305">
        <v>330.3</v>
      </c>
      <c r="M262" s="305">
        <v>9.3245299999999993</v>
      </c>
      <c r="N262" s="1"/>
      <c r="O262" s="1"/>
    </row>
    <row r="263" spans="1:15" ht="12.75" customHeight="1">
      <c r="A263" s="30">
        <v>253</v>
      </c>
      <c r="B263" s="315" t="s">
        <v>417</v>
      </c>
      <c r="C263" s="305">
        <v>115.1</v>
      </c>
      <c r="D263" s="306">
        <v>114.66666666666667</v>
      </c>
      <c r="E263" s="306">
        <v>113.53333333333335</v>
      </c>
      <c r="F263" s="306">
        <v>111.96666666666667</v>
      </c>
      <c r="G263" s="306">
        <v>110.83333333333334</v>
      </c>
      <c r="H263" s="306">
        <v>116.23333333333335</v>
      </c>
      <c r="I263" s="306">
        <v>117.36666666666667</v>
      </c>
      <c r="J263" s="306">
        <v>118.93333333333335</v>
      </c>
      <c r="K263" s="305">
        <v>115.8</v>
      </c>
      <c r="L263" s="305">
        <v>113.1</v>
      </c>
      <c r="M263" s="305">
        <v>5.3757400000000004</v>
      </c>
      <c r="N263" s="1"/>
      <c r="O263" s="1"/>
    </row>
    <row r="264" spans="1:15" ht="12.75" customHeight="1">
      <c r="A264" s="30">
        <v>254</v>
      </c>
      <c r="B264" s="315" t="s">
        <v>418</v>
      </c>
      <c r="C264" s="305">
        <v>61.7</v>
      </c>
      <c r="D264" s="306">
        <v>61.733333333333327</v>
      </c>
      <c r="E264" s="306">
        <v>61.166666666666657</v>
      </c>
      <c r="F264" s="306">
        <v>60.633333333333333</v>
      </c>
      <c r="G264" s="306">
        <v>60.066666666666663</v>
      </c>
      <c r="H264" s="306">
        <v>62.266666666666652</v>
      </c>
      <c r="I264" s="306">
        <v>62.833333333333329</v>
      </c>
      <c r="J264" s="306">
        <v>63.366666666666646</v>
      </c>
      <c r="K264" s="305">
        <v>62.3</v>
      </c>
      <c r="L264" s="305">
        <v>61.2</v>
      </c>
      <c r="M264" s="305">
        <v>4.3797899999999998</v>
      </c>
      <c r="N264" s="1"/>
      <c r="O264" s="1"/>
    </row>
    <row r="265" spans="1:15" ht="12.75" customHeight="1">
      <c r="A265" s="30">
        <v>255</v>
      </c>
      <c r="B265" s="315" t="s">
        <v>422</v>
      </c>
      <c r="C265" s="305">
        <v>117.9</v>
      </c>
      <c r="D265" s="306">
        <v>118.58333333333333</v>
      </c>
      <c r="E265" s="306">
        <v>115.56666666666666</v>
      </c>
      <c r="F265" s="306">
        <v>113.23333333333333</v>
      </c>
      <c r="G265" s="306">
        <v>110.21666666666667</v>
      </c>
      <c r="H265" s="306">
        <v>120.91666666666666</v>
      </c>
      <c r="I265" s="306">
        <v>123.93333333333334</v>
      </c>
      <c r="J265" s="306">
        <v>126.26666666666665</v>
      </c>
      <c r="K265" s="305">
        <v>121.6</v>
      </c>
      <c r="L265" s="305">
        <v>116.25</v>
      </c>
      <c r="M265" s="305">
        <v>13.144159999999999</v>
      </c>
      <c r="N265" s="1"/>
      <c r="O265" s="1"/>
    </row>
    <row r="266" spans="1:15" ht="12.75" customHeight="1">
      <c r="A266" s="30">
        <v>256</v>
      </c>
      <c r="B266" s="315" t="s">
        <v>421</v>
      </c>
      <c r="C266" s="305">
        <v>237.9</v>
      </c>
      <c r="D266" s="306">
        <v>237.45000000000002</v>
      </c>
      <c r="E266" s="306">
        <v>234.25000000000003</v>
      </c>
      <c r="F266" s="306">
        <v>230.60000000000002</v>
      </c>
      <c r="G266" s="306">
        <v>227.40000000000003</v>
      </c>
      <c r="H266" s="306">
        <v>241.10000000000002</v>
      </c>
      <c r="I266" s="306">
        <v>244.3</v>
      </c>
      <c r="J266" s="306">
        <v>247.95000000000002</v>
      </c>
      <c r="K266" s="305">
        <v>240.65</v>
      </c>
      <c r="L266" s="305">
        <v>233.8</v>
      </c>
      <c r="M266" s="305">
        <v>3.5712899999999999</v>
      </c>
      <c r="N266" s="1"/>
      <c r="O266" s="1"/>
    </row>
    <row r="267" spans="1:15" ht="12.75" customHeight="1">
      <c r="A267" s="30">
        <v>257</v>
      </c>
      <c r="B267" s="315" t="s">
        <v>266</v>
      </c>
      <c r="C267" s="305">
        <v>283.39999999999998</v>
      </c>
      <c r="D267" s="306">
        <v>284.13333333333333</v>
      </c>
      <c r="E267" s="306">
        <v>279.36666666666667</v>
      </c>
      <c r="F267" s="306">
        <v>275.33333333333337</v>
      </c>
      <c r="G267" s="306">
        <v>270.56666666666672</v>
      </c>
      <c r="H267" s="306">
        <v>288.16666666666663</v>
      </c>
      <c r="I267" s="306">
        <v>292.93333333333328</v>
      </c>
      <c r="J267" s="306">
        <v>296.96666666666658</v>
      </c>
      <c r="K267" s="305">
        <v>288.89999999999998</v>
      </c>
      <c r="L267" s="305">
        <v>280.10000000000002</v>
      </c>
      <c r="M267" s="305">
        <v>6.0206299999999997</v>
      </c>
      <c r="N267" s="1"/>
      <c r="O267" s="1"/>
    </row>
    <row r="268" spans="1:15" ht="12.75" customHeight="1">
      <c r="A268" s="30">
        <v>258</v>
      </c>
      <c r="B268" s="315" t="s">
        <v>139</v>
      </c>
      <c r="C268" s="305">
        <v>548.4</v>
      </c>
      <c r="D268" s="306">
        <v>549.69999999999993</v>
      </c>
      <c r="E268" s="306">
        <v>538.09999999999991</v>
      </c>
      <c r="F268" s="306">
        <v>527.79999999999995</v>
      </c>
      <c r="G268" s="306">
        <v>516.19999999999993</v>
      </c>
      <c r="H268" s="306">
        <v>559.99999999999989</v>
      </c>
      <c r="I268" s="306">
        <v>571.6</v>
      </c>
      <c r="J268" s="306">
        <v>581.89999999999986</v>
      </c>
      <c r="K268" s="305">
        <v>561.29999999999995</v>
      </c>
      <c r="L268" s="305">
        <v>539.4</v>
      </c>
      <c r="M268" s="305">
        <v>51.939610000000002</v>
      </c>
      <c r="N268" s="1"/>
      <c r="O268" s="1"/>
    </row>
    <row r="269" spans="1:15" ht="12.75" customHeight="1">
      <c r="A269" s="30">
        <v>259</v>
      </c>
      <c r="B269" s="315" t="s">
        <v>140</v>
      </c>
      <c r="C269" s="305">
        <v>516.75</v>
      </c>
      <c r="D269" s="306">
        <v>508.45</v>
      </c>
      <c r="E269" s="306">
        <v>497.94999999999993</v>
      </c>
      <c r="F269" s="306">
        <v>479.14999999999992</v>
      </c>
      <c r="G269" s="306">
        <v>468.64999999999986</v>
      </c>
      <c r="H269" s="306">
        <v>527.25</v>
      </c>
      <c r="I269" s="306">
        <v>537.75000000000011</v>
      </c>
      <c r="J269" s="306">
        <v>556.55000000000007</v>
      </c>
      <c r="K269" s="305">
        <v>518.95000000000005</v>
      </c>
      <c r="L269" s="305">
        <v>489.65</v>
      </c>
      <c r="M269" s="305">
        <v>56.6023</v>
      </c>
      <c r="N269" s="1"/>
      <c r="O269" s="1"/>
    </row>
    <row r="270" spans="1:15" ht="12.75" customHeight="1">
      <c r="A270" s="30">
        <v>260</v>
      </c>
      <c r="B270" s="315" t="s">
        <v>834</v>
      </c>
      <c r="C270" s="305">
        <v>468.85</v>
      </c>
      <c r="D270" s="306">
        <v>463.18333333333334</v>
      </c>
      <c r="E270" s="306">
        <v>453.66666666666669</v>
      </c>
      <c r="F270" s="306">
        <v>438.48333333333335</v>
      </c>
      <c r="G270" s="306">
        <v>428.9666666666667</v>
      </c>
      <c r="H270" s="306">
        <v>478.36666666666667</v>
      </c>
      <c r="I270" s="306">
        <v>487.88333333333333</v>
      </c>
      <c r="J270" s="306">
        <v>503.06666666666666</v>
      </c>
      <c r="K270" s="305">
        <v>472.7</v>
      </c>
      <c r="L270" s="305">
        <v>448</v>
      </c>
      <c r="M270" s="305">
        <v>4.4216800000000003</v>
      </c>
      <c r="N270" s="1"/>
      <c r="O270" s="1"/>
    </row>
    <row r="271" spans="1:15" ht="12.75" customHeight="1">
      <c r="A271" s="30">
        <v>261</v>
      </c>
      <c r="B271" s="315" t="s">
        <v>835</v>
      </c>
      <c r="C271" s="305">
        <v>404.65</v>
      </c>
      <c r="D271" s="306">
        <v>404.33333333333331</v>
      </c>
      <c r="E271" s="306">
        <v>396.71666666666664</v>
      </c>
      <c r="F271" s="306">
        <v>388.7833333333333</v>
      </c>
      <c r="G271" s="306">
        <v>381.16666666666663</v>
      </c>
      <c r="H271" s="306">
        <v>412.26666666666665</v>
      </c>
      <c r="I271" s="306">
        <v>419.88333333333333</v>
      </c>
      <c r="J271" s="306">
        <v>427.81666666666666</v>
      </c>
      <c r="K271" s="305">
        <v>411.95</v>
      </c>
      <c r="L271" s="305">
        <v>396.4</v>
      </c>
      <c r="M271" s="305">
        <v>0.81552999999999998</v>
      </c>
      <c r="N271" s="1"/>
      <c r="O271" s="1"/>
    </row>
    <row r="272" spans="1:15" ht="12.75" customHeight="1">
      <c r="A272" s="30">
        <v>262</v>
      </c>
      <c r="B272" s="315" t="s">
        <v>424</v>
      </c>
      <c r="C272" s="305">
        <v>680.55</v>
      </c>
      <c r="D272" s="306">
        <v>678.80000000000007</v>
      </c>
      <c r="E272" s="306">
        <v>668.10000000000014</v>
      </c>
      <c r="F272" s="306">
        <v>655.65000000000009</v>
      </c>
      <c r="G272" s="306">
        <v>644.95000000000016</v>
      </c>
      <c r="H272" s="306">
        <v>691.25000000000011</v>
      </c>
      <c r="I272" s="306">
        <v>701.95000000000016</v>
      </c>
      <c r="J272" s="306">
        <v>714.40000000000009</v>
      </c>
      <c r="K272" s="305">
        <v>689.5</v>
      </c>
      <c r="L272" s="305">
        <v>666.35</v>
      </c>
      <c r="M272" s="305">
        <v>4.2617399999999996</v>
      </c>
      <c r="N272" s="1"/>
      <c r="O272" s="1"/>
    </row>
    <row r="273" spans="1:15" ht="12.75" customHeight="1">
      <c r="A273" s="30">
        <v>263</v>
      </c>
      <c r="B273" s="315" t="s">
        <v>425</v>
      </c>
      <c r="C273" s="305">
        <v>154.55000000000001</v>
      </c>
      <c r="D273" s="306">
        <v>153.81666666666666</v>
      </c>
      <c r="E273" s="306">
        <v>151.68333333333334</v>
      </c>
      <c r="F273" s="306">
        <v>148.81666666666666</v>
      </c>
      <c r="G273" s="306">
        <v>146.68333333333334</v>
      </c>
      <c r="H273" s="306">
        <v>156.68333333333334</v>
      </c>
      <c r="I273" s="306">
        <v>158.81666666666666</v>
      </c>
      <c r="J273" s="306">
        <v>161.68333333333334</v>
      </c>
      <c r="K273" s="305">
        <v>155.94999999999999</v>
      </c>
      <c r="L273" s="305">
        <v>150.94999999999999</v>
      </c>
      <c r="M273" s="305">
        <v>2.93533</v>
      </c>
      <c r="N273" s="1"/>
      <c r="O273" s="1"/>
    </row>
    <row r="274" spans="1:15" ht="12.75" customHeight="1">
      <c r="A274" s="30">
        <v>264</v>
      </c>
      <c r="B274" s="315" t="s">
        <v>432</v>
      </c>
      <c r="C274" s="305">
        <v>1051.7</v>
      </c>
      <c r="D274" s="306">
        <v>1043.8666666666668</v>
      </c>
      <c r="E274" s="306">
        <v>1024.8333333333335</v>
      </c>
      <c r="F274" s="306">
        <v>997.9666666666667</v>
      </c>
      <c r="G274" s="306">
        <v>978.93333333333339</v>
      </c>
      <c r="H274" s="306">
        <v>1070.7333333333336</v>
      </c>
      <c r="I274" s="306">
        <v>1089.7666666666669</v>
      </c>
      <c r="J274" s="306">
        <v>1116.6333333333337</v>
      </c>
      <c r="K274" s="305">
        <v>1062.9000000000001</v>
      </c>
      <c r="L274" s="305">
        <v>1017</v>
      </c>
      <c r="M274" s="305">
        <v>1.7738</v>
      </c>
      <c r="N274" s="1"/>
      <c r="O274" s="1"/>
    </row>
    <row r="275" spans="1:15" ht="12.75" customHeight="1">
      <c r="A275" s="30">
        <v>265</v>
      </c>
      <c r="B275" s="315" t="s">
        <v>433</v>
      </c>
      <c r="C275" s="305">
        <v>353.35</v>
      </c>
      <c r="D275" s="306">
        <v>354.5333333333333</v>
      </c>
      <c r="E275" s="306">
        <v>349.21666666666658</v>
      </c>
      <c r="F275" s="306">
        <v>345.08333333333326</v>
      </c>
      <c r="G275" s="306">
        <v>339.76666666666654</v>
      </c>
      <c r="H275" s="306">
        <v>358.66666666666663</v>
      </c>
      <c r="I275" s="306">
        <v>363.98333333333335</v>
      </c>
      <c r="J275" s="306">
        <v>368.11666666666667</v>
      </c>
      <c r="K275" s="305">
        <v>359.85</v>
      </c>
      <c r="L275" s="305">
        <v>350.4</v>
      </c>
      <c r="M275" s="305">
        <v>0.67610999999999999</v>
      </c>
      <c r="N275" s="1"/>
      <c r="O275" s="1"/>
    </row>
    <row r="276" spans="1:15" ht="12.75" customHeight="1">
      <c r="A276" s="30">
        <v>266</v>
      </c>
      <c r="B276" s="315" t="s">
        <v>836</v>
      </c>
      <c r="C276" s="305">
        <v>58.35</v>
      </c>
      <c r="D276" s="306">
        <v>58.416666666666664</v>
      </c>
      <c r="E276" s="306">
        <v>57.333333333333329</v>
      </c>
      <c r="F276" s="306">
        <v>56.316666666666663</v>
      </c>
      <c r="G276" s="306">
        <v>55.233333333333327</v>
      </c>
      <c r="H276" s="306">
        <v>59.43333333333333</v>
      </c>
      <c r="I276" s="306">
        <v>60.516666666666659</v>
      </c>
      <c r="J276" s="306">
        <v>61.533333333333331</v>
      </c>
      <c r="K276" s="305">
        <v>59.5</v>
      </c>
      <c r="L276" s="305">
        <v>57.4</v>
      </c>
      <c r="M276" s="305">
        <v>4.4387699999999999</v>
      </c>
      <c r="N276" s="1"/>
      <c r="O276" s="1"/>
    </row>
    <row r="277" spans="1:15" ht="12.75" customHeight="1">
      <c r="A277" s="30">
        <v>267</v>
      </c>
      <c r="B277" s="315" t="s">
        <v>434</v>
      </c>
      <c r="C277" s="305">
        <v>404.85</v>
      </c>
      <c r="D277" s="306">
        <v>405.45</v>
      </c>
      <c r="E277" s="306">
        <v>401</v>
      </c>
      <c r="F277" s="306">
        <v>397.15000000000003</v>
      </c>
      <c r="G277" s="306">
        <v>392.70000000000005</v>
      </c>
      <c r="H277" s="306">
        <v>409.29999999999995</v>
      </c>
      <c r="I277" s="306">
        <v>413.74999999999989</v>
      </c>
      <c r="J277" s="306">
        <v>417.59999999999991</v>
      </c>
      <c r="K277" s="305">
        <v>409.9</v>
      </c>
      <c r="L277" s="305">
        <v>401.6</v>
      </c>
      <c r="M277" s="305">
        <v>4.2760600000000002</v>
      </c>
      <c r="N277" s="1"/>
      <c r="O277" s="1"/>
    </row>
    <row r="278" spans="1:15" ht="12.75" customHeight="1">
      <c r="A278" s="30">
        <v>268</v>
      </c>
      <c r="B278" s="315" t="s">
        <v>435</v>
      </c>
      <c r="C278" s="305">
        <v>45.1</v>
      </c>
      <c r="D278" s="306">
        <v>45.1</v>
      </c>
      <c r="E278" s="306">
        <v>44.5</v>
      </c>
      <c r="F278" s="306">
        <v>43.9</v>
      </c>
      <c r="G278" s="306">
        <v>43.3</v>
      </c>
      <c r="H278" s="306">
        <v>45.7</v>
      </c>
      <c r="I278" s="306">
        <v>46.300000000000011</v>
      </c>
      <c r="J278" s="306">
        <v>46.900000000000006</v>
      </c>
      <c r="K278" s="305">
        <v>45.7</v>
      </c>
      <c r="L278" s="305">
        <v>44.5</v>
      </c>
      <c r="M278" s="305">
        <v>28.910240000000002</v>
      </c>
      <c r="N278" s="1"/>
      <c r="O278" s="1"/>
    </row>
    <row r="279" spans="1:15" ht="12.75" customHeight="1">
      <c r="A279" s="30">
        <v>269</v>
      </c>
      <c r="B279" s="315" t="s">
        <v>437</v>
      </c>
      <c r="C279" s="305">
        <v>382.45</v>
      </c>
      <c r="D279" s="306">
        <v>380.76666666666665</v>
      </c>
      <c r="E279" s="306">
        <v>376.68333333333328</v>
      </c>
      <c r="F279" s="306">
        <v>370.91666666666663</v>
      </c>
      <c r="G279" s="306">
        <v>366.83333333333326</v>
      </c>
      <c r="H279" s="306">
        <v>386.5333333333333</v>
      </c>
      <c r="I279" s="306">
        <v>390.61666666666667</v>
      </c>
      <c r="J279" s="306">
        <v>396.38333333333333</v>
      </c>
      <c r="K279" s="305">
        <v>384.85</v>
      </c>
      <c r="L279" s="305">
        <v>375</v>
      </c>
      <c r="M279" s="305">
        <v>0.62739</v>
      </c>
      <c r="N279" s="1"/>
      <c r="O279" s="1"/>
    </row>
    <row r="280" spans="1:15" ht="12.75" customHeight="1">
      <c r="A280" s="30">
        <v>270</v>
      </c>
      <c r="B280" s="315" t="s">
        <v>427</v>
      </c>
      <c r="C280" s="305">
        <v>1205.05</v>
      </c>
      <c r="D280" s="306">
        <v>1190.6833333333334</v>
      </c>
      <c r="E280" s="306">
        <v>1171.3666666666668</v>
      </c>
      <c r="F280" s="306">
        <v>1137.6833333333334</v>
      </c>
      <c r="G280" s="306">
        <v>1118.3666666666668</v>
      </c>
      <c r="H280" s="306">
        <v>1224.3666666666668</v>
      </c>
      <c r="I280" s="306">
        <v>1243.6833333333334</v>
      </c>
      <c r="J280" s="306">
        <v>1277.3666666666668</v>
      </c>
      <c r="K280" s="305">
        <v>1210</v>
      </c>
      <c r="L280" s="305">
        <v>1157</v>
      </c>
      <c r="M280" s="305">
        <v>1.6015200000000001</v>
      </c>
      <c r="N280" s="1"/>
      <c r="O280" s="1"/>
    </row>
    <row r="281" spans="1:15" ht="12.75" customHeight="1">
      <c r="A281" s="30">
        <v>271</v>
      </c>
      <c r="B281" s="315" t="s">
        <v>428</v>
      </c>
      <c r="C281" s="305">
        <v>242</v>
      </c>
      <c r="D281" s="306">
        <v>240.85</v>
      </c>
      <c r="E281" s="306">
        <v>235.85</v>
      </c>
      <c r="F281" s="306">
        <v>229.7</v>
      </c>
      <c r="G281" s="306">
        <v>224.7</v>
      </c>
      <c r="H281" s="306">
        <v>247</v>
      </c>
      <c r="I281" s="306">
        <v>252</v>
      </c>
      <c r="J281" s="306">
        <v>258.14999999999998</v>
      </c>
      <c r="K281" s="305">
        <v>245.85</v>
      </c>
      <c r="L281" s="305">
        <v>234.7</v>
      </c>
      <c r="M281" s="305">
        <v>1.4482299999999999</v>
      </c>
      <c r="N281" s="1"/>
      <c r="O281" s="1"/>
    </row>
    <row r="282" spans="1:15" ht="12.75" customHeight="1">
      <c r="A282" s="30">
        <v>272</v>
      </c>
      <c r="B282" s="315" t="s">
        <v>141</v>
      </c>
      <c r="C282" s="305">
        <v>1946.2</v>
      </c>
      <c r="D282" s="306">
        <v>1936.3999999999999</v>
      </c>
      <c r="E282" s="306">
        <v>1922.7999999999997</v>
      </c>
      <c r="F282" s="306">
        <v>1899.3999999999999</v>
      </c>
      <c r="G282" s="306">
        <v>1885.7999999999997</v>
      </c>
      <c r="H282" s="306">
        <v>1959.7999999999997</v>
      </c>
      <c r="I282" s="306">
        <v>1973.3999999999996</v>
      </c>
      <c r="J282" s="306">
        <v>1996.7999999999997</v>
      </c>
      <c r="K282" s="305">
        <v>1950</v>
      </c>
      <c r="L282" s="305">
        <v>1913</v>
      </c>
      <c r="M282" s="305">
        <v>24.403670000000002</v>
      </c>
      <c r="N282" s="1"/>
      <c r="O282" s="1"/>
    </row>
    <row r="283" spans="1:15" ht="12.75" customHeight="1">
      <c r="A283" s="30">
        <v>273</v>
      </c>
      <c r="B283" s="315" t="s">
        <v>429</v>
      </c>
      <c r="C283" s="305">
        <v>476.1</v>
      </c>
      <c r="D283" s="306">
        <v>474.36666666666662</v>
      </c>
      <c r="E283" s="306">
        <v>464.08333333333326</v>
      </c>
      <c r="F283" s="306">
        <v>452.06666666666666</v>
      </c>
      <c r="G283" s="306">
        <v>441.7833333333333</v>
      </c>
      <c r="H283" s="306">
        <v>486.38333333333321</v>
      </c>
      <c r="I283" s="306">
        <v>496.66666666666663</v>
      </c>
      <c r="J283" s="306">
        <v>508.68333333333317</v>
      </c>
      <c r="K283" s="305">
        <v>484.65</v>
      </c>
      <c r="L283" s="305">
        <v>462.35</v>
      </c>
      <c r="M283" s="305">
        <v>13.323499999999999</v>
      </c>
      <c r="N283" s="1"/>
      <c r="O283" s="1"/>
    </row>
    <row r="284" spans="1:15" ht="12.75" customHeight="1">
      <c r="A284" s="30">
        <v>274</v>
      </c>
      <c r="B284" s="315" t="s">
        <v>426</v>
      </c>
      <c r="C284" s="305">
        <v>575</v>
      </c>
      <c r="D284" s="306">
        <v>573.46666666666658</v>
      </c>
      <c r="E284" s="306">
        <v>561.58333333333314</v>
      </c>
      <c r="F284" s="306">
        <v>548.16666666666652</v>
      </c>
      <c r="G284" s="306">
        <v>536.28333333333308</v>
      </c>
      <c r="H284" s="306">
        <v>586.88333333333321</v>
      </c>
      <c r="I284" s="306">
        <v>598.76666666666665</v>
      </c>
      <c r="J284" s="306">
        <v>612.18333333333328</v>
      </c>
      <c r="K284" s="305">
        <v>585.35</v>
      </c>
      <c r="L284" s="305">
        <v>560.04999999999995</v>
      </c>
      <c r="M284" s="305">
        <v>10.00034</v>
      </c>
      <c r="N284" s="1"/>
      <c r="O284" s="1"/>
    </row>
    <row r="285" spans="1:15" ht="12.75" customHeight="1">
      <c r="A285" s="30">
        <v>275</v>
      </c>
      <c r="B285" s="315" t="s">
        <v>430</v>
      </c>
      <c r="C285" s="305">
        <v>227.75</v>
      </c>
      <c r="D285" s="306">
        <v>225.65</v>
      </c>
      <c r="E285" s="306">
        <v>222.25</v>
      </c>
      <c r="F285" s="306">
        <v>216.75</v>
      </c>
      <c r="G285" s="306">
        <v>213.35</v>
      </c>
      <c r="H285" s="306">
        <v>231.15</v>
      </c>
      <c r="I285" s="306">
        <v>234.55000000000004</v>
      </c>
      <c r="J285" s="306">
        <v>240.05</v>
      </c>
      <c r="K285" s="305">
        <v>229.05</v>
      </c>
      <c r="L285" s="305">
        <v>220.15</v>
      </c>
      <c r="M285" s="305">
        <v>3.9112900000000002</v>
      </c>
      <c r="N285" s="1"/>
      <c r="O285" s="1"/>
    </row>
    <row r="286" spans="1:15" ht="12.75" customHeight="1">
      <c r="A286" s="30">
        <v>276</v>
      </c>
      <c r="B286" s="315" t="s">
        <v>431</v>
      </c>
      <c r="C286" s="305">
        <v>1436.9</v>
      </c>
      <c r="D286" s="306">
        <v>1438.8999999999999</v>
      </c>
      <c r="E286" s="306">
        <v>1419.7999999999997</v>
      </c>
      <c r="F286" s="306">
        <v>1402.6999999999998</v>
      </c>
      <c r="G286" s="306">
        <v>1383.5999999999997</v>
      </c>
      <c r="H286" s="306">
        <v>1455.9999999999998</v>
      </c>
      <c r="I286" s="306">
        <v>1475.0999999999997</v>
      </c>
      <c r="J286" s="306">
        <v>1492.1999999999998</v>
      </c>
      <c r="K286" s="305">
        <v>1458</v>
      </c>
      <c r="L286" s="305">
        <v>1421.8</v>
      </c>
      <c r="M286" s="305">
        <v>0.17438000000000001</v>
      </c>
      <c r="N286" s="1"/>
      <c r="O286" s="1"/>
    </row>
    <row r="287" spans="1:15" ht="12.75" customHeight="1">
      <c r="A287" s="30">
        <v>277</v>
      </c>
      <c r="B287" s="315" t="s">
        <v>436</v>
      </c>
      <c r="C287" s="305">
        <v>562.15</v>
      </c>
      <c r="D287" s="306">
        <v>563.35</v>
      </c>
      <c r="E287" s="306">
        <v>553.80000000000007</v>
      </c>
      <c r="F287" s="306">
        <v>545.45000000000005</v>
      </c>
      <c r="G287" s="306">
        <v>535.90000000000009</v>
      </c>
      <c r="H287" s="306">
        <v>571.70000000000005</v>
      </c>
      <c r="I287" s="306">
        <v>581.25</v>
      </c>
      <c r="J287" s="306">
        <v>589.6</v>
      </c>
      <c r="K287" s="305">
        <v>572.9</v>
      </c>
      <c r="L287" s="305">
        <v>555</v>
      </c>
      <c r="M287" s="305">
        <v>0.54744999999999999</v>
      </c>
      <c r="N287" s="1"/>
      <c r="O287" s="1"/>
    </row>
    <row r="288" spans="1:15" ht="12.75" customHeight="1">
      <c r="A288" s="30">
        <v>278</v>
      </c>
      <c r="B288" s="315" t="s">
        <v>142</v>
      </c>
      <c r="C288" s="305">
        <v>75.099999999999994</v>
      </c>
      <c r="D288" s="306">
        <v>75.166666666666671</v>
      </c>
      <c r="E288" s="306">
        <v>73.933333333333337</v>
      </c>
      <c r="F288" s="306">
        <v>72.766666666666666</v>
      </c>
      <c r="G288" s="306">
        <v>71.533333333333331</v>
      </c>
      <c r="H288" s="306">
        <v>76.333333333333343</v>
      </c>
      <c r="I288" s="306">
        <v>77.566666666666663</v>
      </c>
      <c r="J288" s="306">
        <v>78.733333333333348</v>
      </c>
      <c r="K288" s="305">
        <v>76.400000000000006</v>
      </c>
      <c r="L288" s="305">
        <v>74</v>
      </c>
      <c r="M288" s="305">
        <v>95.138159999999999</v>
      </c>
      <c r="N288" s="1"/>
      <c r="O288" s="1"/>
    </row>
    <row r="289" spans="1:15" ht="12.75" customHeight="1">
      <c r="A289" s="30">
        <v>279</v>
      </c>
      <c r="B289" s="315" t="s">
        <v>143</v>
      </c>
      <c r="C289" s="305">
        <v>2204.5</v>
      </c>
      <c r="D289" s="306">
        <v>2139.2333333333331</v>
      </c>
      <c r="E289" s="306">
        <v>2067.2666666666664</v>
      </c>
      <c r="F289" s="306">
        <v>1930.0333333333333</v>
      </c>
      <c r="G289" s="306">
        <v>1858.0666666666666</v>
      </c>
      <c r="H289" s="306">
        <v>2276.4666666666662</v>
      </c>
      <c r="I289" s="306">
        <v>2348.4333333333325</v>
      </c>
      <c r="J289" s="306">
        <v>2485.6666666666661</v>
      </c>
      <c r="K289" s="305">
        <v>2211.1999999999998</v>
      </c>
      <c r="L289" s="305">
        <v>2002</v>
      </c>
      <c r="M289" s="305">
        <v>14.98016</v>
      </c>
      <c r="N289" s="1"/>
      <c r="O289" s="1"/>
    </row>
    <row r="290" spans="1:15" ht="12.75" customHeight="1">
      <c r="A290" s="30">
        <v>280</v>
      </c>
      <c r="B290" s="315" t="s">
        <v>438</v>
      </c>
      <c r="C290" s="305">
        <v>263.60000000000002</v>
      </c>
      <c r="D290" s="306">
        <v>264.83333333333331</v>
      </c>
      <c r="E290" s="306">
        <v>257.71666666666664</v>
      </c>
      <c r="F290" s="306">
        <v>251.83333333333331</v>
      </c>
      <c r="G290" s="306">
        <v>244.71666666666664</v>
      </c>
      <c r="H290" s="306">
        <v>270.71666666666664</v>
      </c>
      <c r="I290" s="306">
        <v>277.83333333333331</v>
      </c>
      <c r="J290" s="306">
        <v>283.71666666666664</v>
      </c>
      <c r="K290" s="305">
        <v>271.95</v>
      </c>
      <c r="L290" s="305">
        <v>258.95</v>
      </c>
      <c r="M290" s="305">
        <v>1.5775300000000001</v>
      </c>
      <c r="N290" s="1"/>
      <c r="O290" s="1"/>
    </row>
    <row r="291" spans="1:15" ht="12.75" customHeight="1">
      <c r="A291" s="30">
        <v>281</v>
      </c>
      <c r="B291" s="315" t="s">
        <v>267</v>
      </c>
      <c r="C291" s="305">
        <v>565.54999999999995</v>
      </c>
      <c r="D291" s="306">
        <v>564.70000000000005</v>
      </c>
      <c r="E291" s="306">
        <v>560.80000000000007</v>
      </c>
      <c r="F291" s="306">
        <v>556.05000000000007</v>
      </c>
      <c r="G291" s="306">
        <v>552.15000000000009</v>
      </c>
      <c r="H291" s="306">
        <v>569.45000000000005</v>
      </c>
      <c r="I291" s="306">
        <v>573.35000000000014</v>
      </c>
      <c r="J291" s="306">
        <v>578.1</v>
      </c>
      <c r="K291" s="305">
        <v>568.6</v>
      </c>
      <c r="L291" s="305">
        <v>559.95000000000005</v>
      </c>
      <c r="M291" s="305">
        <v>6.1777699999999998</v>
      </c>
      <c r="N291" s="1"/>
      <c r="O291" s="1"/>
    </row>
    <row r="292" spans="1:15" ht="12.75" customHeight="1">
      <c r="A292" s="30">
        <v>282</v>
      </c>
      <c r="B292" s="315" t="s">
        <v>439</v>
      </c>
      <c r="C292" s="305">
        <v>9227.5499999999993</v>
      </c>
      <c r="D292" s="306">
        <v>9203.9</v>
      </c>
      <c r="E292" s="306">
        <v>9024.7999999999993</v>
      </c>
      <c r="F292" s="306">
        <v>8822.0499999999993</v>
      </c>
      <c r="G292" s="306">
        <v>8642.9499999999989</v>
      </c>
      <c r="H292" s="306">
        <v>9406.65</v>
      </c>
      <c r="I292" s="306">
        <v>9585.7500000000018</v>
      </c>
      <c r="J292" s="306">
        <v>9788.5</v>
      </c>
      <c r="K292" s="305">
        <v>9383</v>
      </c>
      <c r="L292" s="305">
        <v>9001.15</v>
      </c>
      <c r="M292" s="305">
        <v>6.4100000000000004E-2</v>
      </c>
      <c r="N292" s="1"/>
      <c r="O292" s="1"/>
    </row>
    <row r="293" spans="1:15" ht="12.75" customHeight="1">
      <c r="A293" s="30">
        <v>283</v>
      </c>
      <c r="B293" s="315" t="s">
        <v>440</v>
      </c>
      <c r="C293" s="305">
        <v>59.15</v>
      </c>
      <c r="D293" s="306">
        <v>60.416666666666664</v>
      </c>
      <c r="E293" s="306">
        <v>57.333333333333329</v>
      </c>
      <c r="F293" s="306">
        <v>55.516666666666666</v>
      </c>
      <c r="G293" s="306">
        <v>52.43333333333333</v>
      </c>
      <c r="H293" s="306">
        <v>62.233333333333327</v>
      </c>
      <c r="I293" s="306">
        <v>65.316666666666663</v>
      </c>
      <c r="J293" s="306">
        <v>67.133333333333326</v>
      </c>
      <c r="K293" s="305">
        <v>63.5</v>
      </c>
      <c r="L293" s="305">
        <v>58.6</v>
      </c>
      <c r="M293" s="305">
        <v>21.770379999999999</v>
      </c>
      <c r="N293" s="1"/>
      <c r="O293" s="1"/>
    </row>
    <row r="294" spans="1:15" ht="12.75" customHeight="1">
      <c r="A294" s="30">
        <v>284</v>
      </c>
      <c r="B294" s="315" t="s">
        <v>144</v>
      </c>
      <c r="C294" s="305">
        <v>377.65</v>
      </c>
      <c r="D294" s="306">
        <v>377.68333333333334</v>
      </c>
      <c r="E294" s="306">
        <v>373.61666666666667</v>
      </c>
      <c r="F294" s="306">
        <v>369.58333333333331</v>
      </c>
      <c r="G294" s="306">
        <v>365.51666666666665</v>
      </c>
      <c r="H294" s="306">
        <v>381.7166666666667</v>
      </c>
      <c r="I294" s="306">
        <v>385.78333333333342</v>
      </c>
      <c r="J294" s="306">
        <v>389.81666666666672</v>
      </c>
      <c r="K294" s="305">
        <v>381.75</v>
      </c>
      <c r="L294" s="305">
        <v>373.65</v>
      </c>
      <c r="M294" s="305">
        <v>34.256720000000001</v>
      </c>
      <c r="N294" s="1"/>
      <c r="O294" s="1"/>
    </row>
    <row r="295" spans="1:15" ht="12.75" customHeight="1">
      <c r="A295" s="30">
        <v>285</v>
      </c>
      <c r="B295" s="315" t="s">
        <v>441</v>
      </c>
      <c r="C295" s="305">
        <v>2947.2</v>
      </c>
      <c r="D295" s="306">
        <v>2970.2000000000003</v>
      </c>
      <c r="E295" s="306">
        <v>2896.0000000000005</v>
      </c>
      <c r="F295" s="306">
        <v>2844.8</v>
      </c>
      <c r="G295" s="306">
        <v>2770.6000000000004</v>
      </c>
      <c r="H295" s="306">
        <v>3021.4000000000005</v>
      </c>
      <c r="I295" s="306">
        <v>3095.6000000000004</v>
      </c>
      <c r="J295" s="306">
        <v>3146.8000000000006</v>
      </c>
      <c r="K295" s="305">
        <v>3044.4</v>
      </c>
      <c r="L295" s="305">
        <v>2919</v>
      </c>
      <c r="M295" s="305">
        <v>0.67717000000000005</v>
      </c>
      <c r="N295" s="1"/>
      <c r="O295" s="1"/>
    </row>
    <row r="296" spans="1:15" ht="12.75" customHeight="1">
      <c r="A296" s="30">
        <v>286</v>
      </c>
      <c r="B296" s="315" t="s">
        <v>837</v>
      </c>
      <c r="C296" s="305">
        <v>882.7</v>
      </c>
      <c r="D296" s="306">
        <v>875.4666666666667</v>
      </c>
      <c r="E296" s="306">
        <v>857.23333333333335</v>
      </c>
      <c r="F296" s="306">
        <v>831.76666666666665</v>
      </c>
      <c r="G296" s="306">
        <v>813.5333333333333</v>
      </c>
      <c r="H296" s="306">
        <v>900.93333333333339</v>
      </c>
      <c r="I296" s="306">
        <v>919.16666666666674</v>
      </c>
      <c r="J296" s="306">
        <v>944.63333333333344</v>
      </c>
      <c r="K296" s="305">
        <v>893.7</v>
      </c>
      <c r="L296" s="305">
        <v>850</v>
      </c>
      <c r="M296" s="305">
        <v>1.3287100000000001</v>
      </c>
      <c r="N296" s="1"/>
      <c r="O296" s="1"/>
    </row>
    <row r="297" spans="1:15" ht="12.75" customHeight="1">
      <c r="A297" s="30">
        <v>287</v>
      </c>
      <c r="B297" s="315" t="s">
        <v>145</v>
      </c>
      <c r="C297" s="305">
        <v>1600.3</v>
      </c>
      <c r="D297" s="306">
        <v>1593.4333333333334</v>
      </c>
      <c r="E297" s="306">
        <v>1580.8666666666668</v>
      </c>
      <c r="F297" s="306">
        <v>1561.4333333333334</v>
      </c>
      <c r="G297" s="306">
        <v>1548.8666666666668</v>
      </c>
      <c r="H297" s="306">
        <v>1612.8666666666668</v>
      </c>
      <c r="I297" s="306">
        <v>1625.4333333333334</v>
      </c>
      <c r="J297" s="306">
        <v>1644.8666666666668</v>
      </c>
      <c r="K297" s="305">
        <v>1606</v>
      </c>
      <c r="L297" s="305">
        <v>1574</v>
      </c>
      <c r="M297" s="305">
        <v>12.79218</v>
      </c>
      <c r="N297" s="1"/>
      <c r="O297" s="1"/>
    </row>
    <row r="298" spans="1:15" ht="12.75" customHeight="1">
      <c r="A298" s="30">
        <v>288</v>
      </c>
      <c r="B298" s="315" t="s">
        <v>146</v>
      </c>
      <c r="C298" s="305">
        <v>3998</v>
      </c>
      <c r="D298" s="306">
        <v>3965.9166666666665</v>
      </c>
      <c r="E298" s="306">
        <v>3924.1333333333332</v>
      </c>
      <c r="F298" s="306">
        <v>3850.2666666666669</v>
      </c>
      <c r="G298" s="306">
        <v>3808.4833333333336</v>
      </c>
      <c r="H298" s="306">
        <v>4039.7833333333328</v>
      </c>
      <c r="I298" s="306">
        <v>4081.5666666666666</v>
      </c>
      <c r="J298" s="306">
        <v>4155.4333333333325</v>
      </c>
      <c r="K298" s="305">
        <v>4007.7</v>
      </c>
      <c r="L298" s="305">
        <v>3892.05</v>
      </c>
      <c r="M298" s="305">
        <v>4.6172199999999997</v>
      </c>
      <c r="N298" s="1"/>
      <c r="O298" s="1"/>
    </row>
    <row r="299" spans="1:15" ht="12.75" customHeight="1">
      <c r="A299" s="30">
        <v>289</v>
      </c>
      <c r="B299" s="315" t="s">
        <v>147</v>
      </c>
      <c r="C299" s="305">
        <v>3448.55</v>
      </c>
      <c r="D299" s="306">
        <v>3431.7833333333333</v>
      </c>
      <c r="E299" s="306">
        <v>3386.7666666666664</v>
      </c>
      <c r="F299" s="306">
        <v>3324.9833333333331</v>
      </c>
      <c r="G299" s="306">
        <v>3279.9666666666662</v>
      </c>
      <c r="H299" s="306">
        <v>3493.5666666666666</v>
      </c>
      <c r="I299" s="306">
        <v>3538.5833333333339</v>
      </c>
      <c r="J299" s="306">
        <v>3600.3666666666668</v>
      </c>
      <c r="K299" s="305">
        <v>3476.8</v>
      </c>
      <c r="L299" s="305">
        <v>3370</v>
      </c>
      <c r="M299" s="305">
        <v>3.3711199999999999</v>
      </c>
      <c r="N299" s="1"/>
      <c r="O299" s="1"/>
    </row>
    <row r="300" spans="1:15" ht="12.75" customHeight="1">
      <c r="A300" s="30">
        <v>290</v>
      </c>
      <c r="B300" s="315" t="s">
        <v>148</v>
      </c>
      <c r="C300" s="305">
        <v>605.75</v>
      </c>
      <c r="D300" s="306">
        <v>603.26666666666665</v>
      </c>
      <c r="E300" s="306">
        <v>598.5333333333333</v>
      </c>
      <c r="F300" s="306">
        <v>591.31666666666661</v>
      </c>
      <c r="G300" s="306">
        <v>586.58333333333326</v>
      </c>
      <c r="H300" s="306">
        <v>610.48333333333335</v>
      </c>
      <c r="I300" s="306">
        <v>615.2166666666667</v>
      </c>
      <c r="J300" s="306">
        <v>622.43333333333339</v>
      </c>
      <c r="K300" s="305">
        <v>608</v>
      </c>
      <c r="L300" s="305">
        <v>596.04999999999995</v>
      </c>
      <c r="M300" s="305">
        <v>9.2076899999999995</v>
      </c>
      <c r="N300" s="1"/>
      <c r="O300" s="1"/>
    </row>
    <row r="301" spans="1:15" ht="12.75" customHeight="1">
      <c r="A301" s="30">
        <v>291</v>
      </c>
      <c r="B301" s="315" t="s">
        <v>442</v>
      </c>
      <c r="C301" s="305">
        <v>2019.5</v>
      </c>
      <c r="D301" s="306">
        <v>2039.3500000000001</v>
      </c>
      <c r="E301" s="306">
        <v>1959.7000000000003</v>
      </c>
      <c r="F301" s="306">
        <v>1899.9</v>
      </c>
      <c r="G301" s="306">
        <v>1820.2500000000002</v>
      </c>
      <c r="H301" s="306">
        <v>2099.1500000000005</v>
      </c>
      <c r="I301" s="306">
        <v>2178.8000000000002</v>
      </c>
      <c r="J301" s="306">
        <v>2238.6000000000004</v>
      </c>
      <c r="K301" s="305">
        <v>2119</v>
      </c>
      <c r="L301" s="305">
        <v>1979.55</v>
      </c>
      <c r="M301" s="305">
        <v>0.70623000000000002</v>
      </c>
      <c r="N301" s="1"/>
      <c r="O301" s="1"/>
    </row>
    <row r="302" spans="1:15" ht="12.75" customHeight="1">
      <c r="A302" s="30">
        <v>292</v>
      </c>
      <c r="B302" s="315" t="s">
        <v>838</v>
      </c>
      <c r="C302" s="305">
        <v>341.6</v>
      </c>
      <c r="D302" s="306">
        <v>342.75</v>
      </c>
      <c r="E302" s="306">
        <v>338</v>
      </c>
      <c r="F302" s="306">
        <v>334.4</v>
      </c>
      <c r="G302" s="306">
        <v>329.65</v>
      </c>
      <c r="H302" s="306">
        <v>346.35</v>
      </c>
      <c r="I302" s="306">
        <v>351.1</v>
      </c>
      <c r="J302" s="306">
        <v>354.70000000000005</v>
      </c>
      <c r="K302" s="305">
        <v>347.5</v>
      </c>
      <c r="L302" s="305">
        <v>339.15</v>
      </c>
      <c r="M302" s="305">
        <v>3.2391999999999999</v>
      </c>
      <c r="N302" s="1"/>
      <c r="O302" s="1"/>
    </row>
    <row r="303" spans="1:15" ht="12.75" customHeight="1">
      <c r="A303" s="30">
        <v>293</v>
      </c>
      <c r="B303" s="315" t="s">
        <v>149</v>
      </c>
      <c r="C303" s="305">
        <v>952.85</v>
      </c>
      <c r="D303" s="306">
        <v>944.61666666666667</v>
      </c>
      <c r="E303" s="306">
        <v>931.23333333333335</v>
      </c>
      <c r="F303" s="306">
        <v>909.61666666666667</v>
      </c>
      <c r="G303" s="306">
        <v>896.23333333333335</v>
      </c>
      <c r="H303" s="306">
        <v>966.23333333333335</v>
      </c>
      <c r="I303" s="306">
        <v>979.61666666666679</v>
      </c>
      <c r="J303" s="306">
        <v>1001.2333333333333</v>
      </c>
      <c r="K303" s="305">
        <v>958</v>
      </c>
      <c r="L303" s="305">
        <v>923</v>
      </c>
      <c r="M303" s="305">
        <v>32.690049999999999</v>
      </c>
      <c r="N303" s="1"/>
      <c r="O303" s="1"/>
    </row>
    <row r="304" spans="1:15" ht="12.75" customHeight="1">
      <c r="A304" s="30">
        <v>294</v>
      </c>
      <c r="B304" s="315" t="s">
        <v>150</v>
      </c>
      <c r="C304" s="305">
        <v>171.55</v>
      </c>
      <c r="D304" s="306">
        <v>172.48333333333335</v>
      </c>
      <c r="E304" s="306">
        <v>168.81666666666669</v>
      </c>
      <c r="F304" s="306">
        <v>166.08333333333334</v>
      </c>
      <c r="G304" s="306">
        <v>162.41666666666669</v>
      </c>
      <c r="H304" s="306">
        <v>175.2166666666667</v>
      </c>
      <c r="I304" s="306">
        <v>178.88333333333333</v>
      </c>
      <c r="J304" s="306">
        <v>181.6166666666667</v>
      </c>
      <c r="K304" s="305">
        <v>176.15</v>
      </c>
      <c r="L304" s="305">
        <v>169.75</v>
      </c>
      <c r="M304" s="305">
        <v>37.809100000000001</v>
      </c>
      <c r="N304" s="1"/>
      <c r="O304" s="1"/>
    </row>
    <row r="305" spans="1:15" ht="12.75" customHeight="1">
      <c r="A305" s="30">
        <v>295</v>
      </c>
      <c r="B305" s="315" t="s">
        <v>316</v>
      </c>
      <c r="C305" s="305">
        <v>16.5</v>
      </c>
      <c r="D305" s="306">
        <v>16.416666666666668</v>
      </c>
      <c r="E305" s="306">
        <v>16.233333333333334</v>
      </c>
      <c r="F305" s="306">
        <v>15.966666666666665</v>
      </c>
      <c r="G305" s="306">
        <v>15.783333333333331</v>
      </c>
      <c r="H305" s="306">
        <v>16.683333333333337</v>
      </c>
      <c r="I305" s="306">
        <v>16.866666666666667</v>
      </c>
      <c r="J305" s="306">
        <v>17.13333333333334</v>
      </c>
      <c r="K305" s="305">
        <v>16.600000000000001</v>
      </c>
      <c r="L305" s="305">
        <v>16.149999999999999</v>
      </c>
      <c r="M305" s="305">
        <v>23.432369999999999</v>
      </c>
      <c r="N305" s="1"/>
      <c r="O305" s="1"/>
    </row>
    <row r="306" spans="1:15" ht="12.75" customHeight="1">
      <c r="A306" s="30">
        <v>296</v>
      </c>
      <c r="B306" s="315" t="s">
        <v>445</v>
      </c>
      <c r="C306" s="305">
        <v>188.8</v>
      </c>
      <c r="D306" s="306">
        <v>185.29999999999998</v>
      </c>
      <c r="E306" s="306">
        <v>178.59999999999997</v>
      </c>
      <c r="F306" s="306">
        <v>168.39999999999998</v>
      </c>
      <c r="G306" s="306">
        <v>161.69999999999996</v>
      </c>
      <c r="H306" s="306">
        <v>195.49999999999997</v>
      </c>
      <c r="I306" s="306">
        <v>202.19999999999996</v>
      </c>
      <c r="J306" s="306">
        <v>212.39999999999998</v>
      </c>
      <c r="K306" s="305">
        <v>192</v>
      </c>
      <c r="L306" s="305">
        <v>175.1</v>
      </c>
      <c r="M306" s="305">
        <v>6.8198499999999997</v>
      </c>
      <c r="N306" s="1"/>
      <c r="O306" s="1"/>
    </row>
    <row r="307" spans="1:15" ht="12.75" customHeight="1">
      <c r="A307" s="30">
        <v>297</v>
      </c>
      <c r="B307" s="315" t="s">
        <v>447</v>
      </c>
      <c r="C307" s="305">
        <v>460.7</v>
      </c>
      <c r="D307" s="306">
        <v>464.5</v>
      </c>
      <c r="E307" s="306">
        <v>454.5</v>
      </c>
      <c r="F307" s="306">
        <v>448.3</v>
      </c>
      <c r="G307" s="306">
        <v>438.3</v>
      </c>
      <c r="H307" s="306">
        <v>470.7</v>
      </c>
      <c r="I307" s="306">
        <v>480.7</v>
      </c>
      <c r="J307" s="306">
        <v>486.9</v>
      </c>
      <c r="K307" s="305">
        <v>474.5</v>
      </c>
      <c r="L307" s="305">
        <v>458.3</v>
      </c>
      <c r="M307" s="305">
        <v>0.28251999999999999</v>
      </c>
      <c r="N307" s="1"/>
      <c r="O307" s="1"/>
    </row>
    <row r="308" spans="1:15" ht="12.75" customHeight="1">
      <c r="A308" s="30">
        <v>298</v>
      </c>
      <c r="B308" s="315" t="s">
        <v>151</v>
      </c>
      <c r="C308" s="305">
        <v>90.8</v>
      </c>
      <c r="D308" s="306">
        <v>90.65000000000002</v>
      </c>
      <c r="E308" s="306">
        <v>89.55000000000004</v>
      </c>
      <c r="F308" s="306">
        <v>88.300000000000026</v>
      </c>
      <c r="G308" s="306">
        <v>87.200000000000045</v>
      </c>
      <c r="H308" s="306">
        <v>91.900000000000034</v>
      </c>
      <c r="I308" s="306">
        <v>93.000000000000028</v>
      </c>
      <c r="J308" s="306">
        <v>94.250000000000028</v>
      </c>
      <c r="K308" s="305">
        <v>91.75</v>
      </c>
      <c r="L308" s="305">
        <v>89.4</v>
      </c>
      <c r="M308" s="305">
        <v>66.911060000000006</v>
      </c>
      <c r="N308" s="1"/>
      <c r="O308" s="1"/>
    </row>
    <row r="309" spans="1:15" ht="12.75" customHeight="1">
      <c r="A309" s="30">
        <v>299</v>
      </c>
      <c r="B309" s="315" t="s">
        <v>152</v>
      </c>
      <c r="C309" s="305">
        <v>526.1</v>
      </c>
      <c r="D309" s="306">
        <v>526.91666666666663</v>
      </c>
      <c r="E309" s="306">
        <v>518.58333333333326</v>
      </c>
      <c r="F309" s="306">
        <v>511.06666666666661</v>
      </c>
      <c r="G309" s="306">
        <v>502.73333333333323</v>
      </c>
      <c r="H309" s="306">
        <v>534.43333333333328</v>
      </c>
      <c r="I309" s="306">
        <v>542.76666666666654</v>
      </c>
      <c r="J309" s="306">
        <v>550.2833333333333</v>
      </c>
      <c r="K309" s="305">
        <v>535.25</v>
      </c>
      <c r="L309" s="305">
        <v>519.4</v>
      </c>
      <c r="M309" s="305">
        <v>13.756959999999999</v>
      </c>
      <c r="N309" s="1"/>
      <c r="O309" s="1"/>
    </row>
    <row r="310" spans="1:15" ht="12.75" customHeight="1">
      <c r="A310" s="30">
        <v>300</v>
      </c>
      <c r="B310" s="315" t="s">
        <v>153</v>
      </c>
      <c r="C310" s="305">
        <v>7942.95</v>
      </c>
      <c r="D310" s="306">
        <v>7913.95</v>
      </c>
      <c r="E310" s="306">
        <v>7862</v>
      </c>
      <c r="F310" s="306">
        <v>7781.05</v>
      </c>
      <c r="G310" s="306">
        <v>7729.1</v>
      </c>
      <c r="H310" s="306">
        <v>7994.9</v>
      </c>
      <c r="I310" s="306">
        <v>8046.8499999999985</v>
      </c>
      <c r="J310" s="306">
        <v>8127.7999999999993</v>
      </c>
      <c r="K310" s="305">
        <v>7965.9</v>
      </c>
      <c r="L310" s="305">
        <v>7833</v>
      </c>
      <c r="M310" s="305">
        <v>4.3141100000000003</v>
      </c>
      <c r="N310" s="1"/>
      <c r="O310" s="1"/>
    </row>
    <row r="311" spans="1:15" ht="12.75" customHeight="1">
      <c r="A311" s="30">
        <v>301</v>
      </c>
      <c r="B311" s="315" t="s">
        <v>839</v>
      </c>
      <c r="C311" s="305">
        <v>2447.9499999999998</v>
      </c>
      <c r="D311" s="306">
        <v>2451.8333333333335</v>
      </c>
      <c r="E311" s="306">
        <v>2407.666666666667</v>
      </c>
      <c r="F311" s="306">
        <v>2367.3833333333337</v>
      </c>
      <c r="G311" s="306">
        <v>2323.2166666666672</v>
      </c>
      <c r="H311" s="306">
        <v>2492.1166666666668</v>
      </c>
      <c r="I311" s="306">
        <v>2536.2833333333338</v>
      </c>
      <c r="J311" s="306">
        <v>2576.5666666666666</v>
      </c>
      <c r="K311" s="305">
        <v>2496</v>
      </c>
      <c r="L311" s="305">
        <v>2411.5500000000002</v>
      </c>
      <c r="M311" s="305">
        <v>0.63221000000000005</v>
      </c>
      <c r="N311" s="1"/>
      <c r="O311" s="1"/>
    </row>
    <row r="312" spans="1:15" ht="12.75" customHeight="1">
      <c r="A312" s="30">
        <v>302</v>
      </c>
      <c r="B312" s="315" t="s">
        <v>449</v>
      </c>
      <c r="C312" s="305">
        <v>374.65</v>
      </c>
      <c r="D312" s="306">
        <v>375.2166666666667</v>
      </c>
      <c r="E312" s="306">
        <v>366.43333333333339</v>
      </c>
      <c r="F312" s="306">
        <v>358.2166666666667</v>
      </c>
      <c r="G312" s="306">
        <v>349.43333333333339</v>
      </c>
      <c r="H312" s="306">
        <v>383.43333333333339</v>
      </c>
      <c r="I312" s="306">
        <v>392.2166666666667</v>
      </c>
      <c r="J312" s="306">
        <v>400.43333333333339</v>
      </c>
      <c r="K312" s="305">
        <v>384</v>
      </c>
      <c r="L312" s="305">
        <v>367</v>
      </c>
      <c r="M312" s="305">
        <v>13.25935</v>
      </c>
      <c r="N312" s="1"/>
      <c r="O312" s="1"/>
    </row>
    <row r="313" spans="1:15" ht="12.75" customHeight="1">
      <c r="A313" s="30">
        <v>303</v>
      </c>
      <c r="B313" s="315" t="s">
        <v>450</v>
      </c>
      <c r="C313" s="305">
        <v>288.05</v>
      </c>
      <c r="D313" s="306">
        <v>287.89999999999998</v>
      </c>
      <c r="E313" s="306">
        <v>283.79999999999995</v>
      </c>
      <c r="F313" s="306">
        <v>279.54999999999995</v>
      </c>
      <c r="G313" s="306">
        <v>275.44999999999993</v>
      </c>
      <c r="H313" s="306">
        <v>292.14999999999998</v>
      </c>
      <c r="I313" s="306">
        <v>296.25</v>
      </c>
      <c r="J313" s="306">
        <v>300.5</v>
      </c>
      <c r="K313" s="305">
        <v>292</v>
      </c>
      <c r="L313" s="305">
        <v>283.64999999999998</v>
      </c>
      <c r="M313" s="305">
        <v>1.8588499999999999</v>
      </c>
      <c r="N313" s="1"/>
      <c r="O313" s="1"/>
    </row>
    <row r="314" spans="1:15" ht="12.75" customHeight="1">
      <c r="A314" s="30">
        <v>304</v>
      </c>
      <c r="B314" s="315" t="s">
        <v>154</v>
      </c>
      <c r="C314" s="305">
        <v>777.8</v>
      </c>
      <c r="D314" s="306">
        <v>776.63333333333333</v>
      </c>
      <c r="E314" s="306">
        <v>765.81666666666661</v>
      </c>
      <c r="F314" s="306">
        <v>753.83333333333326</v>
      </c>
      <c r="G314" s="306">
        <v>743.01666666666654</v>
      </c>
      <c r="H314" s="306">
        <v>788.61666666666667</v>
      </c>
      <c r="I314" s="306">
        <v>799.43333333333351</v>
      </c>
      <c r="J314" s="306">
        <v>811.41666666666674</v>
      </c>
      <c r="K314" s="305">
        <v>787.45</v>
      </c>
      <c r="L314" s="305">
        <v>764.65</v>
      </c>
      <c r="M314" s="305">
        <v>16.508209999999998</v>
      </c>
      <c r="N314" s="1"/>
      <c r="O314" s="1"/>
    </row>
    <row r="315" spans="1:15" ht="12.75" customHeight="1">
      <c r="A315" s="30">
        <v>305</v>
      </c>
      <c r="B315" s="315" t="s">
        <v>455</v>
      </c>
      <c r="C315" s="305">
        <v>1263.3499999999999</v>
      </c>
      <c r="D315" s="306">
        <v>1262.8833333333334</v>
      </c>
      <c r="E315" s="306">
        <v>1250.5666666666668</v>
      </c>
      <c r="F315" s="306">
        <v>1237.7833333333333</v>
      </c>
      <c r="G315" s="306">
        <v>1225.4666666666667</v>
      </c>
      <c r="H315" s="306">
        <v>1275.666666666667</v>
      </c>
      <c r="I315" s="306">
        <v>1287.9833333333336</v>
      </c>
      <c r="J315" s="306">
        <v>1300.7666666666671</v>
      </c>
      <c r="K315" s="305">
        <v>1275.2</v>
      </c>
      <c r="L315" s="305">
        <v>1250.0999999999999</v>
      </c>
      <c r="M315" s="305">
        <v>1.6355599999999999</v>
      </c>
      <c r="N315" s="1"/>
      <c r="O315" s="1"/>
    </row>
    <row r="316" spans="1:15" ht="12.75" customHeight="1">
      <c r="A316" s="30">
        <v>306</v>
      </c>
      <c r="B316" s="315" t="s">
        <v>155</v>
      </c>
      <c r="C316" s="305">
        <v>1665.9</v>
      </c>
      <c r="D316" s="306">
        <v>1661.3</v>
      </c>
      <c r="E316" s="306">
        <v>1617.6</v>
      </c>
      <c r="F316" s="306">
        <v>1569.3</v>
      </c>
      <c r="G316" s="306">
        <v>1525.6</v>
      </c>
      <c r="H316" s="306">
        <v>1709.6</v>
      </c>
      <c r="I316" s="306">
        <v>1753.3000000000002</v>
      </c>
      <c r="J316" s="306">
        <v>1801.6</v>
      </c>
      <c r="K316" s="305">
        <v>1705</v>
      </c>
      <c r="L316" s="305">
        <v>1613</v>
      </c>
      <c r="M316" s="305">
        <v>5.3062500000000004</v>
      </c>
      <c r="N316" s="1"/>
      <c r="O316" s="1"/>
    </row>
    <row r="317" spans="1:15" ht="12.75" customHeight="1">
      <c r="A317" s="30">
        <v>307</v>
      </c>
      <c r="B317" s="315" t="s">
        <v>156</v>
      </c>
      <c r="C317" s="305">
        <v>749.9</v>
      </c>
      <c r="D317" s="306">
        <v>756.9666666666667</v>
      </c>
      <c r="E317" s="306">
        <v>736.93333333333339</v>
      </c>
      <c r="F317" s="306">
        <v>723.9666666666667</v>
      </c>
      <c r="G317" s="306">
        <v>703.93333333333339</v>
      </c>
      <c r="H317" s="306">
        <v>769.93333333333339</v>
      </c>
      <c r="I317" s="306">
        <v>789.9666666666667</v>
      </c>
      <c r="J317" s="306">
        <v>802.93333333333339</v>
      </c>
      <c r="K317" s="305">
        <v>777</v>
      </c>
      <c r="L317" s="305">
        <v>744</v>
      </c>
      <c r="M317" s="305">
        <v>4.3825399999999997</v>
      </c>
      <c r="N317" s="1"/>
      <c r="O317" s="1"/>
    </row>
    <row r="318" spans="1:15" ht="12.75" customHeight="1">
      <c r="A318" s="30">
        <v>308</v>
      </c>
      <c r="B318" s="315" t="s">
        <v>157</v>
      </c>
      <c r="C318" s="305">
        <v>733.95</v>
      </c>
      <c r="D318" s="306">
        <v>738.01666666666677</v>
      </c>
      <c r="E318" s="306">
        <v>726.28333333333353</v>
      </c>
      <c r="F318" s="306">
        <v>718.61666666666679</v>
      </c>
      <c r="G318" s="306">
        <v>706.88333333333355</v>
      </c>
      <c r="H318" s="306">
        <v>745.68333333333351</v>
      </c>
      <c r="I318" s="306">
        <v>757.41666666666686</v>
      </c>
      <c r="J318" s="306">
        <v>765.08333333333348</v>
      </c>
      <c r="K318" s="305">
        <v>749.75</v>
      </c>
      <c r="L318" s="305">
        <v>730.35</v>
      </c>
      <c r="M318" s="305">
        <v>1.4626999999999999</v>
      </c>
      <c r="N318" s="1"/>
      <c r="O318" s="1"/>
    </row>
    <row r="319" spans="1:15" ht="12.75" customHeight="1">
      <c r="A319" s="30">
        <v>309</v>
      </c>
      <c r="B319" s="315" t="s">
        <v>446</v>
      </c>
      <c r="C319" s="305">
        <v>229.9</v>
      </c>
      <c r="D319" s="306">
        <v>229.70000000000002</v>
      </c>
      <c r="E319" s="306">
        <v>225.70000000000005</v>
      </c>
      <c r="F319" s="306">
        <v>221.50000000000003</v>
      </c>
      <c r="G319" s="306">
        <v>217.50000000000006</v>
      </c>
      <c r="H319" s="306">
        <v>233.90000000000003</v>
      </c>
      <c r="I319" s="306">
        <v>237.89999999999998</v>
      </c>
      <c r="J319" s="306">
        <v>242.10000000000002</v>
      </c>
      <c r="K319" s="305">
        <v>233.7</v>
      </c>
      <c r="L319" s="305">
        <v>225.5</v>
      </c>
      <c r="M319" s="305">
        <v>2.2340100000000001</v>
      </c>
      <c r="N319" s="1"/>
      <c r="O319" s="1"/>
    </row>
    <row r="320" spans="1:15" ht="12.75" customHeight="1">
      <c r="A320" s="30">
        <v>310</v>
      </c>
      <c r="B320" s="315" t="s">
        <v>453</v>
      </c>
      <c r="C320" s="305">
        <v>170.25</v>
      </c>
      <c r="D320" s="306">
        <v>172.06666666666669</v>
      </c>
      <c r="E320" s="306">
        <v>166.33333333333337</v>
      </c>
      <c r="F320" s="306">
        <v>162.41666666666669</v>
      </c>
      <c r="G320" s="306">
        <v>156.68333333333337</v>
      </c>
      <c r="H320" s="306">
        <v>175.98333333333338</v>
      </c>
      <c r="I320" s="306">
        <v>181.71666666666667</v>
      </c>
      <c r="J320" s="306">
        <v>185.63333333333338</v>
      </c>
      <c r="K320" s="305">
        <v>177.8</v>
      </c>
      <c r="L320" s="305">
        <v>168.15</v>
      </c>
      <c r="M320" s="305">
        <v>4.6774899999999997</v>
      </c>
      <c r="N320" s="1"/>
      <c r="O320" s="1"/>
    </row>
    <row r="321" spans="1:15" ht="12.75" customHeight="1">
      <c r="A321" s="30">
        <v>311</v>
      </c>
      <c r="B321" s="315" t="s">
        <v>451</v>
      </c>
      <c r="C321" s="305">
        <v>197.45</v>
      </c>
      <c r="D321" s="306">
        <v>198.51666666666665</v>
      </c>
      <c r="E321" s="306">
        <v>193.2833333333333</v>
      </c>
      <c r="F321" s="306">
        <v>189.11666666666665</v>
      </c>
      <c r="G321" s="306">
        <v>183.8833333333333</v>
      </c>
      <c r="H321" s="306">
        <v>202.68333333333331</v>
      </c>
      <c r="I321" s="306">
        <v>207.91666666666666</v>
      </c>
      <c r="J321" s="306">
        <v>212.08333333333331</v>
      </c>
      <c r="K321" s="305">
        <v>203.75</v>
      </c>
      <c r="L321" s="305">
        <v>194.35</v>
      </c>
      <c r="M321" s="305">
        <v>4.0640499999999999</v>
      </c>
      <c r="N321" s="1"/>
      <c r="O321" s="1"/>
    </row>
    <row r="322" spans="1:15" ht="12.75" customHeight="1">
      <c r="A322" s="30">
        <v>312</v>
      </c>
      <c r="B322" s="315" t="s">
        <v>452</v>
      </c>
      <c r="C322" s="305">
        <v>903.45</v>
      </c>
      <c r="D322" s="306">
        <v>898.06666666666661</v>
      </c>
      <c r="E322" s="306">
        <v>885.13333333333321</v>
      </c>
      <c r="F322" s="306">
        <v>866.81666666666661</v>
      </c>
      <c r="G322" s="306">
        <v>853.88333333333321</v>
      </c>
      <c r="H322" s="306">
        <v>916.38333333333321</v>
      </c>
      <c r="I322" s="306">
        <v>929.31666666666661</v>
      </c>
      <c r="J322" s="306">
        <v>947.63333333333321</v>
      </c>
      <c r="K322" s="305">
        <v>911</v>
      </c>
      <c r="L322" s="305">
        <v>879.75</v>
      </c>
      <c r="M322" s="305">
        <v>2.4281799999999998</v>
      </c>
      <c r="N322" s="1"/>
      <c r="O322" s="1"/>
    </row>
    <row r="323" spans="1:15" ht="12.75" customHeight="1">
      <c r="A323" s="30">
        <v>313</v>
      </c>
      <c r="B323" s="315" t="s">
        <v>158</v>
      </c>
      <c r="C323" s="305">
        <v>2866.4</v>
      </c>
      <c r="D323" s="306">
        <v>2844.1</v>
      </c>
      <c r="E323" s="306">
        <v>2808.2</v>
      </c>
      <c r="F323" s="306">
        <v>2750</v>
      </c>
      <c r="G323" s="306">
        <v>2714.1</v>
      </c>
      <c r="H323" s="306">
        <v>2902.2999999999997</v>
      </c>
      <c r="I323" s="306">
        <v>2938.2000000000003</v>
      </c>
      <c r="J323" s="306">
        <v>2996.3999999999996</v>
      </c>
      <c r="K323" s="305">
        <v>2880</v>
      </c>
      <c r="L323" s="305">
        <v>2785.9</v>
      </c>
      <c r="M323" s="305">
        <v>8.7838799999999999</v>
      </c>
      <c r="N323" s="1"/>
      <c r="O323" s="1"/>
    </row>
    <row r="324" spans="1:15" ht="12.75" customHeight="1">
      <c r="A324" s="30">
        <v>314</v>
      </c>
      <c r="B324" s="315" t="s">
        <v>443</v>
      </c>
      <c r="C324" s="305">
        <v>39.549999999999997</v>
      </c>
      <c r="D324" s="306">
        <v>39.516666666666673</v>
      </c>
      <c r="E324" s="306">
        <v>39.183333333333344</v>
      </c>
      <c r="F324" s="306">
        <v>38.81666666666667</v>
      </c>
      <c r="G324" s="306">
        <v>38.483333333333341</v>
      </c>
      <c r="H324" s="306">
        <v>39.883333333333347</v>
      </c>
      <c r="I324" s="306">
        <v>40.216666666666676</v>
      </c>
      <c r="J324" s="306">
        <v>40.58333333333335</v>
      </c>
      <c r="K324" s="305">
        <v>39.85</v>
      </c>
      <c r="L324" s="305">
        <v>39.15</v>
      </c>
      <c r="M324" s="305">
        <v>8.3364399999999996</v>
      </c>
      <c r="N324" s="1"/>
      <c r="O324" s="1"/>
    </row>
    <row r="325" spans="1:15" ht="12.75" customHeight="1">
      <c r="A325" s="30">
        <v>315</v>
      </c>
      <c r="B325" s="315" t="s">
        <v>444</v>
      </c>
      <c r="C325" s="305">
        <v>159.19999999999999</v>
      </c>
      <c r="D325" s="306">
        <v>159.9</v>
      </c>
      <c r="E325" s="306">
        <v>158.30000000000001</v>
      </c>
      <c r="F325" s="306">
        <v>157.4</v>
      </c>
      <c r="G325" s="306">
        <v>155.80000000000001</v>
      </c>
      <c r="H325" s="306">
        <v>160.80000000000001</v>
      </c>
      <c r="I325" s="306">
        <v>162.39999999999998</v>
      </c>
      <c r="J325" s="306">
        <v>163.30000000000001</v>
      </c>
      <c r="K325" s="305">
        <v>161.5</v>
      </c>
      <c r="L325" s="305">
        <v>159</v>
      </c>
      <c r="M325" s="305">
        <v>1.0569200000000001</v>
      </c>
      <c r="N325" s="1"/>
      <c r="O325" s="1"/>
    </row>
    <row r="326" spans="1:15" ht="12.75" customHeight="1">
      <c r="A326" s="30">
        <v>316</v>
      </c>
      <c r="B326" s="315" t="s">
        <v>454</v>
      </c>
      <c r="C326" s="305">
        <v>780.05</v>
      </c>
      <c r="D326" s="306">
        <v>781.73333333333323</v>
      </c>
      <c r="E326" s="306">
        <v>770.76666666666642</v>
      </c>
      <c r="F326" s="306">
        <v>761.48333333333323</v>
      </c>
      <c r="G326" s="306">
        <v>750.51666666666642</v>
      </c>
      <c r="H326" s="306">
        <v>791.01666666666642</v>
      </c>
      <c r="I326" s="306">
        <v>801.98333333333335</v>
      </c>
      <c r="J326" s="306">
        <v>811.26666666666642</v>
      </c>
      <c r="K326" s="305">
        <v>792.7</v>
      </c>
      <c r="L326" s="305">
        <v>772.45</v>
      </c>
      <c r="M326" s="305">
        <v>3.5298799999999999</v>
      </c>
      <c r="N326" s="1"/>
      <c r="O326" s="1"/>
    </row>
    <row r="327" spans="1:15" ht="12.75" customHeight="1">
      <c r="A327" s="30">
        <v>317</v>
      </c>
      <c r="B327" s="315" t="s">
        <v>160</v>
      </c>
      <c r="C327" s="305">
        <v>2484.15</v>
      </c>
      <c r="D327" s="306">
        <v>2474.0666666666671</v>
      </c>
      <c r="E327" s="306">
        <v>2436.233333333334</v>
      </c>
      <c r="F327" s="306">
        <v>2388.3166666666671</v>
      </c>
      <c r="G327" s="306">
        <v>2350.483333333334</v>
      </c>
      <c r="H327" s="306">
        <v>2521.983333333334</v>
      </c>
      <c r="I327" s="306">
        <v>2559.8166666666671</v>
      </c>
      <c r="J327" s="306">
        <v>2607.733333333334</v>
      </c>
      <c r="K327" s="305">
        <v>2511.9</v>
      </c>
      <c r="L327" s="305">
        <v>2426.15</v>
      </c>
      <c r="M327" s="305">
        <v>2.6969400000000001</v>
      </c>
      <c r="N327" s="1"/>
      <c r="O327" s="1"/>
    </row>
    <row r="328" spans="1:15" ht="12.75" customHeight="1">
      <c r="A328" s="30">
        <v>318</v>
      </c>
      <c r="B328" s="315" t="s">
        <v>161</v>
      </c>
      <c r="C328" s="305">
        <v>74654.850000000006</v>
      </c>
      <c r="D328" s="306">
        <v>74881.616666666669</v>
      </c>
      <c r="E328" s="306">
        <v>74073.233333333337</v>
      </c>
      <c r="F328" s="306">
        <v>73491.616666666669</v>
      </c>
      <c r="G328" s="306">
        <v>72683.233333333337</v>
      </c>
      <c r="H328" s="306">
        <v>75463.233333333337</v>
      </c>
      <c r="I328" s="306">
        <v>76271.616666666669</v>
      </c>
      <c r="J328" s="306">
        <v>76853.233333333337</v>
      </c>
      <c r="K328" s="305">
        <v>75690</v>
      </c>
      <c r="L328" s="305">
        <v>74300</v>
      </c>
      <c r="M328" s="305">
        <v>7.417E-2</v>
      </c>
      <c r="N328" s="1"/>
      <c r="O328" s="1"/>
    </row>
    <row r="329" spans="1:15" ht="12.75" customHeight="1">
      <c r="A329" s="30">
        <v>319</v>
      </c>
      <c r="B329" s="315" t="s">
        <v>448</v>
      </c>
      <c r="C329" s="305">
        <v>79.349999999999994</v>
      </c>
      <c r="D329" s="306">
        <v>81.683333333333323</v>
      </c>
      <c r="E329" s="306">
        <v>77.016666666666652</v>
      </c>
      <c r="F329" s="306">
        <v>74.683333333333323</v>
      </c>
      <c r="G329" s="306">
        <v>70.016666666666652</v>
      </c>
      <c r="H329" s="306">
        <v>84.016666666666652</v>
      </c>
      <c r="I329" s="306">
        <v>88.683333333333309</v>
      </c>
      <c r="J329" s="306">
        <v>91.016666666666652</v>
      </c>
      <c r="K329" s="305">
        <v>86.35</v>
      </c>
      <c r="L329" s="305">
        <v>79.349999999999994</v>
      </c>
      <c r="M329" s="305">
        <v>46.049230000000001</v>
      </c>
      <c r="N329" s="1"/>
      <c r="O329" s="1"/>
    </row>
    <row r="330" spans="1:15" ht="12.75" customHeight="1">
      <c r="A330" s="30">
        <v>320</v>
      </c>
      <c r="B330" s="315" t="s">
        <v>162</v>
      </c>
      <c r="C330" s="305">
        <v>1096.1500000000001</v>
      </c>
      <c r="D330" s="306">
        <v>1077.2833333333335</v>
      </c>
      <c r="E330" s="306">
        <v>1045.5666666666671</v>
      </c>
      <c r="F330" s="306">
        <v>994.98333333333358</v>
      </c>
      <c r="G330" s="306">
        <v>963.26666666666711</v>
      </c>
      <c r="H330" s="306">
        <v>1127.866666666667</v>
      </c>
      <c r="I330" s="306">
        <v>1159.5833333333337</v>
      </c>
      <c r="J330" s="306">
        <v>1210.166666666667</v>
      </c>
      <c r="K330" s="305">
        <v>1109</v>
      </c>
      <c r="L330" s="305">
        <v>1026.7</v>
      </c>
      <c r="M330" s="305">
        <v>40.149749999999997</v>
      </c>
      <c r="N330" s="1"/>
      <c r="O330" s="1"/>
    </row>
    <row r="331" spans="1:15" ht="12.75" customHeight="1">
      <c r="A331" s="30">
        <v>321</v>
      </c>
      <c r="B331" s="315" t="s">
        <v>163</v>
      </c>
      <c r="C331" s="305">
        <v>279.85000000000002</v>
      </c>
      <c r="D331" s="306">
        <v>277.81666666666666</v>
      </c>
      <c r="E331" s="306">
        <v>274.93333333333334</v>
      </c>
      <c r="F331" s="306">
        <v>270.01666666666665</v>
      </c>
      <c r="G331" s="306">
        <v>267.13333333333333</v>
      </c>
      <c r="H331" s="306">
        <v>282.73333333333335</v>
      </c>
      <c r="I331" s="306">
        <v>285.61666666666667</v>
      </c>
      <c r="J331" s="306">
        <v>290.53333333333336</v>
      </c>
      <c r="K331" s="305">
        <v>280.7</v>
      </c>
      <c r="L331" s="305">
        <v>272.89999999999998</v>
      </c>
      <c r="M331" s="305">
        <v>7.9719600000000002</v>
      </c>
      <c r="N331" s="1"/>
      <c r="O331" s="1"/>
    </row>
    <row r="332" spans="1:15" ht="12.75" customHeight="1">
      <c r="A332" s="30">
        <v>322</v>
      </c>
      <c r="B332" s="315" t="s">
        <v>268</v>
      </c>
      <c r="C332" s="305">
        <v>679.55</v>
      </c>
      <c r="D332" s="306">
        <v>678.93333333333328</v>
      </c>
      <c r="E332" s="306">
        <v>671.86666666666656</v>
      </c>
      <c r="F332" s="306">
        <v>664.18333333333328</v>
      </c>
      <c r="G332" s="306">
        <v>657.11666666666656</v>
      </c>
      <c r="H332" s="306">
        <v>686.61666666666656</v>
      </c>
      <c r="I332" s="306">
        <v>693.68333333333339</v>
      </c>
      <c r="J332" s="306">
        <v>701.36666666666656</v>
      </c>
      <c r="K332" s="305">
        <v>686</v>
      </c>
      <c r="L332" s="305">
        <v>671.25</v>
      </c>
      <c r="M332" s="305">
        <v>1.3291500000000001</v>
      </c>
      <c r="N332" s="1"/>
      <c r="O332" s="1"/>
    </row>
    <row r="333" spans="1:15" ht="12.75" customHeight="1">
      <c r="A333" s="30">
        <v>323</v>
      </c>
      <c r="B333" s="315" t="s">
        <v>164</v>
      </c>
      <c r="C333" s="305">
        <v>92.95</v>
      </c>
      <c r="D333" s="306">
        <v>93.116666666666674</v>
      </c>
      <c r="E333" s="306">
        <v>91.433333333333351</v>
      </c>
      <c r="F333" s="306">
        <v>89.916666666666671</v>
      </c>
      <c r="G333" s="306">
        <v>88.233333333333348</v>
      </c>
      <c r="H333" s="306">
        <v>94.633333333333354</v>
      </c>
      <c r="I333" s="306">
        <v>96.316666666666691</v>
      </c>
      <c r="J333" s="306">
        <v>97.833333333333357</v>
      </c>
      <c r="K333" s="305">
        <v>94.8</v>
      </c>
      <c r="L333" s="305">
        <v>91.6</v>
      </c>
      <c r="M333" s="305">
        <v>130.29657</v>
      </c>
      <c r="N333" s="1"/>
      <c r="O333" s="1"/>
    </row>
    <row r="334" spans="1:15" ht="12.75" customHeight="1">
      <c r="A334" s="30">
        <v>324</v>
      </c>
      <c r="B334" s="315" t="s">
        <v>165</v>
      </c>
      <c r="C334" s="305">
        <v>3693.3</v>
      </c>
      <c r="D334" s="306">
        <v>3668.4500000000003</v>
      </c>
      <c r="E334" s="306">
        <v>3611.9000000000005</v>
      </c>
      <c r="F334" s="306">
        <v>3530.5000000000005</v>
      </c>
      <c r="G334" s="306">
        <v>3473.9500000000007</v>
      </c>
      <c r="H334" s="306">
        <v>3749.8500000000004</v>
      </c>
      <c r="I334" s="306">
        <v>3806.4000000000005</v>
      </c>
      <c r="J334" s="306">
        <v>3887.8</v>
      </c>
      <c r="K334" s="305">
        <v>3725</v>
      </c>
      <c r="L334" s="305">
        <v>3587.05</v>
      </c>
      <c r="M334" s="305">
        <v>5.5649100000000002</v>
      </c>
      <c r="N334" s="1"/>
      <c r="O334" s="1"/>
    </row>
    <row r="335" spans="1:15" ht="12.75" customHeight="1">
      <c r="A335" s="30">
        <v>325</v>
      </c>
      <c r="B335" s="315" t="s">
        <v>166</v>
      </c>
      <c r="C335" s="305">
        <v>3686.45</v>
      </c>
      <c r="D335" s="306">
        <v>3680.8666666666668</v>
      </c>
      <c r="E335" s="306">
        <v>3641.7333333333336</v>
      </c>
      <c r="F335" s="306">
        <v>3597.0166666666669</v>
      </c>
      <c r="G335" s="306">
        <v>3557.8833333333337</v>
      </c>
      <c r="H335" s="306">
        <v>3725.5833333333335</v>
      </c>
      <c r="I335" s="306">
        <v>3764.7166666666667</v>
      </c>
      <c r="J335" s="306">
        <v>3809.4333333333334</v>
      </c>
      <c r="K335" s="305">
        <v>3720</v>
      </c>
      <c r="L335" s="305">
        <v>3636.15</v>
      </c>
      <c r="M335" s="305">
        <v>0.98573</v>
      </c>
      <c r="N335" s="1"/>
      <c r="O335" s="1"/>
    </row>
    <row r="336" spans="1:15" ht="12.75" customHeight="1">
      <c r="A336" s="30">
        <v>326</v>
      </c>
      <c r="B336" s="315" t="s">
        <v>840</v>
      </c>
      <c r="C336" s="305">
        <v>1165.5</v>
      </c>
      <c r="D336" s="306">
        <v>1180.2166666666667</v>
      </c>
      <c r="E336" s="306">
        <v>1140.4333333333334</v>
      </c>
      <c r="F336" s="306">
        <v>1115.3666666666668</v>
      </c>
      <c r="G336" s="306">
        <v>1075.5833333333335</v>
      </c>
      <c r="H336" s="306">
        <v>1205.2833333333333</v>
      </c>
      <c r="I336" s="306">
        <v>1245.0666666666666</v>
      </c>
      <c r="J336" s="306">
        <v>1270.1333333333332</v>
      </c>
      <c r="K336" s="305">
        <v>1220</v>
      </c>
      <c r="L336" s="305">
        <v>1155.1500000000001</v>
      </c>
      <c r="M336" s="305">
        <v>0.88771</v>
      </c>
      <c r="N336" s="1"/>
      <c r="O336" s="1"/>
    </row>
    <row r="337" spans="1:15" ht="12.75" customHeight="1">
      <c r="A337" s="30">
        <v>327</v>
      </c>
      <c r="B337" s="315" t="s">
        <v>456</v>
      </c>
      <c r="C337" s="305">
        <v>33.299999999999997</v>
      </c>
      <c r="D337" s="306">
        <v>33.049999999999997</v>
      </c>
      <c r="E337" s="306">
        <v>32.699999999999996</v>
      </c>
      <c r="F337" s="306">
        <v>32.1</v>
      </c>
      <c r="G337" s="306">
        <v>31.75</v>
      </c>
      <c r="H337" s="306">
        <v>33.649999999999991</v>
      </c>
      <c r="I337" s="306">
        <v>33.999999999999986</v>
      </c>
      <c r="J337" s="306">
        <v>34.599999999999987</v>
      </c>
      <c r="K337" s="305">
        <v>33.4</v>
      </c>
      <c r="L337" s="305">
        <v>32.450000000000003</v>
      </c>
      <c r="M337" s="305">
        <v>30.407509999999998</v>
      </c>
      <c r="N337" s="1"/>
      <c r="O337" s="1"/>
    </row>
    <row r="338" spans="1:15" ht="12.75" customHeight="1">
      <c r="A338" s="30">
        <v>328</v>
      </c>
      <c r="B338" s="315" t="s">
        <v>457</v>
      </c>
      <c r="C338" s="305">
        <v>61.1</v>
      </c>
      <c r="D338" s="306">
        <v>61.533333333333339</v>
      </c>
      <c r="E338" s="306">
        <v>60.366666666666674</v>
      </c>
      <c r="F338" s="306">
        <v>59.633333333333333</v>
      </c>
      <c r="G338" s="306">
        <v>58.466666666666669</v>
      </c>
      <c r="H338" s="306">
        <v>62.26666666666668</v>
      </c>
      <c r="I338" s="306">
        <v>63.433333333333351</v>
      </c>
      <c r="J338" s="306">
        <v>64.166666666666686</v>
      </c>
      <c r="K338" s="305">
        <v>62.7</v>
      </c>
      <c r="L338" s="305">
        <v>60.8</v>
      </c>
      <c r="M338" s="305">
        <v>17.090620000000001</v>
      </c>
      <c r="N338" s="1"/>
      <c r="O338" s="1"/>
    </row>
    <row r="339" spans="1:15" ht="12.75" customHeight="1">
      <c r="A339" s="30">
        <v>329</v>
      </c>
      <c r="B339" s="315" t="s">
        <v>458</v>
      </c>
      <c r="C339" s="305">
        <v>528.1</v>
      </c>
      <c r="D339" s="306">
        <v>528.30000000000007</v>
      </c>
      <c r="E339" s="306">
        <v>511.80000000000018</v>
      </c>
      <c r="F339" s="306">
        <v>495.50000000000011</v>
      </c>
      <c r="G339" s="306">
        <v>479.00000000000023</v>
      </c>
      <c r="H339" s="306">
        <v>544.60000000000014</v>
      </c>
      <c r="I339" s="306">
        <v>561.09999999999991</v>
      </c>
      <c r="J339" s="306">
        <v>577.40000000000009</v>
      </c>
      <c r="K339" s="305">
        <v>544.79999999999995</v>
      </c>
      <c r="L339" s="305">
        <v>512</v>
      </c>
      <c r="M339" s="305">
        <v>0.49306</v>
      </c>
      <c r="N339" s="1"/>
      <c r="O339" s="1"/>
    </row>
    <row r="340" spans="1:15" ht="12.75" customHeight="1">
      <c r="A340" s="30">
        <v>330</v>
      </c>
      <c r="B340" s="315" t="s">
        <v>167</v>
      </c>
      <c r="C340" s="305">
        <v>17641.05</v>
      </c>
      <c r="D340" s="306">
        <v>17651.733333333334</v>
      </c>
      <c r="E340" s="306">
        <v>17476.516666666666</v>
      </c>
      <c r="F340" s="306">
        <v>17311.983333333334</v>
      </c>
      <c r="G340" s="306">
        <v>17136.766666666666</v>
      </c>
      <c r="H340" s="306">
        <v>17816.266666666666</v>
      </c>
      <c r="I340" s="306">
        <v>17991.483333333334</v>
      </c>
      <c r="J340" s="306">
        <v>18156.016666666666</v>
      </c>
      <c r="K340" s="305">
        <v>17826.95</v>
      </c>
      <c r="L340" s="305">
        <v>17487.2</v>
      </c>
      <c r="M340" s="305">
        <v>0.42526999999999998</v>
      </c>
      <c r="N340" s="1"/>
      <c r="O340" s="1"/>
    </row>
    <row r="341" spans="1:15" ht="12.75" customHeight="1">
      <c r="A341" s="30">
        <v>331</v>
      </c>
      <c r="B341" s="315" t="s">
        <v>464</v>
      </c>
      <c r="C341" s="305">
        <v>71.650000000000006</v>
      </c>
      <c r="D341" s="306">
        <v>72.116666666666674</v>
      </c>
      <c r="E341" s="306">
        <v>70.333333333333343</v>
      </c>
      <c r="F341" s="306">
        <v>69.016666666666666</v>
      </c>
      <c r="G341" s="306">
        <v>67.233333333333334</v>
      </c>
      <c r="H341" s="306">
        <v>73.433333333333351</v>
      </c>
      <c r="I341" s="306">
        <v>75.216666666666683</v>
      </c>
      <c r="J341" s="306">
        <v>76.53333333333336</v>
      </c>
      <c r="K341" s="305">
        <v>73.900000000000006</v>
      </c>
      <c r="L341" s="305">
        <v>70.8</v>
      </c>
      <c r="M341" s="305">
        <v>12.72129</v>
      </c>
      <c r="N341" s="1"/>
      <c r="O341" s="1"/>
    </row>
    <row r="342" spans="1:15" ht="12.75" customHeight="1">
      <c r="A342" s="30">
        <v>332</v>
      </c>
      <c r="B342" s="315" t="s">
        <v>463</v>
      </c>
      <c r="C342" s="305">
        <v>51.45</v>
      </c>
      <c r="D342" s="306">
        <v>51.716666666666669</v>
      </c>
      <c r="E342" s="306">
        <v>50.88333333333334</v>
      </c>
      <c r="F342" s="306">
        <v>50.31666666666667</v>
      </c>
      <c r="G342" s="306">
        <v>49.483333333333341</v>
      </c>
      <c r="H342" s="306">
        <v>52.283333333333339</v>
      </c>
      <c r="I342" s="306">
        <v>53.116666666666667</v>
      </c>
      <c r="J342" s="306">
        <v>53.683333333333337</v>
      </c>
      <c r="K342" s="305">
        <v>52.55</v>
      </c>
      <c r="L342" s="305">
        <v>51.15</v>
      </c>
      <c r="M342" s="305">
        <v>10.819190000000001</v>
      </c>
      <c r="N342" s="1"/>
      <c r="O342" s="1"/>
    </row>
    <row r="343" spans="1:15" ht="12.75" customHeight="1">
      <c r="A343" s="30">
        <v>333</v>
      </c>
      <c r="B343" s="315" t="s">
        <v>462</v>
      </c>
      <c r="C343" s="305">
        <v>654.45000000000005</v>
      </c>
      <c r="D343" s="306">
        <v>655.48333333333335</v>
      </c>
      <c r="E343" s="306">
        <v>645.9666666666667</v>
      </c>
      <c r="F343" s="306">
        <v>637.48333333333335</v>
      </c>
      <c r="G343" s="306">
        <v>627.9666666666667</v>
      </c>
      <c r="H343" s="306">
        <v>663.9666666666667</v>
      </c>
      <c r="I343" s="306">
        <v>673.48333333333335</v>
      </c>
      <c r="J343" s="306">
        <v>681.9666666666667</v>
      </c>
      <c r="K343" s="305">
        <v>665</v>
      </c>
      <c r="L343" s="305">
        <v>647</v>
      </c>
      <c r="M343" s="305">
        <v>1.0854699999999999</v>
      </c>
      <c r="N343" s="1"/>
      <c r="O343" s="1"/>
    </row>
    <row r="344" spans="1:15" ht="12.75" customHeight="1">
      <c r="A344" s="30">
        <v>334</v>
      </c>
      <c r="B344" s="315" t="s">
        <v>459</v>
      </c>
      <c r="C344" s="305">
        <v>33.25</v>
      </c>
      <c r="D344" s="306">
        <v>32.983333333333327</v>
      </c>
      <c r="E344" s="306">
        <v>32.416666666666657</v>
      </c>
      <c r="F344" s="306">
        <v>31.583333333333329</v>
      </c>
      <c r="G344" s="306">
        <v>31.016666666666659</v>
      </c>
      <c r="H344" s="306">
        <v>33.816666666666656</v>
      </c>
      <c r="I344" s="306">
        <v>34.383333333333333</v>
      </c>
      <c r="J344" s="306">
        <v>35.216666666666654</v>
      </c>
      <c r="K344" s="305">
        <v>33.549999999999997</v>
      </c>
      <c r="L344" s="305">
        <v>32.15</v>
      </c>
      <c r="M344" s="305">
        <v>75.195400000000006</v>
      </c>
      <c r="N344" s="1"/>
      <c r="O344" s="1"/>
    </row>
    <row r="345" spans="1:15" ht="12.75" customHeight="1">
      <c r="A345" s="30">
        <v>335</v>
      </c>
      <c r="B345" s="315" t="s">
        <v>534</v>
      </c>
      <c r="C345" s="305">
        <v>97.7</v>
      </c>
      <c r="D345" s="306">
        <v>98.633333333333326</v>
      </c>
      <c r="E345" s="306">
        <v>96.566666666666649</v>
      </c>
      <c r="F345" s="306">
        <v>95.433333333333323</v>
      </c>
      <c r="G345" s="306">
        <v>93.366666666666646</v>
      </c>
      <c r="H345" s="306">
        <v>99.766666666666652</v>
      </c>
      <c r="I345" s="306">
        <v>101.83333333333331</v>
      </c>
      <c r="J345" s="306">
        <v>102.96666666666665</v>
      </c>
      <c r="K345" s="305">
        <v>100.7</v>
      </c>
      <c r="L345" s="305">
        <v>97.5</v>
      </c>
      <c r="M345" s="305">
        <v>2.1687400000000001</v>
      </c>
      <c r="N345" s="1"/>
      <c r="O345" s="1"/>
    </row>
    <row r="346" spans="1:15" ht="12.75" customHeight="1">
      <c r="A346" s="30">
        <v>336</v>
      </c>
      <c r="B346" s="315" t="s">
        <v>465</v>
      </c>
      <c r="C346" s="305">
        <v>1918.8</v>
      </c>
      <c r="D346" s="306">
        <v>1908.7</v>
      </c>
      <c r="E346" s="306">
        <v>1891.1000000000001</v>
      </c>
      <c r="F346" s="306">
        <v>1863.4</v>
      </c>
      <c r="G346" s="306">
        <v>1845.8000000000002</v>
      </c>
      <c r="H346" s="306">
        <v>1936.4</v>
      </c>
      <c r="I346" s="306">
        <v>1954</v>
      </c>
      <c r="J346" s="306">
        <v>1981.7</v>
      </c>
      <c r="K346" s="305">
        <v>1926.3</v>
      </c>
      <c r="L346" s="305">
        <v>1881</v>
      </c>
      <c r="M346" s="305">
        <v>2.9860000000000001E-2</v>
      </c>
      <c r="N346" s="1"/>
      <c r="O346" s="1"/>
    </row>
    <row r="347" spans="1:15" ht="12.75" customHeight="1">
      <c r="A347" s="30">
        <v>337</v>
      </c>
      <c r="B347" s="315" t="s">
        <v>460</v>
      </c>
      <c r="C347" s="305">
        <v>77.599999999999994</v>
      </c>
      <c r="D347" s="306">
        <v>77.61666666666666</v>
      </c>
      <c r="E347" s="306">
        <v>76.583333333333314</v>
      </c>
      <c r="F347" s="306">
        <v>75.566666666666649</v>
      </c>
      <c r="G347" s="306">
        <v>74.533333333333303</v>
      </c>
      <c r="H347" s="306">
        <v>78.633333333333326</v>
      </c>
      <c r="I347" s="306">
        <v>79.666666666666657</v>
      </c>
      <c r="J347" s="306">
        <v>80.683333333333337</v>
      </c>
      <c r="K347" s="305">
        <v>78.650000000000006</v>
      </c>
      <c r="L347" s="305">
        <v>76.599999999999994</v>
      </c>
      <c r="M347" s="305">
        <v>38.881010000000003</v>
      </c>
      <c r="N347" s="1"/>
      <c r="O347" s="1"/>
    </row>
    <row r="348" spans="1:15" ht="12.75" customHeight="1">
      <c r="A348" s="30">
        <v>338</v>
      </c>
      <c r="B348" s="315" t="s">
        <v>168</v>
      </c>
      <c r="C348" s="305">
        <v>124.95</v>
      </c>
      <c r="D348" s="306">
        <v>124.73333333333333</v>
      </c>
      <c r="E348" s="306">
        <v>122.91666666666667</v>
      </c>
      <c r="F348" s="306">
        <v>120.88333333333334</v>
      </c>
      <c r="G348" s="306">
        <v>119.06666666666668</v>
      </c>
      <c r="H348" s="306">
        <v>126.76666666666667</v>
      </c>
      <c r="I348" s="306">
        <v>128.58333333333331</v>
      </c>
      <c r="J348" s="306">
        <v>130.61666666666667</v>
      </c>
      <c r="K348" s="305">
        <v>126.55</v>
      </c>
      <c r="L348" s="305">
        <v>122.7</v>
      </c>
      <c r="M348" s="305">
        <v>97.265820000000005</v>
      </c>
      <c r="N348" s="1"/>
      <c r="O348" s="1"/>
    </row>
    <row r="349" spans="1:15" ht="12.75" customHeight="1">
      <c r="A349" s="30">
        <v>339</v>
      </c>
      <c r="B349" s="315" t="s">
        <v>461</v>
      </c>
      <c r="C349" s="305">
        <v>240.75</v>
      </c>
      <c r="D349" s="306">
        <v>241.28333333333333</v>
      </c>
      <c r="E349" s="306">
        <v>237.11666666666667</v>
      </c>
      <c r="F349" s="306">
        <v>233.48333333333335</v>
      </c>
      <c r="G349" s="306">
        <v>229.31666666666669</v>
      </c>
      <c r="H349" s="306">
        <v>244.91666666666666</v>
      </c>
      <c r="I349" s="306">
        <v>249.08333333333334</v>
      </c>
      <c r="J349" s="306">
        <v>252.71666666666664</v>
      </c>
      <c r="K349" s="305">
        <v>245.45</v>
      </c>
      <c r="L349" s="305">
        <v>237.65</v>
      </c>
      <c r="M349" s="305">
        <v>5.3551399999999996</v>
      </c>
      <c r="N349" s="1"/>
      <c r="O349" s="1"/>
    </row>
    <row r="350" spans="1:15" ht="12.75" customHeight="1">
      <c r="A350" s="30">
        <v>340</v>
      </c>
      <c r="B350" s="315" t="s">
        <v>170</v>
      </c>
      <c r="C350" s="305">
        <v>150.44999999999999</v>
      </c>
      <c r="D350" s="306">
        <v>151.65</v>
      </c>
      <c r="E350" s="306">
        <v>148.30000000000001</v>
      </c>
      <c r="F350" s="306">
        <v>146.15</v>
      </c>
      <c r="G350" s="306">
        <v>142.80000000000001</v>
      </c>
      <c r="H350" s="306">
        <v>153.80000000000001</v>
      </c>
      <c r="I350" s="306">
        <v>157.14999999999998</v>
      </c>
      <c r="J350" s="306">
        <v>159.30000000000001</v>
      </c>
      <c r="K350" s="305">
        <v>155</v>
      </c>
      <c r="L350" s="305">
        <v>149.5</v>
      </c>
      <c r="M350" s="305">
        <v>102.45726999999999</v>
      </c>
      <c r="N350" s="1"/>
      <c r="O350" s="1"/>
    </row>
    <row r="351" spans="1:15" ht="12.75" customHeight="1">
      <c r="A351" s="30">
        <v>341</v>
      </c>
      <c r="B351" s="315" t="s">
        <v>269</v>
      </c>
      <c r="C351" s="305">
        <v>756.45</v>
      </c>
      <c r="D351" s="306">
        <v>761.41666666666663</v>
      </c>
      <c r="E351" s="306">
        <v>741.0333333333333</v>
      </c>
      <c r="F351" s="306">
        <v>725.61666666666667</v>
      </c>
      <c r="G351" s="306">
        <v>705.23333333333335</v>
      </c>
      <c r="H351" s="306">
        <v>776.83333333333326</v>
      </c>
      <c r="I351" s="306">
        <v>797.2166666666667</v>
      </c>
      <c r="J351" s="306">
        <v>812.63333333333321</v>
      </c>
      <c r="K351" s="305">
        <v>781.8</v>
      </c>
      <c r="L351" s="305">
        <v>746</v>
      </c>
      <c r="M351" s="305">
        <v>12.19553</v>
      </c>
      <c r="N351" s="1"/>
      <c r="O351" s="1"/>
    </row>
    <row r="352" spans="1:15" ht="12.75" customHeight="1">
      <c r="A352" s="30">
        <v>342</v>
      </c>
      <c r="B352" s="315" t="s">
        <v>466</v>
      </c>
      <c r="C352" s="305">
        <v>3171.35</v>
      </c>
      <c r="D352" s="306">
        <v>3157.7666666666664</v>
      </c>
      <c r="E352" s="306">
        <v>3126.583333333333</v>
      </c>
      <c r="F352" s="306">
        <v>3081.8166666666666</v>
      </c>
      <c r="G352" s="306">
        <v>3050.6333333333332</v>
      </c>
      <c r="H352" s="306">
        <v>3202.5333333333328</v>
      </c>
      <c r="I352" s="306">
        <v>3233.7166666666662</v>
      </c>
      <c r="J352" s="306">
        <v>3278.4833333333327</v>
      </c>
      <c r="K352" s="305">
        <v>3188.95</v>
      </c>
      <c r="L352" s="305">
        <v>3113</v>
      </c>
      <c r="M352" s="305">
        <v>0.45155000000000001</v>
      </c>
      <c r="N352" s="1"/>
      <c r="O352" s="1"/>
    </row>
    <row r="353" spans="1:15" ht="12.75" customHeight="1">
      <c r="A353" s="30">
        <v>343</v>
      </c>
      <c r="B353" s="315" t="s">
        <v>270</v>
      </c>
      <c r="C353" s="305">
        <v>218</v>
      </c>
      <c r="D353" s="306">
        <v>221.68333333333331</v>
      </c>
      <c r="E353" s="306">
        <v>211.86666666666662</v>
      </c>
      <c r="F353" s="306">
        <v>205.73333333333332</v>
      </c>
      <c r="G353" s="306">
        <v>195.91666666666663</v>
      </c>
      <c r="H353" s="306">
        <v>227.81666666666661</v>
      </c>
      <c r="I353" s="306">
        <v>237.63333333333327</v>
      </c>
      <c r="J353" s="306">
        <v>243.76666666666659</v>
      </c>
      <c r="K353" s="305">
        <v>231.5</v>
      </c>
      <c r="L353" s="305">
        <v>215.55</v>
      </c>
      <c r="M353" s="305">
        <v>10.964259999999999</v>
      </c>
      <c r="N353" s="1"/>
      <c r="O353" s="1"/>
    </row>
    <row r="354" spans="1:15" ht="12.75" customHeight="1">
      <c r="A354" s="30">
        <v>344</v>
      </c>
      <c r="B354" s="315" t="s">
        <v>171</v>
      </c>
      <c r="C354" s="305">
        <v>143.80000000000001</v>
      </c>
      <c r="D354" s="306">
        <v>146.79999999999998</v>
      </c>
      <c r="E354" s="306">
        <v>138.09999999999997</v>
      </c>
      <c r="F354" s="306">
        <v>132.39999999999998</v>
      </c>
      <c r="G354" s="306">
        <v>123.69999999999996</v>
      </c>
      <c r="H354" s="306">
        <v>152.49999999999997</v>
      </c>
      <c r="I354" s="306">
        <v>161.19999999999996</v>
      </c>
      <c r="J354" s="306">
        <v>166.89999999999998</v>
      </c>
      <c r="K354" s="305">
        <v>155.5</v>
      </c>
      <c r="L354" s="305">
        <v>141.1</v>
      </c>
      <c r="M354" s="305">
        <v>524.69251999999994</v>
      </c>
      <c r="N354" s="1"/>
      <c r="O354" s="1"/>
    </row>
    <row r="355" spans="1:15" ht="12.75" customHeight="1">
      <c r="A355" s="30">
        <v>345</v>
      </c>
      <c r="B355" s="315" t="s">
        <v>467</v>
      </c>
      <c r="C355" s="305">
        <v>270.25</v>
      </c>
      <c r="D355" s="306">
        <v>271.06666666666666</v>
      </c>
      <c r="E355" s="306">
        <v>267.68333333333334</v>
      </c>
      <c r="F355" s="306">
        <v>265.11666666666667</v>
      </c>
      <c r="G355" s="306">
        <v>261.73333333333335</v>
      </c>
      <c r="H355" s="306">
        <v>273.63333333333333</v>
      </c>
      <c r="I355" s="306">
        <v>277.01666666666665</v>
      </c>
      <c r="J355" s="306">
        <v>279.58333333333331</v>
      </c>
      <c r="K355" s="305">
        <v>274.45</v>
      </c>
      <c r="L355" s="305">
        <v>268.5</v>
      </c>
      <c r="M355" s="305">
        <v>0.58018000000000003</v>
      </c>
      <c r="N355" s="1"/>
      <c r="O355" s="1"/>
    </row>
    <row r="356" spans="1:15" ht="12.75" customHeight="1">
      <c r="A356" s="30">
        <v>346</v>
      </c>
      <c r="B356" s="315" t="s">
        <v>172</v>
      </c>
      <c r="C356" s="305">
        <v>44442.15</v>
      </c>
      <c r="D356" s="306">
        <v>44184.183333333327</v>
      </c>
      <c r="E356" s="306">
        <v>43188.366666666654</v>
      </c>
      <c r="F356" s="306">
        <v>41934.583333333328</v>
      </c>
      <c r="G356" s="306">
        <v>40938.766666666656</v>
      </c>
      <c r="H356" s="306">
        <v>45437.966666666653</v>
      </c>
      <c r="I356" s="306">
        <v>46433.783333333318</v>
      </c>
      <c r="J356" s="306">
        <v>47687.566666666651</v>
      </c>
      <c r="K356" s="305">
        <v>45180</v>
      </c>
      <c r="L356" s="305">
        <v>42930.400000000001</v>
      </c>
      <c r="M356" s="305">
        <v>0.90561999999999998</v>
      </c>
      <c r="N356" s="1"/>
      <c r="O356" s="1"/>
    </row>
    <row r="357" spans="1:15" ht="12.75" customHeight="1">
      <c r="A357" s="30">
        <v>347</v>
      </c>
      <c r="B357" s="315" t="s">
        <v>857</v>
      </c>
      <c r="C357" s="305">
        <v>107.05</v>
      </c>
      <c r="D357" s="306">
        <v>106.98333333333333</v>
      </c>
      <c r="E357" s="306">
        <v>105.06666666666666</v>
      </c>
      <c r="F357" s="306">
        <v>103.08333333333333</v>
      </c>
      <c r="G357" s="306">
        <v>101.16666666666666</v>
      </c>
      <c r="H357" s="306">
        <v>108.96666666666667</v>
      </c>
      <c r="I357" s="306">
        <v>110.88333333333333</v>
      </c>
      <c r="J357" s="306">
        <v>112.86666666666667</v>
      </c>
      <c r="K357" s="305">
        <v>108.9</v>
      </c>
      <c r="L357" s="305">
        <v>105</v>
      </c>
      <c r="M357" s="305">
        <v>5.8700799999999997</v>
      </c>
      <c r="N357" s="1"/>
      <c r="O357" s="1"/>
    </row>
    <row r="358" spans="1:15" ht="12.75" customHeight="1">
      <c r="A358" s="30">
        <v>348</v>
      </c>
      <c r="B358" s="315" t="s">
        <v>173</v>
      </c>
      <c r="C358" s="305">
        <v>1645.3</v>
      </c>
      <c r="D358" s="306">
        <v>1683.4333333333334</v>
      </c>
      <c r="E358" s="306">
        <v>1547.8666666666668</v>
      </c>
      <c r="F358" s="306">
        <v>1450.4333333333334</v>
      </c>
      <c r="G358" s="306">
        <v>1314.8666666666668</v>
      </c>
      <c r="H358" s="306">
        <v>1780.8666666666668</v>
      </c>
      <c r="I358" s="306">
        <v>1916.4333333333334</v>
      </c>
      <c r="J358" s="306">
        <v>2013.8666666666668</v>
      </c>
      <c r="K358" s="305">
        <v>1819</v>
      </c>
      <c r="L358" s="305">
        <v>1586</v>
      </c>
      <c r="M358" s="305">
        <v>40.596119999999999</v>
      </c>
      <c r="N358" s="1"/>
      <c r="O358" s="1"/>
    </row>
    <row r="359" spans="1:15" ht="12.75" customHeight="1">
      <c r="A359" s="30">
        <v>349</v>
      </c>
      <c r="B359" s="315" t="s">
        <v>471</v>
      </c>
      <c r="C359" s="305">
        <v>3546.2</v>
      </c>
      <c r="D359" s="306">
        <v>3539.8833333333332</v>
      </c>
      <c r="E359" s="306">
        <v>3457.3166666666666</v>
      </c>
      <c r="F359" s="306">
        <v>3368.4333333333334</v>
      </c>
      <c r="G359" s="306">
        <v>3285.8666666666668</v>
      </c>
      <c r="H359" s="306">
        <v>3628.7666666666664</v>
      </c>
      <c r="I359" s="306">
        <v>3711.333333333333</v>
      </c>
      <c r="J359" s="306">
        <v>3800.2166666666662</v>
      </c>
      <c r="K359" s="305">
        <v>3622.45</v>
      </c>
      <c r="L359" s="305">
        <v>3451</v>
      </c>
      <c r="M359" s="305">
        <v>3.2534399999999999</v>
      </c>
      <c r="N359" s="1"/>
      <c r="O359" s="1"/>
    </row>
    <row r="360" spans="1:15" ht="12.75" customHeight="1">
      <c r="A360" s="30">
        <v>350</v>
      </c>
      <c r="B360" s="315" t="s">
        <v>174</v>
      </c>
      <c r="C360" s="305">
        <v>216.05</v>
      </c>
      <c r="D360" s="306">
        <v>217.53333333333333</v>
      </c>
      <c r="E360" s="306">
        <v>213.51666666666665</v>
      </c>
      <c r="F360" s="306">
        <v>210.98333333333332</v>
      </c>
      <c r="G360" s="306">
        <v>206.96666666666664</v>
      </c>
      <c r="H360" s="306">
        <v>220.06666666666666</v>
      </c>
      <c r="I360" s="306">
        <v>224.08333333333337</v>
      </c>
      <c r="J360" s="306">
        <v>226.61666666666667</v>
      </c>
      <c r="K360" s="305">
        <v>221.55</v>
      </c>
      <c r="L360" s="305">
        <v>215</v>
      </c>
      <c r="M360" s="305">
        <v>10.5045</v>
      </c>
      <c r="N360" s="1"/>
      <c r="O360" s="1"/>
    </row>
    <row r="361" spans="1:15" ht="12.75" customHeight="1">
      <c r="A361" s="30">
        <v>351</v>
      </c>
      <c r="B361" s="315" t="s">
        <v>175</v>
      </c>
      <c r="C361" s="305">
        <v>109.05</v>
      </c>
      <c r="D361" s="306">
        <v>108.90000000000002</v>
      </c>
      <c r="E361" s="306">
        <v>108.05000000000004</v>
      </c>
      <c r="F361" s="306">
        <v>107.05000000000003</v>
      </c>
      <c r="G361" s="306">
        <v>106.20000000000005</v>
      </c>
      <c r="H361" s="306">
        <v>109.90000000000003</v>
      </c>
      <c r="I361" s="306">
        <v>110.75000000000003</v>
      </c>
      <c r="J361" s="306">
        <v>111.75000000000003</v>
      </c>
      <c r="K361" s="305">
        <v>109.75</v>
      </c>
      <c r="L361" s="305">
        <v>107.9</v>
      </c>
      <c r="M361" s="305">
        <v>24.410119999999999</v>
      </c>
      <c r="N361" s="1"/>
      <c r="O361" s="1"/>
    </row>
    <row r="362" spans="1:15" ht="12.75" customHeight="1">
      <c r="A362" s="30">
        <v>352</v>
      </c>
      <c r="B362" s="315" t="s">
        <v>176</v>
      </c>
      <c r="C362" s="305">
        <v>4273.05</v>
      </c>
      <c r="D362" s="306">
        <v>4265.4333333333334</v>
      </c>
      <c r="E362" s="306">
        <v>4230.916666666667</v>
      </c>
      <c r="F362" s="306">
        <v>4188.7833333333338</v>
      </c>
      <c r="G362" s="306">
        <v>4154.2666666666673</v>
      </c>
      <c r="H362" s="306">
        <v>4307.5666666666666</v>
      </c>
      <c r="I362" s="306">
        <v>4342.083333333333</v>
      </c>
      <c r="J362" s="306">
        <v>4384.2166666666662</v>
      </c>
      <c r="K362" s="305">
        <v>4299.95</v>
      </c>
      <c r="L362" s="305">
        <v>4223.3</v>
      </c>
      <c r="M362" s="305">
        <v>9.3280000000000002E-2</v>
      </c>
      <c r="N362" s="1"/>
      <c r="O362" s="1"/>
    </row>
    <row r="363" spans="1:15" ht="12.75" customHeight="1">
      <c r="A363" s="30">
        <v>353</v>
      </c>
      <c r="B363" s="315" t="s">
        <v>273</v>
      </c>
      <c r="C363" s="305">
        <v>13428.15</v>
      </c>
      <c r="D363" s="306">
        <v>13312.966666666667</v>
      </c>
      <c r="E363" s="306">
        <v>13170.533333333335</v>
      </c>
      <c r="F363" s="306">
        <v>12912.916666666668</v>
      </c>
      <c r="G363" s="306">
        <v>12770.483333333335</v>
      </c>
      <c r="H363" s="306">
        <v>13570.583333333334</v>
      </c>
      <c r="I363" s="306">
        <v>13713.016666666668</v>
      </c>
      <c r="J363" s="306">
        <v>13970.633333333333</v>
      </c>
      <c r="K363" s="305">
        <v>13455.4</v>
      </c>
      <c r="L363" s="305">
        <v>13055.35</v>
      </c>
      <c r="M363" s="305">
        <v>3.8640000000000001E-2</v>
      </c>
      <c r="N363" s="1"/>
      <c r="O363" s="1"/>
    </row>
    <row r="364" spans="1:15" ht="12.75" customHeight="1">
      <c r="A364" s="30">
        <v>354</v>
      </c>
      <c r="B364" s="315" t="s">
        <v>478</v>
      </c>
      <c r="C364" s="305">
        <v>4249.1499999999996</v>
      </c>
      <c r="D364" s="306">
        <v>4248.1166666666659</v>
      </c>
      <c r="E364" s="306">
        <v>4203.5833333333321</v>
      </c>
      <c r="F364" s="306">
        <v>4158.0166666666664</v>
      </c>
      <c r="G364" s="306">
        <v>4113.4833333333327</v>
      </c>
      <c r="H364" s="306">
        <v>4293.6833333333316</v>
      </c>
      <c r="I364" s="306">
        <v>4338.2166666666662</v>
      </c>
      <c r="J364" s="306">
        <v>4383.783333333331</v>
      </c>
      <c r="K364" s="305">
        <v>4292.6499999999996</v>
      </c>
      <c r="L364" s="305">
        <v>4202.55</v>
      </c>
      <c r="M364" s="305">
        <v>3.2300000000000002E-2</v>
      </c>
      <c r="N364" s="1"/>
      <c r="O364" s="1"/>
    </row>
    <row r="365" spans="1:15" ht="12.75" customHeight="1">
      <c r="A365" s="30">
        <v>355</v>
      </c>
      <c r="B365" s="315" t="s">
        <v>473</v>
      </c>
      <c r="C365" s="305">
        <v>1118.4000000000001</v>
      </c>
      <c r="D365" s="306">
        <v>1134.9833333333333</v>
      </c>
      <c r="E365" s="306">
        <v>1093.4166666666667</v>
      </c>
      <c r="F365" s="306">
        <v>1068.4333333333334</v>
      </c>
      <c r="G365" s="306">
        <v>1026.8666666666668</v>
      </c>
      <c r="H365" s="306">
        <v>1159.9666666666667</v>
      </c>
      <c r="I365" s="306">
        <v>1201.5333333333333</v>
      </c>
      <c r="J365" s="306">
        <v>1226.5166666666667</v>
      </c>
      <c r="K365" s="305">
        <v>1176.55</v>
      </c>
      <c r="L365" s="305">
        <v>1110</v>
      </c>
      <c r="M365" s="305">
        <v>2.99797</v>
      </c>
      <c r="N365" s="1"/>
      <c r="O365" s="1"/>
    </row>
    <row r="366" spans="1:15" ht="12.75" customHeight="1">
      <c r="A366" s="30">
        <v>356</v>
      </c>
      <c r="B366" s="315" t="s">
        <v>177</v>
      </c>
      <c r="C366" s="305">
        <v>2163.5</v>
      </c>
      <c r="D366" s="306">
        <v>2156.85</v>
      </c>
      <c r="E366" s="306">
        <v>2144.85</v>
      </c>
      <c r="F366" s="306">
        <v>2126.1999999999998</v>
      </c>
      <c r="G366" s="306">
        <v>2114.1999999999998</v>
      </c>
      <c r="H366" s="306">
        <v>2175.5</v>
      </c>
      <c r="I366" s="306">
        <v>2187.5</v>
      </c>
      <c r="J366" s="306">
        <v>2206.15</v>
      </c>
      <c r="K366" s="305">
        <v>2168.85</v>
      </c>
      <c r="L366" s="305">
        <v>2138.1999999999998</v>
      </c>
      <c r="M366" s="305">
        <v>1.7020599999999999</v>
      </c>
      <c r="N366" s="1"/>
      <c r="O366" s="1"/>
    </row>
    <row r="367" spans="1:15" ht="12.75" customHeight="1">
      <c r="A367" s="30">
        <v>357</v>
      </c>
      <c r="B367" s="315" t="s">
        <v>178</v>
      </c>
      <c r="C367" s="305">
        <v>2675.95</v>
      </c>
      <c r="D367" s="306">
        <v>2659.9166666666665</v>
      </c>
      <c r="E367" s="306">
        <v>2631.3833333333332</v>
      </c>
      <c r="F367" s="306">
        <v>2586.8166666666666</v>
      </c>
      <c r="G367" s="306">
        <v>2558.2833333333333</v>
      </c>
      <c r="H367" s="306">
        <v>2704.4833333333331</v>
      </c>
      <c r="I367" s="306">
        <v>2733.0166666666669</v>
      </c>
      <c r="J367" s="306">
        <v>2777.583333333333</v>
      </c>
      <c r="K367" s="305">
        <v>2688.45</v>
      </c>
      <c r="L367" s="305">
        <v>2615.35</v>
      </c>
      <c r="M367" s="305">
        <v>1.6383700000000001</v>
      </c>
      <c r="N367" s="1"/>
      <c r="O367" s="1"/>
    </row>
    <row r="368" spans="1:15" ht="12.75" customHeight="1">
      <c r="A368" s="30">
        <v>358</v>
      </c>
      <c r="B368" s="315" t="s">
        <v>179</v>
      </c>
      <c r="C368" s="305">
        <v>30.45</v>
      </c>
      <c r="D368" s="306">
        <v>30.433333333333337</v>
      </c>
      <c r="E368" s="306">
        <v>30.116666666666674</v>
      </c>
      <c r="F368" s="306">
        <v>29.783333333333339</v>
      </c>
      <c r="G368" s="306">
        <v>29.466666666666676</v>
      </c>
      <c r="H368" s="306">
        <v>30.766666666666673</v>
      </c>
      <c r="I368" s="306">
        <v>31.083333333333336</v>
      </c>
      <c r="J368" s="306">
        <v>31.416666666666671</v>
      </c>
      <c r="K368" s="305">
        <v>30.75</v>
      </c>
      <c r="L368" s="305">
        <v>30.1</v>
      </c>
      <c r="M368" s="305">
        <v>301.00376</v>
      </c>
      <c r="N368" s="1"/>
      <c r="O368" s="1"/>
    </row>
    <row r="369" spans="1:15" ht="12.75" customHeight="1">
      <c r="A369" s="30">
        <v>359</v>
      </c>
      <c r="B369" s="315" t="s">
        <v>469</v>
      </c>
      <c r="C369" s="305">
        <v>331.55</v>
      </c>
      <c r="D369" s="306">
        <v>330.51666666666665</v>
      </c>
      <c r="E369" s="306">
        <v>325.08333333333331</v>
      </c>
      <c r="F369" s="306">
        <v>318.61666666666667</v>
      </c>
      <c r="G369" s="306">
        <v>313.18333333333334</v>
      </c>
      <c r="H369" s="306">
        <v>336.98333333333329</v>
      </c>
      <c r="I369" s="306">
        <v>342.41666666666669</v>
      </c>
      <c r="J369" s="306">
        <v>348.88333333333327</v>
      </c>
      <c r="K369" s="305">
        <v>335.95</v>
      </c>
      <c r="L369" s="305">
        <v>324.05</v>
      </c>
      <c r="M369" s="305">
        <v>0.59311999999999998</v>
      </c>
      <c r="N369" s="1"/>
      <c r="O369" s="1"/>
    </row>
    <row r="370" spans="1:15" ht="12.75" customHeight="1">
      <c r="A370" s="30">
        <v>360</v>
      </c>
      <c r="B370" s="315" t="s">
        <v>470</v>
      </c>
      <c r="C370" s="305">
        <v>240.5</v>
      </c>
      <c r="D370" s="306">
        <v>242.21666666666667</v>
      </c>
      <c r="E370" s="306">
        <v>237.53333333333333</v>
      </c>
      <c r="F370" s="306">
        <v>234.56666666666666</v>
      </c>
      <c r="G370" s="306">
        <v>229.88333333333333</v>
      </c>
      <c r="H370" s="306">
        <v>245.18333333333334</v>
      </c>
      <c r="I370" s="306">
        <v>249.86666666666667</v>
      </c>
      <c r="J370" s="306">
        <v>252.83333333333334</v>
      </c>
      <c r="K370" s="305">
        <v>246.9</v>
      </c>
      <c r="L370" s="305">
        <v>239.25</v>
      </c>
      <c r="M370" s="305">
        <v>3.8353000000000002</v>
      </c>
      <c r="N370" s="1"/>
      <c r="O370" s="1"/>
    </row>
    <row r="371" spans="1:15" ht="12.75" customHeight="1">
      <c r="A371" s="30">
        <v>361</v>
      </c>
      <c r="B371" s="315" t="s">
        <v>271</v>
      </c>
      <c r="C371" s="305">
        <v>2399.25</v>
      </c>
      <c r="D371" s="306">
        <v>2404.0666666666666</v>
      </c>
      <c r="E371" s="306">
        <v>2369.1833333333334</v>
      </c>
      <c r="F371" s="306">
        <v>2339.1166666666668</v>
      </c>
      <c r="G371" s="306">
        <v>2304.2333333333336</v>
      </c>
      <c r="H371" s="306">
        <v>2434.1333333333332</v>
      </c>
      <c r="I371" s="306">
        <v>2469.0166666666664</v>
      </c>
      <c r="J371" s="306">
        <v>2499.083333333333</v>
      </c>
      <c r="K371" s="305">
        <v>2438.9499999999998</v>
      </c>
      <c r="L371" s="305">
        <v>2374</v>
      </c>
      <c r="M371" s="305">
        <v>2.1394600000000001</v>
      </c>
      <c r="N371" s="1"/>
      <c r="O371" s="1"/>
    </row>
    <row r="372" spans="1:15" ht="12.75" customHeight="1">
      <c r="A372" s="30">
        <v>362</v>
      </c>
      <c r="B372" s="315" t="s">
        <v>474</v>
      </c>
      <c r="C372" s="305">
        <v>679.75</v>
      </c>
      <c r="D372" s="306">
        <v>687.75</v>
      </c>
      <c r="E372" s="306">
        <v>665.7</v>
      </c>
      <c r="F372" s="306">
        <v>651.65000000000009</v>
      </c>
      <c r="G372" s="306">
        <v>629.60000000000014</v>
      </c>
      <c r="H372" s="306">
        <v>701.8</v>
      </c>
      <c r="I372" s="306">
        <v>723.84999999999991</v>
      </c>
      <c r="J372" s="306">
        <v>737.89999999999986</v>
      </c>
      <c r="K372" s="305">
        <v>709.8</v>
      </c>
      <c r="L372" s="305">
        <v>673.7</v>
      </c>
      <c r="M372" s="305">
        <v>0.64549999999999996</v>
      </c>
      <c r="N372" s="1"/>
      <c r="O372" s="1"/>
    </row>
    <row r="373" spans="1:15" ht="12.75" customHeight="1">
      <c r="A373" s="30">
        <v>363</v>
      </c>
      <c r="B373" s="315" t="s">
        <v>475</v>
      </c>
      <c r="C373" s="305">
        <v>2252.85</v>
      </c>
      <c r="D373" s="306">
        <v>2266.5666666666666</v>
      </c>
      <c r="E373" s="306">
        <v>2218.2833333333333</v>
      </c>
      <c r="F373" s="306">
        <v>2183.7166666666667</v>
      </c>
      <c r="G373" s="306">
        <v>2135.4333333333334</v>
      </c>
      <c r="H373" s="306">
        <v>2301.1333333333332</v>
      </c>
      <c r="I373" s="306">
        <v>2349.4166666666661</v>
      </c>
      <c r="J373" s="306">
        <v>2383.9833333333331</v>
      </c>
      <c r="K373" s="305">
        <v>2314.85</v>
      </c>
      <c r="L373" s="305">
        <v>2232</v>
      </c>
      <c r="M373" s="305">
        <v>2.2265999999999999</v>
      </c>
      <c r="N373" s="1"/>
      <c r="O373" s="1"/>
    </row>
    <row r="374" spans="1:15" ht="12.75" customHeight="1">
      <c r="A374" s="30">
        <v>364</v>
      </c>
      <c r="B374" s="315" t="s">
        <v>841</v>
      </c>
      <c r="C374" s="305">
        <v>244.9</v>
      </c>
      <c r="D374" s="306">
        <v>241.16666666666666</v>
      </c>
      <c r="E374" s="306">
        <v>235.33333333333331</v>
      </c>
      <c r="F374" s="306">
        <v>225.76666666666665</v>
      </c>
      <c r="G374" s="306">
        <v>219.93333333333331</v>
      </c>
      <c r="H374" s="306">
        <v>250.73333333333332</v>
      </c>
      <c r="I374" s="306">
        <v>256.56666666666661</v>
      </c>
      <c r="J374" s="306">
        <v>266.13333333333333</v>
      </c>
      <c r="K374" s="305">
        <v>247</v>
      </c>
      <c r="L374" s="305">
        <v>231.6</v>
      </c>
      <c r="M374" s="305">
        <v>47.283119999999997</v>
      </c>
      <c r="N374" s="1"/>
      <c r="O374" s="1"/>
    </row>
    <row r="375" spans="1:15" ht="12.75" customHeight="1">
      <c r="A375" s="30">
        <v>365</v>
      </c>
      <c r="B375" s="315" t="s">
        <v>180</v>
      </c>
      <c r="C375" s="305">
        <v>224.7</v>
      </c>
      <c r="D375" s="306">
        <v>225.58333333333334</v>
      </c>
      <c r="E375" s="306">
        <v>222.51666666666668</v>
      </c>
      <c r="F375" s="306">
        <v>220.33333333333334</v>
      </c>
      <c r="G375" s="306">
        <v>217.26666666666668</v>
      </c>
      <c r="H375" s="306">
        <v>227.76666666666668</v>
      </c>
      <c r="I375" s="306">
        <v>230.83333333333334</v>
      </c>
      <c r="J375" s="306">
        <v>233.01666666666668</v>
      </c>
      <c r="K375" s="305">
        <v>228.65</v>
      </c>
      <c r="L375" s="305">
        <v>223.4</v>
      </c>
      <c r="M375" s="305">
        <v>63.22869</v>
      </c>
      <c r="N375" s="1"/>
      <c r="O375" s="1"/>
    </row>
    <row r="376" spans="1:15" ht="12.75" customHeight="1">
      <c r="A376" s="30">
        <v>366</v>
      </c>
      <c r="B376" s="315" t="s">
        <v>290</v>
      </c>
      <c r="C376" s="305">
        <v>3253.1</v>
      </c>
      <c r="D376" s="306">
        <v>3236.0333333333333</v>
      </c>
      <c r="E376" s="306">
        <v>3177.0666666666666</v>
      </c>
      <c r="F376" s="306">
        <v>3101.0333333333333</v>
      </c>
      <c r="G376" s="306">
        <v>3042.0666666666666</v>
      </c>
      <c r="H376" s="306">
        <v>3312.0666666666666</v>
      </c>
      <c r="I376" s="306">
        <v>3371.0333333333328</v>
      </c>
      <c r="J376" s="306">
        <v>3447.0666666666666</v>
      </c>
      <c r="K376" s="305">
        <v>3295</v>
      </c>
      <c r="L376" s="305">
        <v>3160</v>
      </c>
      <c r="M376" s="305">
        <v>0.49257000000000001</v>
      </c>
      <c r="N376" s="1"/>
      <c r="O376" s="1"/>
    </row>
    <row r="377" spans="1:15" ht="12.75" customHeight="1">
      <c r="A377" s="30">
        <v>367</v>
      </c>
      <c r="B377" s="315" t="s">
        <v>842</v>
      </c>
      <c r="C377" s="305">
        <v>328.65</v>
      </c>
      <c r="D377" s="306">
        <v>328.13333333333338</v>
      </c>
      <c r="E377" s="306">
        <v>322.71666666666675</v>
      </c>
      <c r="F377" s="306">
        <v>316.78333333333336</v>
      </c>
      <c r="G377" s="306">
        <v>311.36666666666673</v>
      </c>
      <c r="H377" s="306">
        <v>334.06666666666678</v>
      </c>
      <c r="I377" s="306">
        <v>339.48333333333341</v>
      </c>
      <c r="J377" s="306">
        <v>345.4166666666668</v>
      </c>
      <c r="K377" s="305">
        <v>333.55</v>
      </c>
      <c r="L377" s="305">
        <v>322.2</v>
      </c>
      <c r="M377" s="305">
        <v>8.9838500000000003</v>
      </c>
      <c r="N377" s="1"/>
      <c r="O377" s="1"/>
    </row>
    <row r="378" spans="1:15" ht="12.75" customHeight="1">
      <c r="A378" s="30">
        <v>368</v>
      </c>
      <c r="B378" s="315" t="s">
        <v>272</v>
      </c>
      <c r="C378" s="305">
        <v>413.95</v>
      </c>
      <c r="D378" s="306">
        <v>419.65000000000003</v>
      </c>
      <c r="E378" s="306">
        <v>404.30000000000007</v>
      </c>
      <c r="F378" s="306">
        <v>394.65000000000003</v>
      </c>
      <c r="G378" s="306">
        <v>379.30000000000007</v>
      </c>
      <c r="H378" s="306">
        <v>429.30000000000007</v>
      </c>
      <c r="I378" s="306">
        <v>444.65000000000009</v>
      </c>
      <c r="J378" s="306">
        <v>454.30000000000007</v>
      </c>
      <c r="K378" s="305">
        <v>435</v>
      </c>
      <c r="L378" s="305">
        <v>410</v>
      </c>
      <c r="M378" s="305">
        <v>2.9304399999999999</v>
      </c>
      <c r="N378" s="1"/>
      <c r="O378" s="1"/>
    </row>
    <row r="379" spans="1:15" ht="12.75" customHeight="1">
      <c r="A379" s="30">
        <v>369</v>
      </c>
      <c r="B379" s="315" t="s">
        <v>476</v>
      </c>
      <c r="C379" s="305">
        <v>633.79999999999995</v>
      </c>
      <c r="D379" s="306">
        <v>633.76666666666665</v>
      </c>
      <c r="E379" s="306">
        <v>629.0333333333333</v>
      </c>
      <c r="F379" s="306">
        <v>624.26666666666665</v>
      </c>
      <c r="G379" s="306">
        <v>619.5333333333333</v>
      </c>
      <c r="H379" s="306">
        <v>638.5333333333333</v>
      </c>
      <c r="I379" s="306">
        <v>643.26666666666665</v>
      </c>
      <c r="J379" s="306">
        <v>648.0333333333333</v>
      </c>
      <c r="K379" s="305">
        <v>638.5</v>
      </c>
      <c r="L379" s="305">
        <v>629</v>
      </c>
      <c r="M379" s="305">
        <v>0.51932999999999996</v>
      </c>
      <c r="N379" s="1"/>
      <c r="O379" s="1"/>
    </row>
    <row r="380" spans="1:15" ht="12.75" customHeight="1">
      <c r="A380" s="30">
        <v>370</v>
      </c>
      <c r="B380" s="315" t="s">
        <v>477</v>
      </c>
      <c r="C380" s="305">
        <v>107.7</v>
      </c>
      <c r="D380" s="306">
        <v>108.71666666666665</v>
      </c>
      <c r="E380" s="306">
        <v>105.98333333333331</v>
      </c>
      <c r="F380" s="306">
        <v>104.26666666666665</v>
      </c>
      <c r="G380" s="306">
        <v>101.5333333333333</v>
      </c>
      <c r="H380" s="306">
        <v>110.43333333333331</v>
      </c>
      <c r="I380" s="306">
        <v>113.16666666666666</v>
      </c>
      <c r="J380" s="306">
        <v>114.88333333333331</v>
      </c>
      <c r="K380" s="305">
        <v>111.45</v>
      </c>
      <c r="L380" s="305">
        <v>107</v>
      </c>
      <c r="M380" s="305">
        <v>1.98034</v>
      </c>
      <c r="N380" s="1"/>
      <c r="O380" s="1"/>
    </row>
    <row r="381" spans="1:15" ht="12.75" customHeight="1">
      <c r="A381" s="30">
        <v>371</v>
      </c>
      <c r="B381" s="315" t="s">
        <v>182</v>
      </c>
      <c r="C381" s="305">
        <v>1795.3</v>
      </c>
      <c r="D381" s="306">
        <v>1777.7666666666667</v>
      </c>
      <c r="E381" s="306">
        <v>1755.5333333333333</v>
      </c>
      <c r="F381" s="306">
        <v>1715.7666666666667</v>
      </c>
      <c r="G381" s="306">
        <v>1693.5333333333333</v>
      </c>
      <c r="H381" s="306">
        <v>1817.5333333333333</v>
      </c>
      <c r="I381" s="306">
        <v>1839.7666666666664</v>
      </c>
      <c r="J381" s="306">
        <v>1879.5333333333333</v>
      </c>
      <c r="K381" s="305">
        <v>1800</v>
      </c>
      <c r="L381" s="305">
        <v>1738</v>
      </c>
      <c r="M381" s="305">
        <v>4.6930500000000004</v>
      </c>
      <c r="N381" s="1"/>
      <c r="O381" s="1"/>
    </row>
    <row r="382" spans="1:15" ht="12.75" customHeight="1">
      <c r="A382" s="30">
        <v>372</v>
      </c>
      <c r="B382" s="315" t="s">
        <v>479</v>
      </c>
      <c r="C382" s="305">
        <v>668</v>
      </c>
      <c r="D382" s="306">
        <v>668.11666666666667</v>
      </c>
      <c r="E382" s="306">
        <v>657.43333333333339</v>
      </c>
      <c r="F382" s="306">
        <v>646.86666666666667</v>
      </c>
      <c r="G382" s="306">
        <v>636.18333333333339</v>
      </c>
      <c r="H382" s="306">
        <v>678.68333333333339</v>
      </c>
      <c r="I382" s="306">
        <v>689.36666666666656</v>
      </c>
      <c r="J382" s="306">
        <v>699.93333333333339</v>
      </c>
      <c r="K382" s="305">
        <v>678.8</v>
      </c>
      <c r="L382" s="305">
        <v>657.55</v>
      </c>
      <c r="M382" s="305">
        <v>1.18506</v>
      </c>
      <c r="N382" s="1"/>
      <c r="O382" s="1"/>
    </row>
    <row r="383" spans="1:15" ht="12.75" customHeight="1">
      <c r="A383" s="30">
        <v>373</v>
      </c>
      <c r="B383" s="315" t="s">
        <v>481</v>
      </c>
      <c r="C383" s="305">
        <v>815.4</v>
      </c>
      <c r="D383" s="306">
        <v>808.23333333333323</v>
      </c>
      <c r="E383" s="306">
        <v>798.26666666666642</v>
      </c>
      <c r="F383" s="306">
        <v>781.13333333333321</v>
      </c>
      <c r="G383" s="306">
        <v>771.1666666666664</v>
      </c>
      <c r="H383" s="306">
        <v>825.36666666666645</v>
      </c>
      <c r="I383" s="306">
        <v>835.33333333333337</v>
      </c>
      <c r="J383" s="306">
        <v>852.46666666666647</v>
      </c>
      <c r="K383" s="305">
        <v>818.2</v>
      </c>
      <c r="L383" s="305">
        <v>791.1</v>
      </c>
      <c r="M383" s="305">
        <v>1.1165700000000001</v>
      </c>
      <c r="N383" s="1"/>
      <c r="O383" s="1"/>
    </row>
    <row r="384" spans="1:15" ht="12.75" customHeight="1">
      <c r="A384" s="30">
        <v>374</v>
      </c>
      <c r="B384" s="315" t="s">
        <v>843</v>
      </c>
      <c r="C384" s="305">
        <v>96.75</v>
      </c>
      <c r="D384" s="306">
        <v>96.783333333333346</v>
      </c>
      <c r="E384" s="306">
        <v>95.766666666666694</v>
      </c>
      <c r="F384" s="306">
        <v>94.783333333333346</v>
      </c>
      <c r="G384" s="306">
        <v>93.766666666666694</v>
      </c>
      <c r="H384" s="306">
        <v>97.766666666666694</v>
      </c>
      <c r="I384" s="306">
        <v>98.783333333333346</v>
      </c>
      <c r="J384" s="306">
        <v>99.766666666666694</v>
      </c>
      <c r="K384" s="305">
        <v>97.8</v>
      </c>
      <c r="L384" s="305">
        <v>95.8</v>
      </c>
      <c r="M384" s="305">
        <v>4.4110699999999996</v>
      </c>
      <c r="N384" s="1"/>
      <c r="O384" s="1"/>
    </row>
    <row r="385" spans="1:15" ht="12.75" customHeight="1">
      <c r="A385" s="30">
        <v>375</v>
      </c>
      <c r="B385" s="315" t="s">
        <v>483</v>
      </c>
      <c r="C385" s="305">
        <v>152.85</v>
      </c>
      <c r="D385" s="306">
        <v>152.45000000000002</v>
      </c>
      <c r="E385" s="306">
        <v>150.50000000000003</v>
      </c>
      <c r="F385" s="306">
        <v>148.15</v>
      </c>
      <c r="G385" s="306">
        <v>146.20000000000002</v>
      </c>
      <c r="H385" s="306">
        <v>154.80000000000004</v>
      </c>
      <c r="I385" s="306">
        <v>156.75000000000003</v>
      </c>
      <c r="J385" s="306">
        <v>159.10000000000005</v>
      </c>
      <c r="K385" s="305">
        <v>154.4</v>
      </c>
      <c r="L385" s="305">
        <v>150.1</v>
      </c>
      <c r="M385" s="305">
        <v>10.59154</v>
      </c>
      <c r="N385" s="1"/>
      <c r="O385" s="1"/>
    </row>
    <row r="386" spans="1:15" ht="12.75" customHeight="1">
      <c r="A386" s="30">
        <v>376</v>
      </c>
      <c r="B386" s="315" t="s">
        <v>484</v>
      </c>
      <c r="C386" s="305">
        <v>553.04999999999995</v>
      </c>
      <c r="D386" s="306">
        <v>557.80000000000007</v>
      </c>
      <c r="E386" s="306">
        <v>546.25000000000011</v>
      </c>
      <c r="F386" s="306">
        <v>539.45000000000005</v>
      </c>
      <c r="G386" s="306">
        <v>527.90000000000009</v>
      </c>
      <c r="H386" s="306">
        <v>564.60000000000014</v>
      </c>
      <c r="I386" s="306">
        <v>576.15000000000009</v>
      </c>
      <c r="J386" s="306">
        <v>582.95000000000016</v>
      </c>
      <c r="K386" s="305">
        <v>569.35</v>
      </c>
      <c r="L386" s="305">
        <v>551</v>
      </c>
      <c r="M386" s="305">
        <v>0.49059000000000003</v>
      </c>
      <c r="N386" s="1"/>
      <c r="O386" s="1"/>
    </row>
    <row r="387" spans="1:15" ht="12.75" customHeight="1">
      <c r="A387" s="30">
        <v>377</v>
      </c>
      <c r="B387" s="315" t="s">
        <v>485</v>
      </c>
      <c r="C387" s="305">
        <v>199.7</v>
      </c>
      <c r="D387" s="306">
        <v>199.70000000000002</v>
      </c>
      <c r="E387" s="306">
        <v>197.50000000000003</v>
      </c>
      <c r="F387" s="306">
        <v>195.3</v>
      </c>
      <c r="G387" s="306">
        <v>193.10000000000002</v>
      </c>
      <c r="H387" s="306">
        <v>201.90000000000003</v>
      </c>
      <c r="I387" s="306">
        <v>204.10000000000002</v>
      </c>
      <c r="J387" s="306">
        <v>206.30000000000004</v>
      </c>
      <c r="K387" s="305">
        <v>201.9</v>
      </c>
      <c r="L387" s="305">
        <v>197.5</v>
      </c>
      <c r="M387" s="305">
        <v>2.2565200000000001</v>
      </c>
      <c r="N387" s="1"/>
      <c r="O387" s="1"/>
    </row>
    <row r="388" spans="1:15" ht="12.75" customHeight="1">
      <c r="A388" s="30">
        <v>378</v>
      </c>
      <c r="B388" s="315" t="s">
        <v>183</v>
      </c>
      <c r="C388" s="305">
        <v>674.95</v>
      </c>
      <c r="D388" s="306">
        <v>671.63333333333333</v>
      </c>
      <c r="E388" s="306">
        <v>664.81666666666661</v>
      </c>
      <c r="F388" s="306">
        <v>654.68333333333328</v>
      </c>
      <c r="G388" s="306">
        <v>647.86666666666656</v>
      </c>
      <c r="H388" s="306">
        <v>681.76666666666665</v>
      </c>
      <c r="I388" s="306">
        <v>688.58333333333348</v>
      </c>
      <c r="J388" s="306">
        <v>698.7166666666667</v>
      </c>
      <c r="K388" s="305">
        <v>678.45</v>
      </c>
      <c r="L388" s="305">
        <v>661.5</v>
      </c>
      <c r="M388" s="305">
        <v>3.3035600000000001</v>
      </c>
      <c r="N388" s="1"/>
      <c r="O388" s="1"/>
    </row>
    <row r="389" spans="1:15" ht="12.75" customHeight="1">
      <c r="A389" s="30">
        <v>379</v>
      </c>
      <c r="B389" s="315" t="s">
        <v>487</v>
      </c>
      <c r="C389" s="305">
        <v>2558.5500000000002</v>
      </c>
      <c r="D389" s="306">
        <v>2569.5166666666669</v>
      </c>
      <c r="E389" s="306">
        <v>2539.0333333333338</v>
      </c>
      <c r="F389" s="306">
        <v>2519.5166666666669</v>
      </c>
      <c r="G389" s="306">
        <v>2489.0333333333338</v>
      </c>
      <c r="H389" s="306">
        <v>2589.0333333333338</v>
      </c>
      <c r="I389" s="306">
        <v>2619.5166666666664</v>
      </c>
      <c r="J389" s="306">
        <v>2639.0333333333338</v>
      </c>
      <c r="K389" s="305">
        <v>2600</v>
      </c>
      <c r="L389" s="305">
        <v>2550</v>
      </c>
      <c r="M389" s="305">
        <v>0.13521</v>
      </c>
      <c r="N389" s="1"/>
      <c r="O389" s="1"/>
    </row>
    <row r="390" spans="1:15" ht="12.75" customHeight="1">
      <c r="A390" s="30">
        <v>380</v>
      </c>
      <c r="B390" s="315" t="s">
        <v>858</v>
      </c>
      <c r="C390" s="305">
        <v>97.3</v>
      </c>
      <c r="D390" s="306">
        <v>96.733333333333334</v>
      </c>
      <c r="E390" s="306">
        <v>95.616666666666674</v>
      </c>
      <c r="F390" s="306">
        <v>93.933333333333337</v>
      </c>
      <c r="G390" s="306">
        <v>92.816666666666677</v>
      </c>
      <c r="H390" s="306">
        <v>98.416666666666671</v>
      </c>
      <c r="I390" s="306">
        <v>99.533333333333317</v>
      </c>
      <c r="J390" s="306">
        <v>101.21666666666667</v>
      </c>
      <c r="K390" s="305">
        <v>97.85</v>
      </c>
      <c r="L390" s="305">
        <v>95.05</v>
      </c>
      <c r="M390" s="305">
        <v>4.7357399999999998</v>
      </c>
      <c r="N390" s="1"/>
      <c r="O390" s="1"/>
    </row>
    <row r="391" spans="1:15" ht="12.75" customHeight="1">
      <c r="A391" s="30">
        <v>381</v>
      </c>
      <c r="B391" s="315" t="s">
        <v>184</v>
      </c>
      <c r="C391" s="305">
        <v>112.05</v>
      </c>
      <c r="D391" s="306">
        <v>112.21666666666665</v>
      </c>
      <c r="E391" s="306">
        <v>110.68333333333331</v>
      </c>
      <c r="F391" s="306">
        <v>109.31666666666665</v>
      </c>
      <c r="G391" s="306">
        <v>107.7833333333333</v>
      </c>
      <c r="H391" s="306">
        <v>113.58333333333331</v>
      </c>
      <c r="I391" s="306">
        <v>115.11666666666665</v>
      </c>
      <c r="J391" s="306">
        <v>116.48333333333332</v>
      </c>
      <c r="K391" s="305">
        <v>113.75</v>
      </c>
      <c r="L391" s="305">
        <v>110.85</v>
      </c>
      <c r="M391" s="305">
        <v>118.75893000000001</v>
      </c>
      <c r="N391" s="1"/>
      <c r="O391" s="1"/>
    </row>
    <row r="392" spans="1:15" ht="12.75" customHeight="1">
      <c r="A392" s="30">
        <v>382</v>
      </c>
      <c r="B392" s="315" t="s">
        <v>486</v>
      </c>
      <c r="C392" s="305">
        <v>94.35</v>
      </c>
      <c r="D392" s="306">
        <v>94.766666666666666</v>
      </c>
      <c r="E392" s="306">
        <v>92.133333333333326</v>
      </c>
      <c r="F392" s="306">
        <v>89.916666666666657</v>
      </c>
      <c r="G392" s="306">
        <v>87.283333333333317</v>
      </c>
      <c r="H392" s="306">
        <v>96.983333333333334</v>
      </c>
      <c r="I392" s="306">
        <v>99.616666666666688</v>
      </c>
      <c r="J392" s="306">
        <v>101.83333333333334</v>
      </c>
      <c r="K392" s="305">
        <v>97.4</v>
      </c>
      <c r="L392" s="305">
        <v>92.55</v>
      </c>
      <c r="M392" s="305">
        <v>65.516750000000002</v>
      </c>
      <c r="N392" s="1"/>
      <c r="O392" s="1"/>
    </row>
    <row r="393" spans="1:15" ht="12.75" customHeight="1">
      <c r="A393" s="30">
        <v>383</v>
      </c>
      <c r="B393" s="315" t="s">
        <v>185</v>
      </c>
      <c r="C393" s="305">
        <v>119.95</v>
      </c>
      <c r="D393" s="306">
        <v>119.7</v>
      </c>
      <c r="E393" s="306">
        <v>118.75</v>
      </c>
      <c r="F393" s="306">
        <v>117.55</v>
      </c>
      <c r="G393" s="306">
        <v>116.6</v>
      </c>
      <c r="H393" s="306">
        <v>120.9</v>
      </c>
      <c r="I393" s="306">
        <v>121.85000000000002</v>
      </c>
      <c r="J393" s="306">
        <v>123.05000000000001</v>
      </c>
      <c r="K393" s="305">
        <v>120.65</v>
      </c>
      <c r="L393" s="305">
        <v>118.5</v>
      </c>
      <c r="M393" s="305">
        <v>30.32835</v>
      </c>
      <c r="N393" s="1"/>
      <c r="O393" s="1"/>
    </row>
    <row r="394" spans="1:15" ht="12.75" customHeight="1">
      <c r="A394" s="30">
        <v>384</v>
      </c>
      <c r="B394" s="315" t="s">
        <v>488</v>
      </c>
      <c r="C394" s="305">
        <v>130.94999999999999</v>
      </c>
      <c r="D394" s="306">
        <v>132.21666666666667</v>
      </c>
      <c r="E394" s="306">
        <v>128.13333333333333</v>
      </c>
      <c r="F394" s="306">
        <v>125.31666666666666</v>
      </c>
      <c r="G394" s="306">
        <v>121.23333333333332</v>
      </c>
      <c r="H394" s="306">
        <v>135.03333333333333</v>
      </c>
      <c r="I394" s="306">
        <v>139.11666666666665</v>
      </c>
      <c r="J394" s="306">
        <v>141.93333333333334</v>
      </c>
      <c r="K394" s="305">
        <v>136.30000000000001</v>
      </c>
      <c r="L394" s="305">
        <v>129.4</v>
      </c>
      <c r="M394" s="305">
        <v>20.077860000000001</v>
      </c>
      <c r="N394" s="1"/>
      <c r="O394" s="1"/>
    </row>
    <row r="395" spans="1:15" ht="12.75" customHeight="1">
      <c r="A395" s="30">
        <v>385</v>
      </c>
      <c r="B395" s="315" t="s">
        <v>489</v>
      </c>
      <c r="C395" s="305">
        <v>962.85</v>
      </c>
      <c r="D395" s="306">
        <v>967.2166666666667</v>
      </c>
      <c r="E395" s="306">
        <v>955.63333333333344</v>
      </c>
      <c r="F395" s="306">
        <v>948.41666666666674</v>
      </c>
      <c r="G395" s="306">
        <v>936.83333333333348</v>
      </c>
      <c r="H395" s="306">
        <v>974.43333333333339</v>
      </c>
      <c r="I395" s="306">
        <v>986.01666666666665</v>
      </c>
      <c r="J395" s="306">
        <v>993.23333333333335</v>
      </c>
      <c r="K395" s="305">
        <v>978.8</v>
      </c>
      <c r="L395" s="305">
        <v>960</v>
      </c>
      <c r="M395" s="305">
        <v>0.78842999999999996</v>
      </c>
      <c r="N395" s="1"/>
      <c r="O395" s="1"/>
    </row>
    <row r="396" spans="1:15" ht="12.75" customHeight="1">
      <c r="A396" s="30">
        <v>386</v>
      </c>
      <c r="B396" s="315" t="s">
        <v>186</v>
      </c>
      <c r="C396" s="305">
        <v>2575.1</v>
      </c>
      <c r="D396" s="306">
        <v>2573.4500000000003</v>
      </c>
      <c r="E396" s="306">
        <v>2541.7500000000005</v>
      </c>
      <c r="F396" s="306">
        <v>2508.4</v>
      </c>
      <c r="G396" s="306">
        <v>2476.7000000000003</v>
      </c>
      <c r="H396" s="306">
        <v>2606.8000000000006</v>
      </c>
      <c r="I396" s="306">
        <v>2638.5000000000005</v>
      </c>
      <c r="J396" s="306">
        <v>2671.8500000000008</v>
      </c>
      <c r="K396" s="305">
        <v>2605.15</v>
      </c>
      <c r="L396" s="305">
        <v>2540.1</v>
      </c>
      <c r="M396" s="305">
        <v>76.24888</v>
      </c>
      <c r="N396" s="1"/>
      <c r="O396" s="1"/>
    </row>
    <row r="397" spans="1:15" ht="12.75" customHeight="1">
      <c r="A397" s="30">
        <v>387</v>
      </c>
      <c r="B397" s="315" t="s">
        <v>844</v>
      </c>
      <c r="C397" s="305">
        <v>556.1</v>
      </c>
      <c r="D397" s="306">
        <v>545.75000000000011</v>
      </c>
      <c r="E397" s="306">
        <v>511.55000000000018</v>
      </c>
      <c r="F397" s="306">
        <v>467.00000000000006</v>
      </c>
      <c r="G397" s="306">
        <v>432.80000000000013</v>
      </c>
      <c r="H397" s="306">
        <v>590.30000000000018</v>
      </c>
      <c r="I397" s="306">
        <v>624.50000000000023</v>
      </c>
      <c r="J397" s="306">
        <v>669.0500000000003</v>
      </c>
      <c r="K397" s="305">
        <v>579.95000000000005</v>
      </c>
      <c r="L397" s="305">
        <v>501.2</v>
      </c>
      <c r="M397" s="305">
        <v>9.3533299999999997</v>
      </c>
      <c r="N397" s="1"/>
      <c r="O397" s="1"/>
    </row>
    <row r="398" spans="1:15" ht="12.75" customHeight="1">
      <c r="A398" s="30">
        <v>388</v>
      </c>
      <c r="B398" s="315" t="s">
        <v>480</v>
      </c>
      <c r="C398" s="305">
        <v>248.8</v>
      </c>
      <c r="D398" s="306">
        <v>249.1</v>
      </c>
      <c r="E398" s="306">
        <v>247.6</v>
      </c>
      <c r="F398" s="306">
        <v>246.4</v>
      </c>
      <c r="G398" s="306">
        <v>244.9</v>
      </c>
      <c r="H398" s="306">
        <v>250.29999999999998</v>
      </c>
      <c r="I398" s="306">
        <v>251.79999999999998</v>
      </c>
      <c r="J398" s="306">
        <v>252.99999999999997</v>
      </c>
      <c r="K398" s="305">
        <v>250.6</v>
      </c>
      <c r="L398" s="305">
        <v>247.9</v>
      </c>
      <c r="M398" s="305">
        <v>0.44023000000000001</v>
      </c>
      <c r="N398" s="1"/>
      <c r="O398" s="1"/>
    </row>
    <row r="399" spans="1:15" ht="12.75" customHeight="1">
      <c r="A399" s="30">
        <v>389</v>
      </c>
      <c r="B399" s="315" t="s">
        <v>490</v>
      </c>
      <c r="C399" s="305">
        <v>889.3</v>
      </c>
      <c r="D399" s="306">
        <v>890.85</v>
      </c>
      <c r="E399" s="306">
        <v>882.45</v>
      </c>
      <c r="F399" s="306">
        <v>875.6</v>
      </c>
      <c r="G399" s="306">
        <v>867.2</v>
      </c>
      <c r="H399" s="306">
        <v>897.7</v>
      </c>
      <c r="I399" s="306">
        <v>906.09999999999991</v>
      </c>
      <c r="J399" s="306">
        <v>912.95</v>
      </c>
      <c r="K399" s="305">
        <v>899.25</v>
      </c>
      <c r="L399" s="305">
        <v>884</v>
      </c>
      <c r="M399" s="305">
        <v>0.21820000000000001</v>
      </c>
      <c r="N399" s="1"/>
      <c r="O399" s="1"/>
    </row>
    <row r="400" spans="1:15" ht="12.75" customHeight="1">
      <c r="A400" s="30">
        <v>390</v>
      </c>
      <c r="B400" s="315" t="s">
        <v>491</v>
      </c>
      <c r="C400" s="305">
        <v>1193.0999999999999</v>
      </c>
      <c r="D400" s="306">
        <v>1177.5</v>
      </c>
      <c r="E400" s="306">
        <v>1149</v>
      </c>
      <c r="F400" s="306">
        <v>1104.9000000000001</v>
      </c>
      <c r="G400" s="306">
        <v>1076.4000000000001</v>
      </c>
      <c r="H400" s="306">
        <v>1221.5999999999999</v>
      </c>
      <c r="I400" s="306">
        <v>1250.0999999999999</v>
      </c>
      <c r="J400" s="306">
        <v>1294.1999999999998</v>
      </c>
      <c r="K400" s="305">
        <v>1206</v>
      </c>
      <c r="L400" s="305">
        <v>1133.4000000000001</v>
      </c>
      <c r="M400" s="305">
        <v>2.3458199999999998</v>
      </c>
      <c r="N400" s="1"/>
      <c r="O400" s="1"/>
    </row>
    <row r="401" spans="1:15" ht="12.75" customHeight="1">
      <c r="A401" s="30">
        <v>391</v>
      </c>
      <c r="B401" s="315" t="s">
        <v>482</v>
      </c>
      <c r="C401" s="305">
        <v>31.55</v>
      </c>
      <c r="D401" s="306">
        <v>31.416666666666668</v>
      </c>
      <c r="E401" s="306">
        <v>31.233333333333334</v>
      </c>
      <c r="F401" s="306">
        <v>30.916666666666668</v>
      </c>
      <c r="G401" s="306">
        <v>30.733333333333334</v>
      </c>
      <c r="H401" s="306">
        <v>31.733333333333334</v>
      </c>
      <c r="I401" s="306">
        <v>31.916666666666664</v>
      </c>
      <c r="J401" s="306">
        <v>32.233333333333334</v>
      </c>
      <c r="K401" s="305">
        <v>31.6</v>
      </c>
      <c r="L401" s="305">
        <v>31.1</v>
      </c>
      <c r="M401" s="305">
        <v>7.9535999999999998</v>
      </c>
      <c r="N401" s="1"/>
      <c r="O401" s="1"/>
    </row>
    <row r="402" spans="1:15" ht="12.75" customHeight="1">
      <c r="A402" s="30">
        <v>392</v>
      </c>
      <c r="B402" s="315" t="s">
        <v>187</v>
      </c>
      <c r="C402" s="305">
        <v>74.2</v>
      </c>
      <c r="D402" s="306">
        <v>73.933333333333337</v>
      </c>
      <c r="E402" s="306">
        <v>73.26666666666668</v>
      </c>
      <c r="F402" s="306">
        <v>72.333333333333343</v>
      </c>
      <c r="G402" s="306">
        <v>71.666666666666686</v>
      </c>
      <c r="H402" s="306">
        <v>74.866666666666674</v>
      </c>
      <c r="I402" s="306">
        <v>75.533333333333331</v>
      </c>
      <c r="J402" s="306">
        <v>76.466666666666669</v>
      </c>
      <c r="K402" s="305">
        <v>74.599999999999994</v>
      </c>
      <c r="L402" s="305">
        <v>73</v>
      </c>
      <c r="M402" s="305">
        <v>351.22761000000003</v>
      </c>
      <c r="N402" s="1"/>
      <c r="O402" s="1"/>
    </row>
    <row r="403" spans="1:15" ht="12.75" customHeight="1">
      <c r="A403" s="30">
        <v>393</v>
      </c>
      <c r="B403" s="315" t="s">
        <v>275</v>
      </c>
      <c r="C403" s="305">
        <v>6520.95</v>
      </c>
      <c r="D403" s="306">
        <v>6527.5999999999995</v>
      </c>
      <c r="E403" s="306">
        <v>6459.2999999999993</v>
      </c>
      <c r="F403" s="306">
        <v>6397.65</v>
      </c>
      <c r="G403" s="306">
        <v>6329.3499999999995</v>
      </c>
      <c r="H403" s="306">
        <v>6589.2499999999991</v>
      </c>
      <c r="I403" s="306">
        <v>6657.55</v>
      </c>
      <c r="J403" s="306">
        <v>6719.1999999999989</v>
      </c>
      <c r="K403" s="305">
        <v>6595.9</v>
      </c>
      <c r="L403" s="305">
        <v>6465.95</v>
      </c>
      <c r="M403" s="305">
        <v>3.5589999999999997E-2</v>
      </c>
      <c r="N403" s="1"/>
      <c r="O403" s="1"/>
    </row>
    <row r="404" spans="1:15" ht="12.75" customHeight="1">
      <c r="A404" s="30">
        <v>394</v>
      </c>
      <c r="B404" s="315" t="s">
        <v>274</v>
      </c>
      <c r="C404" s="305">
        <v>765.9</v>
      </c>
      <c r="D404" s="306">
        <v>762.4666666666667</v>
      </c>
      <c r="E404" s="306">
        <v>755.83333333333337</v>
      </c>
      <c r="F404" s="306">
        <v>745.76666666666665</v>
      </c>
      <c r="G404" s="306">
        <v>739.13333333333333</v>
      </c>
      <c r="H404" s="306">
        <v>772.53333333333342</v>
      </c>
      <c r="I404" s="306">
        <v>779.16666666666663</v>
      </c>
      <c r="J404" s="306">
        <v>789.23333333333346</v>
      </c>
      <c r="K404" s="305">
        <v>769.1</v>
      </c>
      <c r="L404" s="305">
        <v>752.4</v>
      </c>
      <c r="M404" s="305">
        <v>8.7553699999999992</v>
      </c>
      <c r="N404" s="1"/>
      <c r="O404" s="1"/>
    </row>
    <row r="405" spans="1:15" ht="12.75" customHeight="1">
      <c r="A405" s="30">
        <v>395</v>
      </c>
      <c r="B405" s="315" t="s">
        <v>188</v>
      </c>
      <c r="C405" s="305">
        <v>1121.0999999999999</v>
      </c>
      <c r="D405" s="306">
        <v>1117.7833333333333</v>
      </c>
      <c r="E405" s="306">
        <v>1106.1666666666665</v>
      </c>
      <c r="F405" s="306">
        <v>1091.2333333333331</v>
      </c>
      <c r="G405" s="306">
        <v>1079.6166666666663</v>
      </c>
      <c r="H405" s="306">
        <v>1132.7166666666667</v>
      </c>
      <c r="I405" s="306">
        <v>1144.3333333333335</v>
      </c>
      <c r="J405" s="306">
        <v>1159.2666666666669</v>
      </c>
      <c r="K405" s="305">
        <v>1129.4000000000001</v>
      </c>
      <c r="L405" s="305">
        <v>1102.8499999999999</v>
      </c>
      <c r="M405" s="305">
        <v>6.8751199999999999</v>
      </c>
      <c r="N405" s="1"/>
      <c r="O405" s="1"/>
    </row>
    <row r="406" spans="1:15" ht="12.75" customHeight="1">
      <c r="A406" s="30">
        <v>396</v>
      </c>
      <c r="B406" s="315" t="s">
        <v>189</v>
      </c>
      <c r="C406" s="305">
        <v>468.95</v>
      </c>
      <c r="D406" s="306">
        <v>470.48333333333335</v>
      </c>
      <c r="E406" s="306">
        <v>465.9666666666667</v>
      </c>
      <c r="F406" s="306">
        <v>462.98333333333335</v>
      </c>
      <c r="G406" s="306">
        <v>458.4666666666667</v>
      </c>
      <c r="H406" s="306">
        <v>473.4666666666667</v>
      </c>
      <c r="I406" s="306">
        <v>477.98333333333335</v>
      </c>
      <c r="J406" s="306">
        <v>480.9666666666667</v>
      </c>
      <c r="K406" s="305">
        <v>475</v>
      </c>
      <c r="L406" s="305">
        <v>467.5</v>
      </c>
      <c r="M406" s="305">
        <v>109.77001</v>
      </c>
      <c r="N406" s="1"/>
      <c r="O406" s="1"/>
    </row>
    <row r="407" spans="1:15" ht="12.75" customHeight="1">
      <c r="A407" s="30">
        <v>397</v>
      </c>
      <c r="B407" s="315" t="s">
        <v>495</v>
      </c>
      <c r="C407" s="305">
        <v>2145.4499999999998</v>
      </c>
      <c r="D407" s="306">
        <v>2148.25</v>
      </c>
      <c r="E407" s="306">
        <v>2120.1</v>
      </c>
      <c r="F407" s="306">
        <v>2094.75</v>
      </c>
      <c r="G407" s="306">
        <v>2066.6</v>
      </c>
      <c r="H407" s="306">
        <v>2173.6</v>
      </c>
      <c r="I407" s="306">
        <v>2201.7499999999995</v>
      </c>
      <c r="J407" s="306">
        <v>2227.1</v>
      </c>
      <c r="K407" s="305">
        <v>2176.4</v>
      </c>
      <c r="L407" s="305">
        <v>2122.9</v>
      </c>
      <c r="M407" s="305">
        <v>0.43436999999999998</v>
      </c>
      <c r="N407" s="1"/>
      <c r="O407" s="1"/>
    </row>
    <row r="408" spans="1:15" ht="12.75" customHeight="1">
      <c r="A408" s="30">
        <v>398</v>
      </c>
      <c r="B408" s="315" t="s">
        <v>496</v>
      </c>
      <c r="C408" s="305">
        <v>111.3</v>
      </c>
      <c r="D408" s="306">
        <v>113.06666666666666</v>
      </c>
      <c r="E408" s="306">
        <v>108.43333333333332</v>
      </c>
      <c r="F408" s="306">
        <v>105.56666666666666</v>
      </c>
      <c r="G408" s="306">
        <v>100.93333333333332</v>
      </c>
      <c r="H408" s="306">
        <v>115.93333333333332</v>
      </c>
      <c r="I408" s="306">
        <v>120.56666666666665</v>
      </c>
      <c r="J408" s="306">
        <v>123.43333333333332</v>
      </c>
      <c r="K408" s="305">
        <v>117.7</v>
      </c>
      <c r="L408" s="305">
        <v>110.2</v>
      </c>
      <c r="M408" s="305">
        <v>25.617599999999999</v>
      </c>
      <c r="N408" s="1"/>
      <c r="O408" s="1"/>
    </row>
    <row r="409" spans="1:15" ht="12.75" customHeight="1">
      <c r="A409" s="30">
        <v>399</v>
      </c>
      <c r="B409" s="315" t="s">
        <v>501</v>
      </c>
      <c r="C409" s="305">
        <v>116.05</v>
      </c>
      <c r="D409" s="306">
        <v>116.03333333333335</v>
      </c>
      <c r="E409" s="306">
        <v>114.11666666666669</v>
      </c>
      <c r="F409" s="306">
        <v>112.18333333333334</v>
      </c>
      <c r="G409" s="306">
        <v>110.26666666666668</v>
      </c>
      <c r="H409" s="306">
        <v>117.9666666666667</v>
      </c>
      <c r="I409" s="306">
        <v>119.88333333333335</v>
      </c>
      <c r="J409" s="306">
        <v>121.81666666666671</v>
      </c>
      <c r="K409" s="305">
        <v>117.95</v>
      </c>
      <c r="L409" s="305">
        <v>114.1</v>
      </c>
      <c r="M409" s="305">
        <v>9.3083100000000005</v>
      </c>
      <c r="N409" s="1"/>
      <c r="O409" s="1"/>
    </row>
    <row r="410" spans="1:15" ht="12.75" customHeight="1">
      <c r="A410" s="30">
        <v>400</v>
      </c>
      <c r="B410" s="315" t="s">
        <v>497</v>
      </c>
      <c r="C410" s="305">
        <v>107.35</v>
      </c>
      <c r="D410" s="306">
        <v>108.85000000000001</v>
      </c>
      <c r="E410" s="306">
        <v>104.45000000000002</v>
      </c>
      <c r="F410" s="306">
        <v>101.55000000000001</v>
      </c>
      <c r="G410" s="306">
        <v>97.15000000000002</v>
      </c>
      <c r="H410" s="306">
        <v>111.75000000000001</v>
      </c>
      <c r="I410" s="306">
        <v>116.15000000000002</v>
      </c>
      <c r="J410" s="306">
        <v>119.05000000000001</v>
      </c>
      <c r="K410" s="305">
        <v>113.25</v>
      </c>
      <c r="L410" s="305">
        <v>105.95</v>
      </c>
      <c r="M410" s="305">
        <v>33.968589999999999</v>
      </c>
      <c r="N410" s="1"/>
      <c r="O410" s="1"/>
    </row>
    <row r="411" spans="1:15" ht="12.75" customHeight="1">
      <c r="A411" s="30">
        <v>401</v>
      </c>
      <c r="B411" s="315" t="s">
        <v>499</v>
      </c>
      <c r="C411" s="305">
        <v>2932.9</v>
      </c>
      <c r="D411" s="306">
        <v>2964.6666666666665</v>
      </c>
      <c r="E411" s="306">
        <v>2880.333333333333</v>
      </c>
      <c r="F411" s="306">
        <v>2827.7666666666664</v>
      </c>
      <c r="G411" s="306">
        <v>2743.4333333333329</v>
      </c>
      <c r="H411" s="306">
        <v>3017.2333333333331</v>
      </c>
      <c r="I411" s="306">
        <v>3101.5666666666662</v>
      </c>
      <c r="J411" s="306">
        <v>3154.1333333333332</v>
      </c>
      <c r="K411" s="305">
        <v>3049</v>
      </c>
      <c r="L411" s="305">
        <v>2912.1</v>
      </c>
      <c r="M411" s="305">
        <v>7.4260000000000007E-2</v>
      </c>
      <c r="N411" s="1"/>
      <c r="O411" s="1"/>
    </row>
    <row r="412" spans="1:15" ht="12.75" customHeight="1">
      <c r="A412" s="30">
        <v>402</v>
      </c>
      <c r="B412" s="315" t="s">
        <v>498</v>
      </c>
      <c r="C412" s="305">
        <v>740.05</v>
      </c>
      <c r="D412" s="306">
        <v>731.25</v>
      </c>
      <c r="E412" s="306">
        <v>717.5</v>
      </c>
      <c r="F412" s="306">
        <v>694.95</v>
      </c>
      <c r="G412" s="306">
        <v>681.2</v>
      </c>
      <c r="H412" s="306">
        <v>753.8</v>
      </c>
      <c r="I412" s="306">
        <v>767.55</v>
      </c>
      <c r="J412" s="306">
        <v>790.09999999999991</v>
      </c>
      <c r="K412" s="305">
        <v>745</v>
      </c>
      <c r="L412" s="305">
        <v>708.7</v>
      </c>
      <c r="M412" s="305">
        <v>5.3088800000000003</v>
      </c>
      <c r="N412" s="1"/>
      <c r="O412" s="1"/>
    </row>
    <row r="413" spans="1:15" ht="12.75" customHeight="1">
      <c r="A413" s="30">
        <v>403</v>
      </c>
      <c r="B413" s="315" t="s">
        <v>500</v>
      </c>
      <c r="C413" s="305">
        <v>450.05</v>
      </c>
      <c r="D413" s="306">
        <v>446.25</v>
      </c>
      <c r="E413" s="306">
        <v>438.9</v>
      </c>
      <c r="F413" s="306">
        <v>427.75</v>
      </c>
      <c r="G413" s="306">
        <v>420.4</v>
      </c>
      <c r="H413" s="306">
        <v>457.4</v>
      </c>
      <c r="I413" s="306">
        <v>464.75</v>
      </c>
      <c r="J413" s="306">
        <v>475.9</v>
      </c>
      <c r="K413" s="305">
        <v>453.6</v>
      </c>
      <c r="L413" s="305">
        <v>435.1</v>
      </c>
      <c r="M413" s="305">
        <v>1.5513300000000001</v>
      </c>
      <c r="N413" s="1"/>
      <c r="O413" s="1"/>
    </row>
    <row r="414" spans="1:15" ht="12.75" customHeight="1">
      <c r="A414" s="30">
        <v>404</v>
      </c>
      <c r="B414" s="315" t="s">
        <v>190</v>
      </c>
      <c r="C414" s="305">
        <v>21927.05</v>
      </c>
      <c r="D414" s="306">
        <v>21857.7</v>
      </c>
      <c r="E414" s="306">
        <v>21729.4</v>
      </c>
      <c r="F414" s="306">
        <v>21531.75</v>
      </c>
      <c r="G414" s="306">
        <v>21403.45</v>
      </c>
      <c r="H414" s="306">
        <v>22055.350000000002</v>
      </c>
      <c r="I414" s="306">
        <v>22183.649999999998</v>
      </c>
      <c r="J414" s="306">
        <v>22381.300000000003</v>
      </c>
      <c r="K414" s="305">
        <v>21986</v>
      </c>
      <c r="L414" s="305">
        <v>21660.05</v>
      </c>
      <c r="M414" s="305">
        <v>0.17959</v>
      </c>
      <c r="N414" s="1"/>
      <c r="O414" s="1"/>
    </row>
    <row r="415" spans="1:15" ht="12.75" customHeight="1">
      <c r="A415" s="30">
        <v>405</v>
      </c>
      <c r="B415" s="315" t="s">
        <v>502</v>
      </c>
      <c r="C415" s="305">
        <v>1658.95</v>
      </c>
      <c r="D415" s="306">
        <v>1661.25</v>
      </c>
      <c r="E415" s="306">
        <v>1642.7</v>
      </c>
      <c r="F415" s="306">
        <v>1626.45</v>
      </c>
      <c r="G415" s="306">
        <v>1607.9</v>
      </c>
      <c r="H415" s="306">
        <v>1677.5</v>
      </c>
      <c r="I415" s="306">
        <v>1696.0500000000002</v>
      </c>
      <c r="J415" s="306">
        <v>1712.3</v>
      </c>
      <c r="K415" s="305">
        <v>1679.8</v>
      </c>
      <c r="L415" s="305">
        <v>1645</v>
      </c>
      <c r="M415" s="305">
        <v>9.6240000000000006E-2</v>
      </c>
      <c r="N415" s="1"/>
      <c r="O415" s="1"/>
    </row>
    <row r="416" spans="1:15" ht="12.75" customHeight="1">
      <c r="A416" s="30">
        <v>406</v>
      </c>
      <c r="B416" s="315" t="s">
        <v>191</v>
      </c>
      <c r="C416" s="305">
        <v>2375.4499999999998</v>
      </c>
      <c r="D416" s="306">
        <v>2368.5833333333335</v>
      </c>
      <c r="E416" s="306">
        <v>2347.166666666667</v>
      </c>
      <c r="F416" s="306">
        <v>2318.8833333333337</v>
      </c>
      <c r="G416" s="306">
        <v>2297.4666666666672</v>
      </c>
      <c r="H416" s="306">
        <v>2396.8666666666668</v>
      </c>
      <c r="I416" s="306">
        <v>2418.2833333333338</v>
      </c>
      <c r="J416" s="306">
        <v>2446.5666666666666</v>
      </c>
      <c r="K416" s="305">
        <v>2390</v>
      </c>
      <c r="L416" s="305">
        <v>2340.3000000000002</v>
      </c>
      <c r="M416" s="305">
        <v>1.9797499999999999</v>
      </c>
      <c r="N416" s="1"/>
      <c r="O416" s="1"/>
    </row>
    <row r="417" spans="1:15" ht="12.75" customHeight="1">
      <c r="A417" s="30">
        <v>407</v>
      </c>
      <c r="B417" s="315" t="s">
        <v>492</v>
      </c>
      <c r="C417" s="305">
        <v>471.85</v>
      </c>
      <c r="D417" s="306">
        <v>474.0333333333333</v>
      </c>
      <c r="E417" s="306">
        <v>466.06666666666661</v>
      </c>
      <c r="F417" s="306">
        <v>460.2833333333333</v>
      </c>
      <c r="G417" s="306">
        <v>452.31666666666661</v>
      </c>
      <c r="H417" s="306">
        <v>479.81666666666661</v>
      </c>
      <c r="I417" s="306">
        <v>487.7833333333333</v>
      </c>
      <c r="J417" s="306">
        <v>493.56666666666661</v>
      </c>
      <c r="K417" s="305">
        <v>482</v>
      </c>
      <c r="L417" s="305">
        <v>468.25</v>
      </c>
      <c r="M417" s="305">
        <v>0.18421999999999999</v>
      </c>
      <c r="N417" s="1"/>
      <c r="O417" s="1"/>
    </row>
    <row r="418" spans="1:15" ht="12.75" customHeight="1">
      <c r="A418" s="30">
        <v>408</v>
      </c>
      <c r="B418" s="315" t="s">
        <v>493</v>
      </c>
      <c r="C418" s="305">
        <v>27.05</v>
      </c>
      <c r="D418" s="306">
        <v>27.083333333333332</v>
      </c>
      <c r="E418" s="306">
        <v>26.716666666666665</v>
      </c>
      <c r="F418" s="306">
        <v>26.383333333333333</v>
      </c>
      <c r="G418" s="306">
        <v>26.016666666666666</v>
      </c>
      <c r="H418" s="306">
        <v>27.416666666666664</v>
      </c>
      <c r="I418" s="306">
        <v>27.783333333333331</v>
      </c>
      <c r="J418" s="306">
        <v>28.116666666666664</v>
      </c>
      <c r="K418" s="305">
        <v>27.45</v>
      </c>
      <c r="L418" s="305">
        <v>26.75</v>
      </c>
      <c r="M418" s="305">
        <v>17.12397</v>
      </c>
      <c r="N418" s="1"/>
      <c r="O418" s="1"/>
    </row>
    <row r="419" spans="1:15" ht="12.75" customHeight="1">
      <c r="A419" s="30">
        <v>409</v>
      </c>
      <c r="B419" s="315" t="s">
        <v>494</v>
      </c>
      <c r="C419" s="305">
        <v>3267.35</v>
      </c>
      <c r="D419" s="306">
        <v>3276.7000000000003</v>
      </c>
      <c r="E419" s="306">
        <v>3241.6500000000005</v>
      </c>
      <c r="F419" s="306">
        <v>3215.9500000000003</v>
      </c>
      <c r="G419" s="306">
        <v>3180.9000000000005</v>
      </c>
      <c r="H419" s="306">
        <v>3302.4000000000005</v>
      </c>
      <c r="I419" s="306">
        <v>3337.4500000000007</v>
      </c>
      <c r="J419" s="306">
        <v>3363.1500000000005</v>
      </c>
      <c r="K419" s="305">
        <v>3311.75</v>
      </c>
      <c r="L419" s="305">
        <v>3251</v>
      </c>
      <c r="M419" s="305">
        <v>0.27916999999999997</v>
      </c>
      <c r="N419" s="1"/>
      <c r="O419" s="1"/>
    </row>
    <row r="420" spans="1:15" ht="12.75" customHeight="1">
      <c r="A420" s="30">
        <v>410</v>
      </c>
      <c r="B420" s="315" t="s">
        <v>503</v>
      </c>
      <c r="C420" s="305">
        <v>496.9</v>
      </c>
      <c r="D420" s="306">
        <v>496.98333333333335</v>
      </c>
      <c r="E420" s="306">
        <v>483.9666666666667</v>
      </c>
      <c r="F420" s="306">
        <v>471.03333333333336</v>
      </c>
      <c r="G420" s="306">
        <v>458.01666666666671</v>
      </c>
      <c r="H420" s="306">
        <v>509.91666666666669</v>
      </c>
      <c r="I420" s="306">
        <v>522.93333333333339</v>
      </c>
      <c r="J420" s="306">
        <v>535.86666666666667</v>
      </c>
      <c r="K420" s="305">
        <v>510</v>
      </c>
      <c r="L420" s="305">
        <v>484.05</v>
      </c>
      <c r="M420" s="305">
        <v>6.3976100000000002</v>
      </c>
      <c r="N420" s="1"/>
      <c r="O420" s="1"/>
    </row>
    <row r="421" spans="1:15" ht="12.75" customHeight="1">
      <c r="A421" s="30">
        <v>411</v>
      </c>
      <c r="B421" s="315" t="s">
        <v>505</v>
      </c>
      <c r="C421" s="305">
        <v>428.75</v>
      </c>
      <c r="D421" s="306">
        <v>424.23333333333335</v>
      </c>
      <c r="E421" s="306">
        <v>408.51666666666671</v>
      </c>
      <c r="F421" s="306">
        <v>388.28333333333336</v>
      </c>
      <c r="G421" s="306">
        <v>372.56666666666672</v>
      </c>
      <c r="H421" s="306">
        <v>444.4666666666667</v>
      </c>
      <c r="I421" s="306">
        <v>460.18333333333339</v>
      </c>
      <c r="J421" s="306">
        <v>480.41666666666669</v>
      </c>
      <c r="K421" s="305">
        <v>439.95</v>
      </c>
      <c r="L421" s="305">
        <v>404</v>
      </c>
      <c r="M421" s="305">
        <v>2.07063</v>
      </c>
      <c r="N421" s="1"/>
      <c r="O421" s="1"/>
    </row>
    <row r="422" spans="1:15" ht="12.75" customHeight="1">
      <c r="A422" s="30">
        <v>412</v>
      </c>
      <c r="B422" s="315" t="s">
        <v>504</v>
      </c>
      <c r="C422" s="305">
        <v>2571.4</v>
      </c>
      <c r="D422" s="306">
        <v>2556.6166666666663</v>
      </c>
      <c r="E422" s="306">
        <v>2493.2333333333327</v>
      </c>
      <c r="F422" s="306">
        <v>2415.0666666666662</v>
      </c>
      <c r="G422" s="306">
        <v>2351.6833333333325</v>
      </c>
      <c r="H422" s="306">
        <v>2634.7833333333328</v>
      </c>
      <c r="I422" s="306">
        <v>2698.166666666667</v>
      </c>
      <c r="J422" s="306">
        <v>2776.333333333333</v>
      </c>
      <c r="K422" s="305">
        <v>2620</v>
      </c>
      <c r="L422" s="305">
        <v>2478.4499999999998</v>
      </c>
      <c r="M422" s="305">
        <v>0.37526999999999999</v>
      </c>
      <c r="N422" s="1"/>
      <c r="O422" s="1"/>
    </row>
    <row r="423" spans="1:15" ht="12.75" customHeight="1">
      <c r="A423" s="30">
        <v>413</v>
      </c>
      <c r="B423" s="315" t="s">
        <v>859</v>
      </c>
      <c r="C423" s="305">
        <v>537.95000000000005</v>
      </c>
      <c r="D423" s="306">
        <v>537.85</v>
      </c>
      <c r="E423" s="306">
        <v>531.30000000000007</v>
      </c>
      <c r="F423" s="306">
        <v>524.65000000000009</v>
      </c>
      <c r="G423" s="306">
        <v>518.10000000000014</v>
      </c>
      <c r="H423" s="306">
        <v>544.5</v>
      </c>
      <c r="I423" s="306">
        <v>551.04999999999995</v>
      </c>
      <c r="J423" s="306">
        <v>557.69999999999993</v>
      </c>
      <c r="K423" s="305">
        <v>544.4</v>
      </c>
      <c r="L423" s="305">
        <v>531.20000000000005</v>
      </c>
      <c r="M423" s="305">
        <v>7.1109299999999998</v>
      </c>
      <c r="N423" s="1"/>
      <c r="O423" s="1"/>
    </row>
    <row r="424" spans="1:15" ht="12.75" customHeight="1">
      <c r="A424" s="30">
        <v>414</v>
      </c>
      <c r="B424" s="315" t="s">
        <v>506</v>
      </c>
      <c r="C424" s="305">
        <v>680.55</v>
      </c>
      <c r="D424" s="306">
        <v>678.01666666666665</v>
      </c>
      <c r="E424" s="306">
        <v>653.0333333333333</v>
      </c>
      <c r="F424" s="306">
        <v>625.51666666666665</v>
      </c>
      <c r="G424" s="306">
        <v>600.5333333333333</v>
      </c>
      <c r="H424" s="306">
        <v>705.5333333333333</v>
      </c>
      <c r="I424" s="306">
        <v>730.51666666666665</v>
      </c>
      <c r="J424" s="306">
        <v>758.0333333333333</v>
      </c>
      <c r="K424" s="305">
        <v>703</v>
      </c>
      <c r="L424" s="305">
        <v>650.5</v>
      </c>
      <c r="M424" s="305">
        <v>2.0822500000000002</v>
      </c>
      <c r="N424" s="1"/>
      <c r="O424" s="1"/>
    </row>
    <row r="425" spans="1:15" ht="12.75" customHeight="1">
      <c r="A425" s="30">
        <v>415</v>
      </c>
      <c r="B425" s="315" t="s">
        <v>507</v>
      </c>
      <c r="C425" s="305">
        <v>384.8</v>
      </c>
      <c r="D425" s="306">
        <v>388.8</v>
      </c>
      <c r="E425" s="306">
        <v>377.8</v>
      </c>
      <c r="F425" s="306">
        <v>370.8</v>
      </c>
      <c r="G425" s="306">
        <v>359.8</v>
      </c>
      <c r="H425" s="306">
        <v>395.8</v>
      </c>
      <c r="I425" s="306">
        <v>406.8</v>
      </c>
      <c r="J425" s="306">
        <v>413.8</v>
      </c>
      <c r="K425" s="305">
        <v>399.8</v>
      </c>
      <c r="L425" s="305">
        <v>381.8</v>
      </c>
      <c r="M425" s="305">
        <v>0.71</v>
      </c>
      <c r="N425" s="1"/>
      <c r="O425" s="1"/>
    </row>
    <row r="426" spans="1:15" ht="12.75" customHeight="1">
      <c r="A426" s="30">
        <v>416</v>
      </c>
      <c r="B426" s="315" t="s">
        <v>515</v>
      </c>
      <c r="C426" s="305">
        <v>218.65</v>
      </c>
      <c r="D426" s="306">
        <v>219.03333333333333</v>
      </c>
      <c r="E426" s="306">
        <v>214.66666666666666</v>
      </c>
      <c r="F426" s="306">
        <v>210.68333333333334</v>
      </c>
      <c r="G426" s="306">
        <v>206.31666666666666</v>
      </c>
      <c r="H426" s="306">
        <v>223.01666666666665</v>
      </c>
      <c r="I426" s="306">
        <v>227.38333333333333</v>
      </c>
      <c r="J426" s="306">
        <v>231.36666666666665</v>
      </c>
      <c r="K426" s="305">
        <v>223.4</v>
      </c>
      <c r="L426" s="305">
        <v>215.05</v>
      </c>
      <c r="M426" s="305">
        <v>5.2478600000000002</v>
      </c>
      <c r="N426" s="1"/>
      <c r="O426" s="1"/>
    </row>
    <row r="427" spans="1:15" ht="12.75" customHeight="1">
      <c r="A427" s="30">
        <v>417</v>
      </c>
      <c r="B427" s="315" t="s">
        <v>508</v>
      </c>
      <c r="C427" s="305">
        <v>49.05</v>
      </c>
      <c r="D427" s="306">
        <v>49.35</v>
      </c>
      <c r="E427" s="306">
        <v>48.5</v>
      </c>
      <c r="F427" s="306">
        <v>47.949999999999996</v>
      </c>
      <c r="G427" s="306">
        <v>47.099999999999994</v>
      </c>
      <c r="H427" s="306">
        <v>49.900000000000006</v>
      </c>
      <c r="I427" s="306">
        <v>50.750000000000014</v>
      </c>
      <c r="J427" s="306">
        <v>51.300000000000011</v>
      </c>
      <c r="K427" s="305">
        <v>50.2</v>
      </c>
      <c r="L427" s="305">
        <v>48.8</v>
      </c>
      <c r="M427" s="305">
        <v>7.8146899999999997</v>
      </c>
      <c r="N427" s="1"/>
      <c r="O427" s="1"/>
    </row>
    <row r="428" spans="1:15" ht="12.75" customHeight="1">
      <c r="A428" s="30">
        <v>418</v>
      </c>
      <c r="B428" s="315" t="s">
        <v>192</v>
      </c>
      <c r="C428" s="305">
        <v>2362</v>
      </c>
      <c r="D428" s="306">
        <v>2340.6166666666668</v>
      </c>
      <c r="E428" s="306">
        <v>2306.3833333333337</v>
      </c>
      <c r="F428" s="306">
        <v>2250.7666666666669</v>
      </c>
      <c r="G428" s="306">
        <v>2216.5333333333338</v>
      </c>
      <c r="H428" s="306">
        <v>2396.2333333333336</v>
      </c>
      <c r="I428" s="306">
        <v>2430.4666666666672</v>
      </c>
      <c r="J428" s="306">
        <v>2486.0833333333335</v>
      </c>
      <c r="K428" s="305">
        <v>2374.85</v>
      </c>
      <c r="L428" s="305">
        <v>2285</v>
      </c>
      <c r="M428" s="305">
        <v>6.09138</v>
      </c>
      <c r="N428" s="1"/>
      <c r="O428" s="1"/>
    </row>
    <row r="429" spans="1:15" ht="12.75" customHeight="1">
      <c r="A429" s="30">
        <v>419</v>
      </c>
      <c r="B429" s="315" t="s">
        <v>193</v>
      </c>
      <c r="C429" s="305">
        <v>1142.45</v>
      </c>
      <c r="D429" s="306">
        <v>1145.05</v>
      </c>
      <c r="E429" s="306">
        <v>1128.5999999999999</v>
      </c>
      <c r="F429" s="306">
        <v>1114.75</v>
      </c>
      <c r="G429" s="306">
        <v>1098.3</v>
      </c>
      <c r="H429" s="306">
        <v>1158.8999999999999</v>
      </c>
      <c r="I429" s="306">
        <v>1175.3500000000001</v>
      </c>
      <c r="J429" s="306">
        <v>1189.1999999999998</v>
      </c>
      <c r="K429" s="305">
        <v>1161.5</v>
      </c>
      <c r="L429" s="305">
        <v>1131.2</v>
      </c>
      <c r="M429" s="305">
        <v>4.5438200000000002</v>
      </c>
      <c r="N429" s="1"/>
      <c r="O429" s="1"/>
    </row>
    <row r="430" spans="1:15" ht="12.75" customHeight="1">
      <c r="A430" s="30">
        <v>420</v>
      </c>
      <c r="B430" s="315" t="s">
        <v>512</v>
      </c>
      <c r="C430" s="305">
        <v>327.05</v>
      </c>
      <c r="D430" s="306">
        <v>326.84999999999997</v>
      </c>
      <c r="E430" s="306">
        <v>323.19999999999993</v>
      </c>
      <c r="F430" s="306">
        <v>319.34999999999997</v>
      </c>
      <c r="G430" s="306">
        <v>315.69999999999993</v>
      </c>
      <c r="H430" s="306">
        <v>330.69999999999993</v>
      </c>
      <c r="I430" s="306">
        <v>334.34999999999991</v>
      </c>
      <c r="J430" s="306">
        <v>338.19999999999993</v>
      </c>
      <c r="K430" s="305">
        <v>330.5</v>
      </c>
      <c r="L430" s="305">
        <v>323</v>
      </c>
      <c r="M430" s="305">
        <v>7.1657200000000003</v>
      </c>
      <c r="N430" s="1"/>
      <c r="O430" s="1"/>
    </row>
    <row r="431" spans="1:15" ht="12.75" customHeight="1">
      <c r="A431" s="30">
        <v>421</v>
      </c>
      <c r="B431" s="315" t="s">
        <v>509</v>
      </c>
      <c r="C431" s="305">
        <v>90.7</v>
      </c>
      <c r="D431" s="306">
        <v>89.983333333333334</v>
      </c>
      <c r="E431" s="306">
        <v>88.716666666666669</v>
      </c>
      <c r="F431" s="306">
        <v>86.733333333333334</v>
      </c>
      <c r="G431" s="306">
        <v>85.466666666666669</v>
      </c>
      <c r="H431" s="306">
        <v>91.966666666666669</v>
      </c>
      <c r="I431" s="306">
        <v>93.233333333333348</v>
      </c>
      <c r="J431" s="306">
        <v>95.216666666666669</v>
      </c>
      <c r="K431" s="305">
        <v>91.25</v>
      </c>
      <c r="L431" s="305">
        <v>88</v>
      </c>
      <c r="M431" s="305">
        <v>0.54378000000000004</v>
      </c>
      <c r="N431" s="1"/>
      <c r="O431" s="1"/>
    </row>
    <row r="432" spans="1:15" ht="12.75" customHeight="1">
      <c r="A432" s="30">
        <v>422</v>
      </c>
      <c r="B432" s="315" t="s">
        <v>511</v>
      </c>
      <c r="C432" s="305">
        <v>166.45</v>
      </c>
      <c r="D432" s="306">
        <v>167.79999999999998</v>
      </c>
      <c r="E432" s="306">
        <v>164.09999999999997</v>
      </c>
      <c r="F432" s="306">
        <v>161.74999999999997</v>
      </c>
      <c r="G432" s="306">
        <v>158.04999999999995</v>
      </c>
      <c r="H432" s="306">
        <v>170.14999999999998</v>
      </c>
      <c r="I432" s="306">
        <v>173.84999999999997</v>
      </c>
      <c r="J432" s="306">
        <v>176.2</v>
      </c>
      <c r="K432" s="305">
        <v>171.5</v>
      </c>
      <c r="L432" s="305">
        <v>165.45</v>
      </c>
      <c r="M432" s="305">
        <v>3.9866600000000001</v>
      </c>
      <c r="N432" s="1"/>
      <c r="O432" s="1"/>
    </row>
    <row r="433" spans="1:15" ht="12.75" customHeight="1">
      <c r="A433" s="30">
        <v>423</v>
      </c>
      <c r="B433" s="315" t="s">
        <v>513</v>
      </c>
      <c r="C433" s="305">
        <v>447</v>
      </c>
      <c r="D433" s="306">
        <v>445.5</v>
      </c>
      <c r="E433" s="306">
        <v>438</v>
      </c>
      <c r="F433" s="306">
        <v>429</v>
      </c>
      <c r="G433" s="306">
        <v>421.5</v>
      </c>
      <c r="H433" s="306">
        <v>454.5</v>
      </c>
      <c r="I433" s="306">
        <v>462</v>
      </c>
      <c r="J433" s="306">
        <v>471</v>
      </c>
      <c r="K433" s="305">
        <v>453</v>
      </c>
      <c r="L433" s="305">
        <v>436.5</v>
      </c>
      <c r="M433" s="305">
        <v>1.1265499999999999</v>
      </c>
      <c r="N433" s="1"/>
      <c r="O433" s="1"/>
    </row>
    <row r="434" spans="1:15" ht="12.75" customHeight="1">
      <c r="A434" s="30">
        <v>424</v>
      </c>
      <c r="B434" s="315" t="s">
        <v>514</v>
      </c>
      <c r="C434" s="305">
        <v>437.55</v>
      </c>
      <c r="D434" s="306">
        <v>439.90000000000003</v>
      </c>
      <c r="E434" s="306">
        <v>429.85000000000008</v>
      </c>
      <c r="F434" s="306">
        <v>422.15000000000003</v>
      </c>
      <c r="G434" s="306">
        <v>412.10000000000008</v>
      </c>
      <c r="H434" s="306">
        <v>447.60000000000008</v>
      </c>
      <c r="I434" s="306">
        <v>457.65000000000003</v>
      </c>
      <c r="J434" s="306">
        <v>465.35000000000008</v>
      </c>
      <c r="K434" s="305">
        <v>449.95</v>
      </c>
      <c r="L434" s="305">
        <v>432.2</v>
      </c>
      <c r="M434" s="305">
        <v>2.5226299999999999</v>
      </c>
      <c r="N434" s="1"/>
      <c r="O434" s="1"/>
    </row>
    <row r="435" spans="1:15" ht="12.75" customHeight="1">
      <c r="A435" s="30">
        <v>425</v>
      </c>
      <c r="B435" s="315" t="s">
        <v>516</v>
      </c>
      <c r="C435" s="305">
        <v>1613.6</v>
      </c>
      <c r="D435" s="306">
        <v>1619.55</v>
      </c>
      <c r="E435" s="306">
        <v>1560.6499999999999</v>
      </c>
      <c r="F435" s="306">
        <v>1507.6999999999998</v>
      </c>
      <c r="G435" s="306">
        <v>1448.7999999999997</v>
      </c>
      <c r="H435" s="306">
        <v>1672.5</v>
      </c>
      <c r="I435" s="306">
        <v>1731.4</v>
      </c>
      <c r="J435" s="306">
        <v>1784.3500000000001</v>
      </c>
      <c r="K435" s="305">
        <v>1678.45</v>
      </c>
      <c r="L435" s="305">
        <v>1566.6</v>
      </c>
      <c r="M435" s="305">
        <v>2.3289399999999998</v>
      </c>
      <c r="N435" s="1"/>
      <c r="O435" s="1"/>
    </row>
    <row r="436" spans="1:15" ht="12.75" customHeight="1">
      <c r="A436" s="30">
        <v>426</v>
      </c>
      <c r="B436" s="315" t="s">
        <v>517</v>
      </c>
      <c r="C436" s="305">
        <v>729.95</v>
      </c>
      <c r="D436" s="306">
        <v>734.33333333333337</v>
      </c>
      <c r="E436" s="306">
        <v>721.66666666666674</v>
      </c>
      <c r="F436" s="306">
        <v>713.38333333333333</v>
      </c>
      <c r="G436" s="306">
        <v>700.7166666666667</v>
      </c>
      <c r="H436" s="306">
        <v>742.61666666666679</v>
      </c>
      <c r="I436" s="306">
        <v>755.28333333333353</v>
      </c>
      <c r="J436" s="306">
        <v>763.56666666666683</v>
      </c>
      <c r="K436" s="305">
        <v>747</v>
      </c>
      <c r="L436" s="305">
        <v>726.05</v>
      </c>
      <c r="M436" s="305">
        <v>0.17529</v>
      </c>
      <c r="N436" s="1"/>
      <c r="O436" s="1"/>
    </row>
    <row r="437" spans="1:15" ht="12.75" customHeight="1">
      <c r="A437" s="30">
        <v>427</v>
      </c>
      <c r="B437" s="315" t="s">
        <v>194</v>
      </c>
      <c r="C437" s="305">
        <v>903.9</v>
      </c>
      <c r="D437" s="306">
        <v>904.23333333333323</v>
      </c>
      <c r="E437" s="306">
        <v>895.66666666666652</v>
      </c>
      <c r="F437" s="306">
        <v>887.43333333333328</v>
      </c>
      <c r="G437" s="306">
        <v>878.86666666666656</v>
      </c>
      <c r="H437" s="306">
        <v>912.46666666666647</v>
      </c>
      <c r="I437" s="306">
        <v>921.0333333333333</v>
      </c>
      <c r="J437" s="306">
        <v>929.26666666666642</v>
      </c>
      <c r="K437" s="305">
        <v>912.8</v>
      </c>
      <c r="L437" s="305">
        <v>896</v>
      </c>
      <c r="M437" s="305">
        <v>23.745090000000001</v>
      </c>
      <c r="N437" s="1"/>
      <c r="O437" s="1"/>
    </row>
    <row r="438" spans="1:15" ht="12.75" customHeight="1">
      <c r="A438" s="30">
        <v>428</v>
      </c>
      <c r="B438" s="315" t="s">
        <v>518</v>
      </c>
      <c r="C438" s="305">
        <v>436.35</v>
      </c>
      <c r="D438" s="306">
        <v>440.13333333333338</v>
      </c>
      <c r="E438" s="306">
        <v>426.81666666666678</v>
      </c>
      <c r="F438" s="306">
        <v>417.28333333333342</v>
      </c>
      <c r="G438" s="306">
        <v>403.96666666666681</v>
      </c>
      <c r="H438" s="306">
        <v>449.66666666666674</v>
      </c>
      <c r="I438" s="306">
        <v>462.98333333333335</v>
      </c>
      <c r="J438" s="306">
        <v>472.51666666666671</v>
      </c>
      <c r="K438" s="305">
        <v>453.45</v>
      </c>
      <c r="L438" s="305">
        <v>430.6</v>
      </c>
      <c r="M438" s="305">
        <v>5.9616600000000002</v>
      </c>
      <c r="N438" s="1"/>
      <c r="O438" s="1"/>
    </row>
    <row r="439" spans="1:15" ht="12.75" customHeight="1">
      <c r="A439" s="30">
        <v>429</v>
      </c>
      <c r="B439" s="315" t="s">
        <v>195</v>
      </c>
      <c r="C439" s="305">
        <v>424.7</v>
      </c>
      <c r="D439" s="306">
        <v>423.2</v>
      </c>
      <c r="E439" s="306">
        <v>419.5</v>
      </c>
      <c r="F439" s="306">
        <v>414.3</v>
      </c>
      <c r="G439" s="306">
        <v>410.6</v>
      </c>
      <c r="H439" s="306">
        <v>428.4</v>
      </c>
      <c r="I439" s="306">
        <v>432.09999999999991</v>
      </c>
      <c r="J439" s="306">
        <v>437.29999999999995</v>
      </c>
      <c r="K439" s="305">
        <v>426.9</v>
      </c>
      <c r="L439" s="305">
        <v>418</v>
      </c>
      <c r="M439" s="305">
        <v>5.5532199999999996</v>
      </c>
      <c r="N439" s="1"/>
      <c r="O439" s="1"/>
    </row>
    <row r="440" spans="1:15" ht="12.75" customHeight="1">
      <c r="A440" s="30">
        <v>430</v>
      </c>
      <c r="B440" s="315" t="s">
        <v>519</v>
      </c>
      <c r="C440" s="305">
        <v>336.3</v>
      </c>
      <c r="D440" s="306">
        <v>337.43333333333334</v>
      </c>
      <c r="E440" s="306">
        <v>331.86666666666667</v>
      </c>
      <c r="F440" s="306">
        <v>327.43333333333334</v>
      </c>
      <c r="G440" s="306">
        <v>321.86666666666667</v>
      </c>
      <c r="H440" s="306">
        <v>341.86666666666667</v>
      </c>
      <c r="I440" s="306">
        <v>347.43333333333339</v>
      </c>
      <c r="J440" s="306">
        <v>351.86666666666667</v>
      </c>
      <c r="K440" s="305">
        <v>343</v>
      </c>
      <c r="L440" s="305">
        <v>333</v>
      </c>
      <c r="M440" s="305">
        <v>0.73511000000000004</v>
      </c>
      <c r="N440" s="1"/>
      <c r="O440" s="1"/>
    </row>
    <row r="441" spans="1:15" ht="12.75" customHeight="1">
      <c r="A441" s="30">
        <v>431</v>
      </c>
      <c r="B441" s="315" t="s">
        <v>520</v>
      </c>
      <c r="C441" s="305">
        <v>1793.4</v>
      </c>
      <c r="D441" s="306">
        <v>1777.5</v>
      </c>
      <c r="E441" s="306">
        <v>1732.95</v>
      </c>
      <c r="F441" s="306">
        <v>1672.5</v>
      </c>
      <c r="G441" s="306">
        <v>1627.95</v>
      </c>
      <c r="H441" s="306">
        <v>1837.95</v>
      </c>
      <c r="I441" s="306">
        <v>1882.5000000000002</v>
      </c>
      <c r="J441" s="306">
        <v>1942.95</v>
      </c>
      <c r="K441" s="305">
        <v>1822.05</v>
      </c>
      <c r="L441" s="305">
        <v>1717.05</v>
      </c>
      <c r="M441" s="305">
        <v>1.17191</v>
      </c>
      <c r="N441" s="1"/>
      <c r="O441" s="1"/>
    </row>
    <row r="442" spans="1:15" ht="12.75" customHeight="1">
      <c r="A442" s="30">
        <v>432</v>
      </c>
      <c r="B442" s="315" t="s">
        <v>521</v>
      </c>
      <c r="C442" s="305">
        <v>515</v>
      </c>
      <c r="D442" s="306">
        <v>514.55000000000007</v>
      </c>
      <c r="E442" s="306">
        <v>504.20000000000016</v>
      </c>
      <c r="F442" s="306">
        <v>493.40000000000009</v>
      </c>
      <c r="G442" s="306">
        <v>483.05000000000018</v>
      </c>
      <c r="H442" s="306">
        <v>525.35000000000014</v>
      </c>
      <c r="I442" s="306">
        <v>535.70000000000005</v>
      </c>
      <c r="J442" s="306">
        <v>546.50000000000011</v>
      </c>
      <c r="K442" s="305">
        <v>524.9</v>
      </c>
      <c r="L442" s="305">
        <v>503.75</v>
      </c>
      <c r="M442" s="305">
        <v>1.8733500000000001</v>
      </c>
      <c r="N442" s="1"/>
      <c r="O442" s="1"/>
    </row>
    <row r="443" spans="1:15" ht="12.75" customHeight="1">
      <c r="A443" s="30">
        <v>433</v>
      </c>
      <c r="B443" s="315" t="s">
        <v>522</v>
      </c>
      <c r="C443" s="305">
        <v>7.7</v>
      </c>
      <c r="D443" s="306">
        <v>7.7333333333333334</v>
      </c>
      <c r="E443" s="306">
        <v>7.5166666666666666</v>
      </c>
      <c r="F443" s="306">
        <v>7.333333333333333</v>
      </c>
      <c r="G443" s="306">
        <v>7.1166666666666663</v>
      </c>
      <c r="H443" s="306">
        <v>7.916666666666667</v>
      </c>
      <c r="I443" s="306">
        <v>8.1333333333333329</v>
      </c>
      <c r="J443" s="306">
        <v>8.3166666666666664</v>
      </c>
      <c r="K443" s="305">
        <v>7.95</v>
      </c>
      <c r="L443" s="305">
        <v>7.55</v>
      </c>
      <c r="M443" s="305">
        <v>462.94188000000003</v>
      </c>
      <c r="N443" s="1"/>
      <c r="O443" s="1"/>
    </row>
    <row r="444" spans="1:15" ht="12.75" customHeight="1">
      <c r="A444" s="30">
        <v>434</v>
      </c>
      <c r="B444" s="315" t="s">
        <v>510</v>
      </c>
      <c r="C444" s="305">
        <v>321.35000000000002</v>
      </c>
      <c r="D444" s="306">
        <v>321.75</v>
      </c>
      <c r="E444" s="306">
        <v>318.60000000000002</v>
      </c>
      <c r="F444" s="306">
        <v>315.85000000000002</v>
      </c>
      <c r="G444" s="306">
        <v>312.70000000000005</v>
      </c>
      <c r="H444" s="306">
        <v>324.5</v>
      </c>
      <c r="I444" s="306">
        <v>327.64999999999998</v>
      </c>
      <c r="J444" s="306">
        <v>330.4</v>
      </c>
      <c r="K444" s="305">
        <v>324.89999999999998</v>
      </c>
      <c r="L444" s="305">
        <v>319</v>
      </c>
      <c r="M444" s="305">
        <v>1.1755800000000001</v>
      </c>
      <c r="N444" s="1"/>
      <c r="O444" s="1"/>
    </row>
    <row r="445" spans="1:15" ht="12.75" customHeight="1">
      <c r="A445" s="30">
        <v>435</v>
      </c>
      <c r="B445" s="315" t="s">
        <v>523</v>
      </c>
      <c r="C445" s="305">
        <v>1012.05</v>
      </c>
      <c r="D445" s="306">
        <v>1019.4166666666666</v>
      </c>
      <c r="E445" s="306">
        <v>993.83333333333326</v>
      </c>
      <c r="F445" s="306">
        <v>975.61666666666667</v>
      </c>
      <c r="G445" s="306">
        <v>950.0333333333333</v>
      </c>
      <c r="H445" s="306">
        <v>1037.6333333333332</v>
      </c>
      <c r="I445" s="306">
        <v>1063.2166666666665</v>
      </c>
      <c r="J445" s="306">
        <v>1081.4333333333332</v>
      </c>
      <c r="K445" s="305">
        <v>1045</v>
      </c>
      <c r="L445" s="305">
        <v>1001.2</v>
      </c>
      <c r="M445" s="305">
        <v>0.21667</v>
      </c>
      <c r="N445" s="1"/>
      <c r="O445" s="1"/>
    </row>
    <row r="446" spans="1:15" ht="12.75" customHeight="1">
      <c r="A446" s="30">
        <v>436</v>
      </c>
      <c r="B446" s="315" t="s">
        <v>276</v>
      </c>
      <c r="C446" s="305">
        <v>531.95000000000005</v>
      </c>
      <c r="D446" s="306">
        <v>532.6</v>
      </c>
      <c r="E446" s="306">
        <v>526.1</v>
      </c>
      <c r="F446" s="306">
        <v>520.25</v>
      </c>
      <c r="G446" s="306">
        <v>513.75</v>
      </c>
      <c r="H446" s="306">
        <v>538.45000000000005</v>
      </c>
      <c r="I446" s="306">
        <v>544.95000000000005</v>
      </c>
      <c r="J446" s="306">
        <v>550.80000000000007</v>
      </c>
      <c r="K446" s="305">
        <v>539.1</v>
      </c>
      <c r="L446" s="305">
        <v>526.75</v>
      </c>
      <c r="M446" s="305">
        <v>1.5898399999999999</v>
      </c>
      <c r="N446" s="1"/>
      <c r="O446" s="1"/>
    </row>
    <row r="447" spans="1:15" ht="12.75" customHeight="1">
      <c r="A447" s="30">
        <v>437</v>
      </c>
      <c r="B447" s="315" t="s">
        <v>528</v>
      </c>
      <c r="C447" s="305">
        <v>1278.3499999999999</v>
      </c>
      <c r="D447" s="306">
        <v>1294.3666666666666</v>
      </c>
      <c r="E447" s="306">
        <v>1256.7333333333331</v>
      </c>
      <c r="F447" s="306">
        <v>1235.1166666666666</v>
      </c>
      <c r="G447" s="306">
        <v>1197.4833333333331</v>
      </c>
      <c r="H447" s="306">
        <v>1315.9833333333331</v>
      </c>
      <c r="I447" s="306">
        <v>1353.6166666666668</v>
      </c>
      <c r="J447" s="306">
        <v>1375.2333333333331</v>
      </c>
      <c r="K447" s="305">
        <v>1332</v>
      </c>
      <c r="L447" s="305">
        <v>1272.75</v>
      </c>
      <c r="M447" s="305">
        <v>2.3500100000000002</v>
      </c>
      <c r="N447" s="1"/>
      <c r="O447" s="1"/>
    </row>
    <row r="448" spans="1:15" ht="12.75" customHeight="1">
      <c r="A448" s="30">
        <v>438</v>
      </c>
      <c r="B448" s="315" t="s">
        <v>529</v>
      </c>
      <c r="C448" s="305">
        <v>9823.35</v>
      </c>
      <c r="D448" s="306">
        <v>9858.1166666666668</v>
      </c>
      <c r="E448" s="306">
        <v>9740.2333333333336</v>
      </c>
      <c r="F448" s="306">
        <v>9657.1166666666668</v>
      </c>
      <c r="G448" s="306">
        <v>9539.2333333333336</v>
      </c>
      <c r="H448" s="306">
        <v>9941.2333333333336</v>
      </c>
      <c r="I448" s="306">
        <v>10059.116666666669</v>
      </c>
      <c r="J448" s="306">
        <v>10142.233333333334</v>
      </c>
      <c r="K448" s="305">
        <v>9976</v>
      </c>
      <c r="L448" s="305">
        <v>9775</v>
      </c>
      <c r="M448" s="305">
        <v>5.13E-3</v>
      </c>
      <c r="N448" s="1"/>
      <c r="O448" s="1"/>
    </row>
    <row r="449" spans="1:15" ht="12.75" customHeight="1">
      <c r="A449" s="30">
        <v>439</v>
      </c>
      <c r="B449" s="315" t="s">
        <v>196</v>
      </c>
      <c r="C449" s="305">
        <v>934.25</v>
      </c>
      <c r="D449" s="306">
        <v>939.98333333333323</v>
      </c>
      <c r="E449" s="306">
        <v>920.06666666666649</v>
      </c>
      <c r="F449" s="306">
        <v>905.88333333333321</v>
      </c>
      <c r="G449" s="306">
        <v>885.96666666666647</v>
      </c>
      <c r="H449" s="306">
        <v>954.16666666666652</v>
      </c>
      <c r="I449" s="306">
        <v>974.08333333333326</v>
      </c>
      <c r="J449" s="306">
        <v>988.26666666666654</v>
      </c>
      <c r="K449" s="305">
        <v>959.9</v>
      </c>
      <c r="L449" s="305">
        <v>925.8</v>
      </c>
      <c r="M449" s="305">
        <v>16.71471</v>
      </c>
      <c r="N449" s="1"/>
      <c r="O449" s="1"/>
    </row>
    <row r="450" spans="1:15" ht="12.75" customHeight="1">
      <c r="A450" s="30">
        <v>440</v>
      </c>
      <c r="B450" s="315" t="s">
        <v>530</v>
      </c>
      <c r="C450" s="305">
        <v>195.1</v>
      </c>
      <c r="D450" s="306">
        <v>195.36666666666665</v>
      </c>
      <c r="E450" s="306">
        <v>194.0333333333333</v>
      </c>
      <c r="F450" s="306">
        <v>192.96666666666667</v>
      </c>
      <c r="G450" s="306">
        <v>191.63333333333333</v>
      </c>
      <c r="H450" s="306">
        <v>196.43333333333328</v>
      </c>
      <c r="I450" s="306">
        <v>197.76666666666659</v>
      </c>
      <c r="J450" s="306">
        <v>198.83333333333326</v>
      </c>
      <c r="K450" s="305">
        <v>196.7</v>
      </c>
      <c r="L450" s="305">
        <v>194.3</v>
      </c>
      <c r="M450" s="305">
        <v>6.5191400000000002</v>
      </c>
      <c r="N450" s="1"/>
      <c r="O450" s="1"/>
    </row>
    <row r="451" spans="1:15" ht="12.75" customHeight="1">
      <c r="A451" s="30">
        <v>441</v>
      </c>
      <c r="B451" s="315" t="s">
        <v>531</v>
      </c>
      <c r="C451" s="305">
        <v>979.25</v>
      </c>
      <c r="D451" s="306">
        <v>973.35</v>
      </c>
      <c r="E451" s="306">
        <v>956.7</v>
      </c>
      <c r="F451" s="306">
        <v>934.15</v>
      </c>
      <c r="G451" s="306">
        <v>917.5</v>
      </c>
      <c r="H451" s="306">
        <v>995.90000000000009</v>
      </c>
      <c r="I451" s="306">
        <v>1012.55</v>
      </c>
      <c r="J451" s="306">
        <v>1035.1000000000001</v>
      </c>
      <c r="K451" s="305">
        <v>990</v>
      </c>
      <c r="L451" s="305">
        <v>950.8</v>
      </c>
      <c r="M451" s="305">
        <v>5.5346700000000002</v>
      </c>
      <c r="N451" s="1"/>
      <c r="O451" s="1"/>
    </row>
    <row r="452" spans="1:15" ht="12.75" customHeight="1">
      <c r="A452" s="30">
        <v>442</v>
      </c>
      <c r="B452" s="315" t="s">
        <v>197</v>
      </c>
      <c r="C452" s="305">
        <v>725.45</v>
      </c>
      <c r="D452" s="306">
        <v>726.55000000000007</v>
      </c>
      <c r="E452" s="306">
        <v>721.50000000000011</v>
      </c>
      <c r="F452" s="306">
        <v>717.55000000000007</v>
      </c>
      <c r="G452" s="306">
        <v>712.50000000000011</v>
      </c>
      <c r="H452" s="306">
        <v>730.50000000000011</v>
      </c>
      <c r="I452" s="306">
        <v>735.55000000000007</v>
      </c>
      <c r="J452" s="306">
        <v>739.50000000000011</v>
      </c>
      <c r="K452" s="305">
        <v>731.6</v>
      </c>
      <c r="L452" s="305">
        <v>722.6</v>
      </c>
      <c r="M452" s="305">
        <v>10.394080000000001</v>
      </c>
      <c r="N452" s="1"/>
      <c r="O452" s="1"/>
    </row>
    <row r="453" spans="1:15" ht="12.75" customHeight="1">
      <c r="A453" s="30">
        <v>443</v>
      </c>
      <c r="B453" s="315" t="s">
        <v>277</v>
      </c>
      <c r="C453" s="305">
        <v>8336.9</v>
      </c>
      <c r="D453" s="306">
        <v>8369.3666666666668</v>
      </c>
      <c r="E453" s="306">
        <v>8268.7333333333336</v>
      </c>
      <c r="F453" s="306">
        <v>8200.5666666666675</v>
      </c>
      <c r="G453" s="306">
        <v>8099.9333333333343</v>
      </c>
      <c r="H453" s="306">
        <v>8437.5333333333328</v>
      </c>
      <c r="I453" s="306">
        <v>8538.1666666666679</v>
      </c>
      <c r="J453" s="306">
        <v>8606.3333333333321</v>
      </c>
      <c r="K453" s="305">
        <v>8470</v>
      </c>
      <c r="L453" s="305">
        <v>8301.2000000000007</v>
      </c>
      <c r="M453" s="305">
        <v>4.1890099999999997</v>
      </c>
      <c r="N453" s="1"/>
      <c r="O453" s="1"/>
    </row>
    <row r="454" spans="1:15" ht="12.75" customHeight="1">
      <c r="A454" s="30">
        <v>444</v>
      </c>
      <c r="B454" s="315" t="s">
        <v>198</v>
      </c>
      <c r="C454" s="305">
        <v>429.6</v>
      </c>
      <c r="D454" s="306">
        <v>429.34999999999997</v>
      </c>
      <c r="E454" s="306">
        <v>425.44999999999993</v>
      </c>
      <c r="F454" s="306">
        <v>421.29999999999995</v>
      </c>
      <c r="G454" s="306">
        <v>417.39999999999992</v>
      </c>
      <c r="H454" s="306">
        <v>433.49999999999994</v>
      </c>
      <c r="I454" s="306">
        <v>437.39999999999992</v>
      </c>
      <c r="J454" s="306">
        <v>441.54999999999995</v>
      </c>
      <c r="K454" s="305">
        <v>433.25</v>
      </c>
      <c r="L454" s="305">
        <v>425.2</v>
      </c>
      <c r="M454" s="305">
        <v>168.67430999999999</v>
      </c>
      <c r="N454" s="1"/>
      <c r="O454" s="1"/>
    </row>
    <row r="455" spans="1:15" ht="12.75" customHeight="1">
      <c r="A455" s="30">
        <v>445</v>
      </c>
      <c r="B455" s="315" t="s">
        <v>532</v>
      </c>
      <c r="C455" s="305">
        <v>207.6</v>
      </c>
      <c r="D455" s="306">
        <v>207.18333333333331</v>
      </c>
      <c r="E455" s="306">
        <v>204.41666666666663</v>
      </c>
      <c r="F455" s="306">
        <v>201.23333333333332</v>
      </c>
      <c r="G455" s="306">
        <v>198.46666666666664</v>
      </c>
      <c r="H455" s="306">
        <v>210.36666666666662</v>
      </c>
      <c r="I455" s="306">
        <v>213.13333333333333</v>
      </c>
      <c r="J455" s="306">
        <v>216.31666666666661</v>
      </c>
      <c r="K455" s="305">
        <v>209.95</v>
      </c>
      <c r="L455" s="305">
        <v>204</v>
      </c>
      <c r="M455" s="305">
        <v>26.526289999999999</v>
      </c>
      <c r="N455" s="1"/>
      <c r="O455" s="1"/>
    </row>
    <row r="456" spans="1:15" ht="12.75" customHeight="1">
      <c r="A456" s="30">
        <v>446</v>
      </c>
      <c r="B456" s="315" t="s">
        <v>199</v>
      </c>
      <c r="C456" s="305">
        <v>224.65</v>
      </c>
      <c r="D456" s="306">
        <v>224.7166666666667</v>
      </c>
      <c r="E456" s="306">
        <v>222.63333333333338</v>
      </c>
      <c r="F456" s="306">
        <v>220.61666666666667</v>
      </c>
      <c r="G456" s="306">
        <v>218.53333333333336</v>
      </c>
      <c r="H456" s="306">
        <v>226.73333333333341</v>
      </c>
      <c r="I456" s="306">
        <v>228.81666666666672</v>
      </c>
      <c r="J456" s="306">
        <v>230.83333333333343</v>
      </c>
      <c r="K456" s="305">
        <v>226.8</v>
      </c>
      <c r="L456" s="305">
        <v>222.7</v>
      </c>
      <c r="M456" s="305">
        <v>161.59280000000001</v>
      </c>
      <c r="N456" s="1"/>
      <c r="O456" s="1"/>
    </row>
    <row r="457" spans="1:15" ht="12.75" customHeight="1">
      <c r="A457" s="30">
        <v>447</v>
      </c>
      <c r="B457" s="315" t="s">
        <v>200</v>
      </c>
      <c r="C457" s="305">
        <v>1043.5</v>
      </c>
      <c r="D457" s="306">
        <v>1047.7166666666667</v>
      </c>
      <c r="E457" s="306">
        <v>1027.7833333333333</v>
      </c>
      <c r="F457" s="306">
        <v>1012.0666666666666</v>
      </c>
      <c r="G457" s="306">
        <v>992.13333333333321</v>
      </c>
      <c r="H457" s="306">
        <v>1063.4333333333334</v>
      </c>
      <c r="I457" s="306">
        <v>1083.3666666666668</v>
      </c>
      <c r="J457" s="306">
        <v>1099.0833333333335</v>
      </c>
      <c r="K457" s="305">
        <v>1067.6500000000001</v>
      </c>
      <c r="L457" s="305">
        <v>1032</v>
      </c>
      <c r="M457" s="305">
        <v>74.772199999999998</v>
      </c>
      <c r="N457" s="1"/>
      <c r="O457" s="1"/>
    </row>
    <row r="458" spans="1:15" ht="12.75" customHeight="1">
      <c r="A458" s="30">
        <v>448</v>
      </c>
      <c r="B458" s="315" t="s">
        <v>845</v>
      </c>
      <c r="C458" s="305">
        <v>663.15</v>
      </c>
      <c r="D458" s="306">
        <v>658.76666666666665</v>
      </c>
      <c r="E458" s="306">
        <v>643.13333333333333</v>
      </c>
      <c r="F458" s="306">
        <v>623.11666666666667</v>
      </c>
      <c r="G458" s="306">
        <v>607.48333333333335</v>
      </c>
      <c r="H458" s="306">
        <v>678.7833333333333</v>
      </c>
      <c r="I458" s="306">
        <v>694.41666666666652</v>
      </c>
      <c r="J458" s="306">
        <v>714.43333333333328</v>
      </c>
      <c r="K458" s="305">
        <v>674.4</v>
      </c>
      <c r="L458" s="305">
        <v>638.75</v>
      </c>
      <c r="M458" s="305">
        <v>0.46404000000000001</v>
      </c>
      <c r="N458" s="1"/>
      <c r="O458" s="1"/>
    </row>
    <row r="459" spans="1:15" ht="12.75" customHeight="1">
      <c r="A459" s="30">
        <v>449</v>
      </c>
      <c r="B459" s="315" t="s">
        <v>524</v>
      </c>
      <c r="C459" s="305">
        <v>1605.05</v>
      </c>
      <c r="D459" s="306">
        <v>1619.2666666666667</v>
      </c>
      <c r="E459" s="306">
        <v>1579.7833333333333</v>
      </c>
      <c r="F459" s="306">
        <v>1554.5166666666667</v>
      </c>
      <c r="G459" s="306">
        <v>1515.0333333333333</v>
      </c>
      <c r="H459" s="306">
        <v>1644.5333333333333</v>
      </c>
      <c r="I459" s="306">
        <v>1684.0166666666664</v>
      </c>
      <c r="J459" s="306">
        <v>1709.2833333333333</v>
      </c>
      <c r="K459" s="305">
        <v>1658.75</v>
      </c>
      <c r="L459" s="305">
        <v>1594</v>
      </c>
      <c r="M459" s="305">
        <v>0.14205999999999999</v>
      </c>
      <c r="N459" s="1"/>
      <c r="O459" s="1"/>
    </row>
    <row r="460" spans="1:15" ht="12.75" customHeight="1">
      <c r="A460" s="30">
        <v>450</v>
      </c>
      <c r="B460" s="315" t="s">
        <v>525</v>
      </c>
      <c r="C460" s="305">
        <v>579.75</v>
      </c>
      <c r="D460" s="306">
        <v>582.56666666666672</v>
      </c>
      <c r="E460" s="306">
        <v>570.13333333333344</v>
      </c>
      <c r="F460" s="306">
        <v>560.51666666666677</v>
      </c>
      <c r="G460" s="306">
        <v>548.08333333333348</v>
      </c>
      <c r="H460" s="306">
        <v>592.18333333333339</v>
      </c>
      <c r="I460" s="306">
        <v>604.61666666666656</v>
      </c>
      <c r="J460" s="306">
        <v>614.23333333333335</v>
      </c>
      <c r="K460" s="305">
        <v>595</v>
      </c>
      <c r="L460" s="305">
        <v>572.95000000000005</v>
      </c>
      <c r="M460" s="305">
        <v>0.16425999999999999</v>
      </c>
      <c r="N460" s="1"/>
      <c r="O460" s="1"/>
    </row>
    <row r="461" spans="1:15" ht="12.75" customHeight="1">
      <c r="A461" s="30">
        <v>451</v>
      </c>
      <c r="B461" s="315" t="s">
        <v>201</v>
      </c>
      <c r="C461" s="305">
        <v>3261.3</v>
      </c>
      <c r="D461" s="306">
        <v>3256.4666666666672</v>
      </c>
      <c r="E461" s="306">
        <v>3234.0333333333342</v>
      </c>
      <c r="F461" s="306">
        <v>3206.7666666666669</v>
      </c>
      <c r="G461" s="306">
        <v>3184.3333333333339</v>
      </c>
      <c r="H461" s="306">
        <v>3283.7333333333345</v>
      </c>
      <c r="I461" s="306">
        <v>3306.166666666667</v>
      </c>
      <c r="J461" s="306">
        <v>3333.4333333333348</v>
      </c>
      <c r="K461" s="305">
        <v>3278.9</v>
      </c>
      <c r="L461" s="305">
        <v>3229.2</v>
      </c>
      <c r="M461" s="305">
        <v>31.03153</v>
      </c>
      <c r="N461" s="1"/>
      <c r="O461" s="1"/>
    </row>
    <row r="462" spans="1:15" ht="12.75" customHeight="1">
      <c r="A462" s="30">
        <v>452</v>
      </c>
      <c r="B462" s="315" t="s">
        <v>533</v>
      </c>
      <c r="C462" s="305">
        <v>3181.05</v>
      </c>
      <c r="D462" s="306">
        <v>3194.9333333333329</v>
      </c>
      <c r="E462" s="306">
        <v>3113.266666666666</v>
      </c>
      <c r="F462" s="306">
        <v>3045.4833333333331</v>
      </c>
      <c r="G462" s="306">
        <v>2963.8166666666662</v>
      </c>
      <c r="H462" s="306">
        <v>3262.7166666666658</v>
      </c>
      <c r="I462" s="306">
        <v>3344.3833333333328</v>
      </c>
      <c r="J462" s="306">
        <v>3412.1666666666656</v>
      </c>
      <c r="K462" s="305">
        <v>3276.6</v>
      </c>
      <c r="L462" s="305">
        <v>3127.15</v>
      </c>
      <c r="M462" s="305">
        <v>0.21822</v>
      </c>
      <c r="N462" s="1"/>
      <c r="O462" s="1"/>
    </row>
    <row r="463" spans="1:15" ht="12.75" customHeight="1">
      <c r="A463" s="30">
        <v>453</v>
      </c>
      <c r="B463" s="315" t="s">
        <v>202</v>
      </c>
      <c r="C463" s="305">
        <v>1123.25</v>
      </c>
      <c r="D463" s="306">
        <v>1113.8166666666666</v>
      </c>
      <c r="E463" s="306">
        <v>1101.4333333333332</v>
      </c>
      <c r="F463" s="306">
        <v>1079.6166666666666</v>
      </c>
      <c r="G463" s="306">
        <v>1067.2333333333331</v>
      </c>
      <c r="H463" s="306">
        <v>1135.6333333333332</v>
      </c>
      <c r="I463" s="306">
        <v>1148.0166666666664</v>
      </c>
      <c r="J463" s="306">
        <v>1169.8333333333333</v>
      </c>
      <c r="K463" s="305">
        <v>1126.2</v>
      </c>
      <c r="L463" s="305">
        <v>1092</v>
      </c>
      <c r="M463" s="305">
        <v>33.676000000000002</v>
      </c>
      <c r="N463" s="1"/>
      <c r="O463" s="1"/>
    </row>
    <row r="464" spans="1:15" ht="12.75" customHeight="1">
      <c r="A464" s="30">
        <v>454</v>
      </c>
      <c r="B464" s="315" t="s">
        <v>535</v>
      </c>
      <c r="C464" s="305">
        <v>1999.45</v>
      </c>
      <c r="D464" s="306">
        <v>1990.0166666666667</v>
      </c>
      <c r="E464" s="306">
        <v>1970.1333333333332</v>
      </c>
      <c r="F464" s="306">
        <v>1940.8166666666666</v>
      </c>
      <c r="G464" s="306">
        <v>1920.9333333333332</v>
      </c>
      <c r="H464" s="306">
        <v>2019.3333333333333</v>
      </c>
      <c r="I464" s="306">
        <v>2039.2166666666669</v>
      </c>
      <c r="J464" s="306">
        <v>2068.5333333333333</v>
      </c>
      <c r="K464" s="305">
        <v>2009.9</v>
      </c>
      <c r="L464" s="305">
        <v>1960.7</v>
      </c>
      <c r="M464" s="305">
        <v>0.37006</v>
      </c>
      <c r="N464" s="1"/>
      <c r="O464" s="1"/>
    </row>
    <row r="465" spans="1:15" ht="12.75" customHeight="1">
      <c r="A465" s="30">
        <v>455</v>
      </c>
      <c r="B465" s="315" t="s">
        <v>536</v>
      </c>
      <c r="C465" s="305">
        <v>688.7</v>
      </c>
      <c r="D465" s="306">
        <v>686.31666666666661</v>
      </c>
      <c r="E465" s="306">
        <v>673.63333333333321</v>
      </c>
      <c r="F465" s="306">
        <v>658.56666666666661</v>
      </c>
      <c r="G465" s="306">
        <v>645.88333333333321</v>
      </c>
      <c r="H465" s="306">
        <v>701.38333333333321</v>
      </c>
      <c r="I465" s="306">
        <v>714.06666666666661</v>
      </c>
      <c r="J465" s="306">
        <v>729.13333333333321</v>
      </c>
      <c r="K465" s="305">
        <v>699</v>
      </c>
      <c r="L465" s="305">
        <v>671.25</v>
      </c>
      <c r="M465" s="305">
        <v>0.92179999999999995</v>
      </c>
      <c r="N465" s="1"/>
      <c r="O465" s="1"/>
    </row>
    <row r="466" spans="1:15" ht="12.75" customHeight="1">
      <c r="A466" s="30">
        <v>456</v>
      </c>
      <c r="B466" s="315" t="s">
        <v>540</v>
      </c>
      <c r="C466" s="305">
        <v>1590.7</v>
      </c>
      <c r="D466" s="306">
        <v>1609.6833333333332</v>
      </c>
      <c r="E466" s="306">
        <v>1559.6166666666663</v>
      </c>
      <c r="F466" s="306">
        <v>1528.5333333333331</v>
      </c>
      <c r="G466" s="306">
        <v>1478.4666666666662</v>
      </c>
      <c r="H466" s="306">
        <v>1640.7666666666664</v>
      </c>
      <c r="I466" s="306">
        <v>1690.8333333333335</v>
      </c>
      <c r="J466" s="306">
        <v>1721.9166666666665</v>
      </c>
      <c r="K466" s="305">
        <v>1659.75</v>
      </c>
      <c r="L466" s="305">
        <v>1578.6</v>
      </c>
      <c r="M466" s="305">
        <v>0.82308999999999999</v>
      </c>
      <c r="N466" s="1"/>
      <c r="O466" s="1"/>
    </row>
    <row r="467" spans="1:15" ht="12.75" customHeight="1">
      <c r="A467" s="30">
        <v>457</v>
      </c>
      <c r="B467" s="315" t="s">
        <v>537</v>
      </c>
      <c r="C467" s="305">
        <v>1964.15</v>
      </c>
      <c r="D467" s="306">
        <v>1958.6666666666667</v>
      </c>
      <c r="E467" s="306">
        <v>1943.1833333333334</v>
      </c>
      <c r="F467" s="306">
        <v>1922.2166666666667</v>
      </c>
      <c r="G467" s="306">
        <v>1906.7333333333333</v>
      </c>
      <c r="H467" s="306">
        <v>1979.6333333333334</v>
      </c>
      <c r="I467" s="306">
        <v>1995.1166666666666</v>
      </c>
      <c r="J467" s="306">
        <v>2016.0833333333335</v>
      </c>
      <c r="K467" s="305">
        <v>1974.15</v>
      </c>
      <c r="L467" s="305">
        <v>1937.7</v>
      </c>
      <c r="M467" s="305">
        <v>0.10542</v>
      </c>
      <c r="N467" s="1"/>
      <c r="O467" s="1"/>
    </row>
    <row r="468" spans="1:15" ht="12.75" customHeight="1">
      <c r="A468" s="30">
        <v>458</v>
      </c>
      <c r="B468" s="315" t="s">
        <v>203</v>
      </c>
      <c r="C468" s="305">
        <v>2149.1999999999998</v>
      </c>
      <c r="D468" s="306">
        <v>2144.1833333333329</v>
      </c>
      <c r="E468" s="306">
        <v>2128.4166666666661</v>
      </c>
      <c r="F468" s="306">
        <v>2107.6333333333332</v>
      </c>
      <c r="G468" s="306">
        <v>2091.8666666666663</v>
      </c>
      <c r="H468" s="306">
        <v>2164.9666666666658</v>
      </c>
      <c r="I468" s="306">
        <v>2180.7333333333331</v>
      </c>
      <c r="J468" s="306">
        <v>2201.5166666666655</v>
      </c>
      <c r="K468" s="305">
        <v>2159.9499999999998</v>
      </c>
      <c r="L468" s="305">
        <v>2123.4</v>
      </c>
      <c r="M468" s="305">
        <v>8.6591699999999996</v>
      </c>
      <c r="N468" s="1"/>
      <c r="O468" s="1"/>
    </row>
    <row r="469" spans="1:15" ht="12.75" customHeight="1">
      <c r="A469" s="30">
        <v>459</v>
      </c>
      <c r="B469" s="315" t="s">
        <v>204</v>
      </c>
      <c r="C469" s="305">
        <v>2936.95</v>
      </c>
      <c r="D469" s="306">
        <v>2921.4333333333329</v>
      </c>
      <c r="E469" s="306">
        <v>2892.8666666666659</v>
      </c>
      <c r="F469" s="306">
        <v>2848.7833333333328</v>
      </c>
      <c r="G469" s="306">
        <v>2820.2166666666658</v>
      </c>
      <c r="H469" s="306">
        <v>2965.516666666666</v>
      </c>
      <c r="I469" s="306">
        <v>2994.0833333333326</v>
      </c>
      <c r="J469" s="306">
        <v>3038.1666666666661</v>
      </c>
      <c r="K469" s="305">
        <v>2950</v>
      </c>
      <c r="L469" s="305">
        <v>2877.35</v>
      </c>
      <c r="M469" s="305">
        <v>3.8653200000000001</v>
      </c>
      <c r="N469" s="1"/>
      <c r="O469" s="1"/>
    </row>
    <row r="470" spans="1:15" ht="12.75" customHeight="1">
      <c r="A470" s="30">
        <v>460</v>
      </c>
      <c r="B470" s="315" t="s">
        <v>205</v>
      </c>
      <c r="C470" s="305">
        <v>433.1</v>
      </c>
      <c r="D470" s="306">
        <v>436.23333333333335</v>
      </c>
      <c r="E470" s="306">
        <v>428.61666666666667</v>
      </c>
      <c r="F470" s="306">
        <v>424.13333333333333</v>
      </c>
      <c r="G470" s="306">
        <v>416.51666666666665</v>
      </c>
      <c r="H470" s="306">
        <v>440.7166666666667</v>
      </c>
      <c r="I470" s="306">
        <v>448.33333333333337</v>
      </c>
      <c r="J470" s="306">
        <v>452.81666666666672</v>
      </c>
      <c r="K470" s="305">
        <v>443.85</v>
      </c>
      <c r="L470" s="305">
        <v>431.75</v>
      </c>
      <c r="M470" s="305">
        <v>3.3081200000000002</v>
      </c>
      <c r="N470" s="1"/>
      <c r="O470" s="1"/>
    </row>
    <row r="471" spans="1:15" ht="12.75" customHeight="1">
      <c r="A471" s="30">
        <v>461</v>
      </c>
      <c r="B471" s="315" t="s">
        <v>206</v>
      </c>
      <c r="C471" s="305">
        <v>1068.45</v>
      </c>
      <c r="D471" s="306">
        <v>1062.95</v>
      </c>
      <c r="E471" s="306">
        <v>1051</v>
      </c>
      <c r="F471" s="306">
        <v>1033.55</v>
      </c>
      <c r="G471" s="306">
        <v>1021.5999999999999</v>
      </c>
      <c r="H471" s="306">
        <v>1080.4000000000001</v>
      </c>
      <c r="I471" s="306">
        <v>1092.3500000000004</v>
      </c>
      <c r="J471" s="306">
        <v>1109.8000000000002</v>
      </c>
      <c r="K471" s="305">
        <v>1074.9000000000001</v>
      </c>
      <c r="L471" s="305">
        <v>1045.5</v>
      </c>
      <c r="M471" s="305">
        <v>2.9353799999999999</v>
      </c>
      <c r="N471" s="1"/>
      <c r="O471" s="1"/>
    </row>
    <row r="472" spans="1:15" ht="12.75" customHeight="1">
      <c r="A472" s="30">
        <v>462</v>
      </c>
      <c r="B472" s="315" t="s">
        <v>538</v>
      </c>
      <c r="C472" s="305">
        <v>45.8</v>
      </c>
      <c r="D472" s="306">
        <v>45.583333333333336</v>
      </c>
      <c r="E472" s="306">
        <v>44.966666666666669</v>
      </c>
      <c r="F472" s="306">
        <v>44.133333333333333</v>
      </c>
      <c r="G472" s="306">
        <v>43.516666666666666</v>
      </c>
      <c r="H472" s="306">
        <v>46.416666666666671</v>
      </c>
      <c r="I472" s="306">
        <v>47.033333333333331</v>
      </c>
      <c r="J472" s="306">
        <v>47.866666666666674</v>
      </c>
      <c r="K472" s="305">
        <v>46.2</v>
      </c>
      <c r="L472" s="305">
        <v>44.75</v>
      </c>
      <c r="M472" s="305">
        <v>31.614789999999999</v>
      </c>
      <c r="N472" s="1"/>
      <c r="O472" s="1"/>
    </row>
    <row r="473" spans="1:15" ht="12.75" customHeight="1">
      <c r="A473" s="30">
        <v>463</v>
      </c>
      <c r="B473" s="315" t="s">
        <v>539</v>
      </c>
      <c r="C473" s="305">
        <v>175.65</v>
      </c>
      <c r="D473" s="306">
        <v>177.73333333333335</v>
      </c>
      <c r="E473" s="306">
        <v>169.76666666666671</v>
      </c>
      <c r="F473" s="306">
        <v>163.88333333333335</v>
      </c>
      <c r="G473" s="306">
        <v>155.91666666666671</v>
      </c>
      <c r="H473" s="306">
        <v>183.6166666666667</v>
      </c>
      <c r="I473" s="306">
        <v>191.58333333333334</v>
      </c>
      <c r="J473" s="306">
        <v>197.4666666666667</v>
      </c>
      <c r="K473" s="305">
        <v>185.7</v>
      </c>
      <c r="L473" s="305">
        <v>171.85</v>
      </c>
      <c r="M473" s="305">
        <v>3.7437</v>
      </c>
      <c r="N473" s="1"/>
      <c r="O473" s="1"/>
    </row>
    <row r="474" spans="1:15" ht="12.75" customHeight="1">
      <c r="A474" s="30">
        <v>464</v>
      </c>
      <c r="B474" s="315" t="s">
        <v>526</v>
      </c>
      <c r="C474" s="305">
        <v>827.3</v>
      </c>
      <c r="D474" s="306">
        <v>824.08333333333337</v>
      </c>
      <c r="E474" s="306">
        <v>815.2166666666667</v>
      </c>
      <c r="F474" s="306">
        <v>803.13333333333333</v>
      </c>
      <c r="G474" s="306">
        <v>794.26666666666665</v>
      </c>
      <c r="H474" s="306">
        <v>836.16666666666674</v>
      </c>
      <c r="I474" s="306">
        <v>845.0333333333333</v>
      </c>
      <c r="J474" s="306">
        <v>857.11666666666679</v>
      </c>
      <c r="K474" s="305">
        <v>832.95</v>
      </c>
      <c r="L474" s="305">
        <v>812</v>
      </c>
      <c r="M474" s="305">
        <v>0.36942999999999998</v>
      </c>
      <c r="N474" s="1"/>
      <c r="O474" s="1"/>
    </row>
    <row r="475" spans="1:15" ht="12.75" customHeight="1">
      <c r="A475" s="30">
        <v>465</v>
      </c>
      <c r="B475" s="315" t="s">
        <v>846</v>
      </c>
      <c r="C475" s="305">
        <v>123.1</v>
      </c>
      <c r="D475" s="306">
        <v>120.3</v>
      </c>
      <c r="E475" s="306">
        <v>117.5</v>
      </c>
      <c r="F475" s="306">
        <v>111.9</v>
      </c>
      <c r="G475" s="306">
        <v>109.10000000000001</v>
      </c>
      <c r="H475" s="306">
        <v>125.89999999999999</v>
      </c>
      <c r="I475" s="306">
        <v>128.69999999999999</v>
      </c>
      <c r="J475" s="306">
        <v>134.29999999999998</v>
      </c>
      <c r="K475" s="305">
        <v>123.1</v>
      </c>
      <c r="L475" s="305">
        <v>114.7</v>
      </c>
      <c r="M475" s="305">
        <v>39.032049999999998</v>
      </c>
      <c r="N475" s="1"/>
      <c r="O475" s="1"/>
    </row>
    <row r="476" spans="1:15" ht="12.75" customHeight="1">
      <c r="A476" s="30">
        <v>466</v>
      </c>
      <c r="B476" s="315" t="s">
        <v>527</v>
      </c>
      <c r="C476" s="305">
        <v>39.35</v>
      </c>
      <c r="D476" s="306">
        <v>39.233333333333334</v>
      </c>
      <c r="E476" s="306">
        <v>38.616666666666667</v>
      </c>
      <c r="F476" s="306">
        <v>37.883333333333333</v>
      </c>
      <c r="G476" s="306">
        <v>37.266666666666666</v>
      </c>
      <c r="H476" s="306">
        <v>39.966666666666669</v>
      </c>
      <c r="I476" s="306">
        <v>40.583333333333343</v>
      </c>
      <c r="J476" s="306">
        <v>41.31666666666667</v>
      </c>
      <c r="K476" s="305">
        <v>39.85</v>
      </c>
      <c r="L476" s="305">
        <v>38.5</v>
      </c>
      <c r="M476" s="305">
        <v>87.675979999999996</v>
      </c>
      <c r="N476" s="1"/>
      <c r="O476" s="1"/>
    </row>
    <row r="477" spans="1:15" ht="12.75" customHeight="1">
      <c r="A477" s="30">
        <v>467</v>
      </c>
      <c r="B477" s="315" t="s">
        <v>207</v>
      </c>
      <c r="C477" s="305">
        <v>723.7</v>
      </c>
      <c r="D477" s="306">
        <v>720.88333333333321</v>
      </c>
      <c r="E477" s="306">
        <v>711.86666666666645</v>
      </c>
      <c r="F477" s="306">
        <v>700.03333333333319</v>
      </c>
      <c r="G477" s="306">
        <v>691.01666666666642</v>
      </c>
      <c r="H477" s="306">
        <v>732.71666666666647</v>
      </c>
      <c r="I477" s="306">
        <v>741.73333333333335</v>
      </c>
      <c r="J477" s="306">
        <v>753.56666666666649</v>
      </c>
      <c r="K477" s="305">
        <v>729.9</v>
      </c>
      <c r="L477" s="305">
        <v>709.05</v>
      </c>
      <c r="M477" s="305">
        <v>18.094380000000001</v>
      </c>
      <c r="N477" s="1"/>
      <c r="O477" s="1"/>
    </row>
    <row r="478" spans="1:15" ht="12.75" customHeight="1">
      <c r="A478" s="30">
        <v>468</v>
      </c>
      <c r="B478" s="315" t="s">
        <v>208</v>
      </c>
      <c r="C478" s="305">
        <v>1477.35</v>
      </c>
      <c r="D478" s="306">
        <v>1476.95</v>
      </c>
      <c r="E478" s="306">
        <v>1460.95</v>
      </c>
      <c r="F478" s="306">
        <v>1444.55</v>
      </c>
      <c r="G478" s="306">
        <v>1428.55</v>
      </c>
      <c r="H478" s="306">
        <v>1493.3500000000001</v>
      </c>
      <c r="I478" s="306">
        <v>1509.3500000000001</v>
      </c>
      <c r="J478" s="306">
        <v>1525.7500000000002</v>
      </c>
      <c r="K478" s="305">
        <v>1492.95</v>
      </c>
      <c r="L478" s="305">
        <v>1460.55</v>
      </c>
      <c r="M478" s="305">
        <v>2.2042700000000002</v>
      </c>
      <c r="N478" s="1"/>
      <c r="O478" s="1"/>
    </row>
    <row r="479" spans="1:15" ht="12.75" customHeight="1">
      <c r="A479" s="30">
        <v>469</v>
      </c>
      <c r="B479" s="315" t="s">
        <v>541</v>
      </c>
      <c r="C479" s="305">
        <v>11.4</v>
      </c>
      <c r="D479" s="306">
        <v>11.4</v>
      </c>
      <c r="E479" s="306">
        <v>11.3</v>
      </c>
      <c r="F479" s="306">
        <v>11.200000000000001</v>
      </c>
      <c r="G479" s="306">
        <v>11.100000000000001</v>
      </c>
      <c r="H479" s="306">
        <v>11.5</v>
      </c>
      <c r="I479" s="306">
        <v>11.599999999999998</v>
      </c>
      <c r="J479" s="306">
        <v>11.7</v>
      </c>
      <c r="K479" s="305">
        <v>11.5</v>
      </c>
      <c r="L479" s="305">
        <v>11.3</v>
      </c>
      <c r="M479" s="305">
        <v>20.90869</v>
      </c>
      <c r="N479" s="1"/>
      <c r="O479" s="1"/>
    </row>
    <row r="480" spans="1:15" ht="12.75" customHeight="1">
      <c r="A480" s="30">
        <v>470</v>
      </c>
      <c r="B480" s="315" t="s">
        <v>542</v>
      </c>
      <c r="C480" s="305">
        <v>596.29999999999995</v>
      </c>
      <c r="D480" s="306">
        <v>588.1</v>
      </c>
      <c r="E480" s="306">
        <v>569.20000000000005</v>
      </c>
      <c r="F480" s="306">
        <v>542.1</v>
      </c>
      <c r="G480" s="306">
        <v>523.20000000000005</v>
      </c>
      <c r="H480" s="306">
        <v>615.20000000000005</v>
      </c>
      <c r="I480" s="306">
        <v>634.09999999999991</v>
      </c>
      <c r="J480" s="306">
        <v>661.2</v>
      </c>
      <c r="K480" s="305">
        <v>607</v>
      </c>
      <c r="L480" s="305">
        <v>561</v>
      </c>
      <c r="M480" s="305">
        <v>2.7338399999999998</v>
      </c>
      <c r="N480" s="1"/>
      <c r="O480" s="1"/>
    </row>
    <row r="481" spans="1:15" ht="12.75" customHeight="1">
      <c r="A481" s="30">
        <v>471</v>
      </c>
      <c r="B481" s="315" t="s">
        <v>544</v>
      </c>
      <c r="C481" s="305">
        <v>140.6</v>
      </c>
      <c r="D481" s="306">
        <v>138.55000000000001</v>
      </c>
      <c r="E481" s="306">
        <v>135.10000000000002</v>
      </c>
      <c r="F481" s="306">
        <v>129.60000000000002</v>
      </c>
      <c r="G481" s="306">
        <v>126.15000000000003</v>
      </c>
      <c r="H481" s="306">
        <v>144.05000000000001</v>
      </c>
      <c r="I481" s="306">
        <v>147.5</v>
      </c>
      <c r="J481" s="306">
        <v>153</v>
      </c>
      <c r="K481" s="305">
        <v>142</v>
      </c>
      <c r="L481" s="305">
        <v>133.05000000000001</v>
      </c>
      <c r="M481" s="305">
        <v>13.96311</v>
      </c>
      <c r="N481" s="1"/>
      <c r="O481" s="1"/>
    </row>
    <row r="482" spans="1:15" ht="12.75" customHeight="1">
      <c r="A482" s="30">
        <v>472</v>
      </c>
      <c r="B482" s="315" t="s">
        <v>545</v>
      </c>
      <c r="C482" s="305">
        <v>16.3</v>
      </c>
      <c r="D482" s="306">
        <v>16.333333333333332</v>
      </c>
      <c r="E482" s="306">
        <v>16.166666666666664</v>
      </c>
      <c r="F482" s="306">
        <v>16.033333333333331</v>
      </c>
      <c r="G482" s="306">
        <v>15.866666666666664</v>
      </c>
      <c r="H482" s="306">
        <v>16.466666666666665</v>
      </c>
      <c r="I482" s="306">
        <v>16.633333333333329</v>
      </c>
      <c r="J482" s="306">
        <v>16.766666666666666</v>
      </c>
      <c r="K482" s="305">
        <v>16.5</v>
      </c>
      <c r="L482" s="305">
        <v>16.2</v>
      </c>
      <c r="M482" s="305">
        <v>5.5084200000000001</v>
      </c>
      <c r="N482" s="1"/>
      <c r="O482" s="1"/>
    </row>
    <row r="483" spans="1:15" ht="12.75" customHeight="1">
      <c r="A483" s="30">
        <v>473</v>
      </c>
      <c r="B483" s="315" t="s">
        <v>209</v>
      </c>
      <c r="C483" s="305">
        <v>5948</v>
      </c>
      <c r="D483" s="306">
        <v>5936.8499999999995</v>
      </c>
      <c r="E483" s="306">
        <v>5897.1999999999989</v>
      </c>
      <c r="F483" s="306">
        <v>5846.4</v>
      </c>
      <c r="G483" s="306">
        <v>5806.7499999999991</v>
      </c>
      <c r="H483" s="306">
        <v>5987.6499999999987</v>
      </c>
      <c r="I483" s="306">
        <v>6027.2999999999984</v>
      </c>
      <c r="J483" s="306">
        <v>6078.0999999999985</v>
      </c>
      <c r="K483" s="305">
        <v>5976.5</v>
      </c>
      <c r="L483" s="305">
        <v>5886.05</v>
      </c>
      <c r="M483" s="305">
        <v>2.9062600000000001</v>
      </c>
      <c r="N483" s="1"/>
      <c r="O483" s="1"/>
    </row>
    <row r="484" spans="1:15" ht="12.75" customHeight="1">
      <c r="A484" s="30">
        <v>474</v>
      </c>
      <c r="B484" s="315" t="s">
        <v>278</v>
      </c>
      <c r="C484" s="305">
        <v>35.85</v>
      </c>
      <c r="D484" s="306">
        <v>35.883333333333333</v>
      </c>
      <c r="E484" s="306">
        <v>35.366666666666667</v>
      </c>
      <c r="F484" s="306">
        <v>34.883333333333333</v>
      </c>
      <c r="G484" s="306">
        <v>34.366666666666667</v>
      </c>
      <c r="H484" s="306">
        <v>36.366666666666667</v>
      </c>
      <c r="I484" s="306">
        <v>36.883333333333333</v>
      </c>
      <c r="J484" s="306">
        <v>37.366666666666667</v>
      </c>
      <c r="K484" s="305">
        <v>36.4</v>
      </c>
      <c r="L484" s="305">
        <v>35.4</v>
      </c>
      <c r="M484" s="305">
        <v>80.009259999999998</v>
      </c>
      <c r="N484" s="1"/>
      <c r="O484" s="1"/>
    </row>
    <row r="485" spans="1:15" ht="12.75" customHeight="1">
      <c r="A485" s="30">
        <v>475</v>
      </c>
      <c r="B485" s="315" t="s">
        <v>210</v>
      </c>
      <c r="C485" s="305">
        <v>756.6</v>
      </c>
      <c r="D485" s="306">
        <v>755.31666666666672</v>
      </c>
      <c r="E485" s="306">
        <v>747.93333333333339</v>
      </c>
      <c r="F485" s="306">
        <v>739.26666666666665</v>
      </c>
      <c r="G485" s="306">
        <v>731.88333333333333</v>
      </c>
      <c r="H485" s="306">
        <v>763.98333333333346</v>
      </c>
      <c r="I485" s="306">
        <v>771.3666666666669</v>
      </c>
      <c r="J485" s="306">
        <v>780.03333333333353</v>
      </c>
      <c r="K485" s="305">
        <v>762.7</v>
      </c>
      <c r="L485" s="305">
        <v>746.65</v>
      </c>
      <c r="M485" s="305">
        <v>15.2997</v>
      </c>
      <c r="N485" s="1"/>
      <c r="O485" s="1"/>
    </row>
    <row r="486" spans="1:15" ht="12.75" customHeight="1">
      <c r="A486" s="30">
        <v>476</v>
      </c>
      <c r="B486" s="315" t="s">
        <v>543</v>
      </c>
      <c r="C486" s="305">
        <v>681.05</v>
      </c>
      <c r="D486" s="306">
        <v>681.19999999999993</v>
      </c>
      <c r="E486" s="306">
        <v>670.64999999999986</v>
      </c>
      <c r="F486" s="306">
        <v>660.24999999999989</v>
      </c>
      <c r="G486" s="306">
        <v>649.69999999999982</v>
      </c>
      <c r="H486" s="306">
        <v>691.59999999999991</v>
      </c>
      <c r="I486" s="306">
        <v>702.14999999999986</v>
      </c>
      <c r="J486" s="306">
        <v>712.55</v>
      </c>
      <c r="K486" s="305">
        <v>691.75</v>
      </c>
      <c r="L486" s="305">
        <v>670.8</v>
      </c>
      <c r="M486" s="305">
        <v>0.69282999999999995</v>
      </c>
      <c r="N486" s="1"/>
      <c r="O486" s="1"/>
    </row>
    <row r="487" spans="1:15" ht="12.75" customHeight="1">
      <c r="A487" s="30">
        <v>477</v>
      </c>
      <c r="B487" s="315" t="s">
        <v>548</v>
      </c>
      <c r="C487" s="305">
        <v>334.8</v>
      </c>
      <c r="D487" s="306">
        <v>335.8</v>
      </c>
      <c r="E487" s="306">
        <v>331.6</v>
      </c>
      <c r="F487" s="306">
        <v>328.40000000000003</v>
      </c>
      <c r="G487" s="306">
        <v>324.20000000000005</v>
      </c>
      <c r="H487" s="306">
        <v>339</v>
      </c>
      <c r="I487" s="306">
        <v>343.19999999999993</v>
      </c>
      <c r="J487" s="306">
        <v>346.4</v>
      </c>
      <c r="K487" s="305">
        <v>340</v>
      </c>
      <c r="L487" s="305">
        <v>332.6</v>
      </c>
      <c r="M487" s="305">
        <v>2.2262400000000002</v>
      </c>
      <c r="N487" s="1"/>
      <c r="O487" s="1"/>
    </row>
    <row r="488" spans="1:15" ht="12.75" customHeight="1">
      <c r="A488" s="30">
        <v>478</v>
      </c>
      <c r="B488" s="315" t="s">
        <v>549</v>
      </c>
      <c r="C488" s="305">
        <v>28</v>
      </c>
      <c r="D488" s="306">
        <v>28.333333333333332</v>
      </c>
      <c r="E488" s="306">
        <v>27.316666666666663</v>
      </c>
      <c r="F488" s="306">
        <v>26.633333333333329</v>
      </c>
      <c r="G488" s="306">
        <v>25.61666666666666</v>
      </c>
      <c r="H488" s="306">
        <v>29.016666666666666</v>
      </c>
      <c r="I488" s="306">
        <v>30.033333333333339</v>
      </c>
      <c r="J488" s="306">
        <v>30.716666666666669</v>
      </c>
      <c r="K488" s="305">
        <v>29.35</v>
      </c>
      <c r="L488" s="305">
        <v>27.65</v>
      </c>
      <c r="M488" s="305">
        <v>37.95879</v>
      </c>
      <c r="N488" s="1"/>
      <c r="O488" s="1"/>
    </row>
    <row r="489" spans="1:15" ht="12.75" customHeight="1">
      <c r="A489" s="30">
        <v>479</v>
      </c>
      <c r="B489" s="315" t="s">
        <v>550</v>
      </c>
      <c r="C489" s="305">
        <v>680.4</v>
      </c>
      <c r="D489" s="306">
        <v>687.18333333333339</v>
      </c>
      <c r="E489" s="306">
        <v>663.11666666666679</v>
      </c>
      <c r="F489" s="306">
        <v>645.83333333333337</v>
      </c>
      <c r="G489" s="306">
        <v>621.76666666666677</v>
      </c>
      <c r="H489" s="306">
        <v>704.46666666666681</v>
      </c>
      <c r="I489" s="306">
        <v>728.53333333333342</v>
      </c>
      <c r="J489" s="306">
        <v>745.81666666666683</v>
      </c>
      <c r="K489" s="305">
        <v>711.25</v>
      </c>
      <c r="L489" s="305">
        <v>669.9</v>
      </c>
      <c r="M489" s="305">
        <v>0.48182999999999998</v>
      </c>
      <c r="N489" s="1"/>
      <c r="O489" s="1"/>
    </row>
    <row r="490" spans="1:15" ht="12.75" customHeight="1">
      <c r="A490" s="30">
        <v>480</v>
      </c>
      <c r="B490" s="315" t="s">
        <v>552</v>
      </c>
      <c r="C490" s="305">
        <v>360.1</v>
      </c>
      <c r="D490" s="306">
        <v>361.60000000000008</v>
      </c>
      <c r="E490" s="306">
        <v>355.90000000000015</v>
      </c>
      <c r="F490" s="306">
        <v>351.70000000000005</v>
      </c>
      <c r="G490" s="306">
        <v>346.00000000000011</v>
      </c>
      <c r="H490" s="306">
        <v>365.80000000000018</v>
      </c>
      <c r="I490" s="306">
        <v>371.50000000000011</v>
      </c>
      <c r="J490" s="306">
        <v>375.70000000000022</v>
      </c>
      <c r="K490" s="305">
        <v>367.3</v>
      </c>
      <c r="L490" s="305">
        <v>357.4</v>
      </c>
      <c r="M490" s="305">
        <v>1.3116099999999999</v>
      </c>
      <c r="N490" s="1"/>
      <c r="O490" s="1"/>
    </row>
    <row r="491" spans="1:15" ht="12.75" customHeight="1">
      <c r="A491" s="30">
        <v>481</v>
      </c>
      <c r="B491" s="315" t="s">
        <v>280</v>
      </c>
      <c r="C491" s="305">
        <v>1089.5999999999999</v>
      </c>
      <c r="D491" s="306">
        <v>1095.1333333333332</v>
      </c>
      <c r="E491" s="306">
        <v>1073.2666666666664</v>
      </c>
      <c r="F491" s="306">
        <v>1056.9333333333332</v>
      </c>
      <c r="G491" s="306">
        <v>1035.0666666666664</v>
      </c>
      <c r="H491" s="306">
        <v>1111.4666666666665</v>
      </c>
      <c r="I491" s="306">
        <v>1133.3333333333333</v>
      </c>
      <c r="J491" s="306">
        <v>1149.6666666666665</v>
      </c>
      <c r="K491" s="305">
        <v>1117</v>
      </c>
      <c r="L491" s="305">
        <v>1078.8</v>
      </c>
      <c r="M491" s="305">
        <v>6.6960199999999999</v>
      </c>
      <c r="N491" s="1"/>
      <c r="O491" s="1"/>
    </row>
    <row r="492" spans="1:15" ht="12.75" customHeight="1">
      <c r="A492" s="30">
        <v>482</v>
      </c>
      <c r="B492" s="315" t="s">
        <v>211</v>
      </c>
      <c r="C492" s="305">
        <v>307.85000000000002</v>
      </c>
      <c r="D492" s="306">
        <v>310.11666666666673</v>
      </c>
      <c r="E492" s="306">
        <v>301.18333333333345</v>
      </c>
      <c r="F492" s="306">
        <v>294.51666666666671</v>
      </c>
      <c r="G492" s="306">
        <v>285.58333333333343</v>
      </c>
      <c r="H492" s="306">
        <v>316.78333333333347</v>
      </c>
      <c r="I492" s="306">
        <v>325.71666666666675</v>
      </c>
      <c r="J492" s="306">
        <v>332.3833333333335</v>
      </c>
      <c r="K492" s="305">
        <v>319.05</v>
      </c>
      <c r="L492" s="305">
        <v>303.45</v>
      </c>
      <c r="M492" s="305">
        <v>110.35458</v>
      </c>
      <c r="N492" s="1"/>
      <c r="O492" s="1"/>
    </row>
    <row r="493" spans="1:15" ht="12.75" customHeight="1">
      <c r="A493" s="30">
        <v>483</v>
      </c>
      <c r="B493" s="315" t="s">
        <v>553</v>
      </c>
      <c r="C493" s="305">
        <v>1926.55</v>
      </c>
      <c r="D493" s="306">
        <v>1930.4666666666665</v>
      </c>
      <c r="E493" s="306">
        <v>1912.083333333333</v>
      </c>
      <c r="F493" s="306">
        <v>1897.6166666666666</v>
      </c>
      <c r="G493" s="306">
        <v>1879.2333333333331</v>
      </c>
      <c r="H493" s="306">
        <v>1944.9333333333329</v>
      </c>
      <c r="I493" s="306">
        <v>1963.3166666666666</v>
      </c>
      <c r="J493" s="306">
        <v>1977.7833333333328</v>
      </c>
      <c r="K493" s="305">
        <v>1948.85</v>
      </c>
      <c r="L493" s="305">
        <v>1916</v>
      </c>
      <c r="M493" s="305">
        <v>0.16433</v>
      </c>
      <c r="N493" s="1"/>
      <c r="O493" s="1"/>
    </row>
    <row r="494" spans="1:15" ht="12.75" customHeight="1">
      <c r="A494" s="30">
        <v>484</v>
      </c>
      <c r="B494" s="315" t="s">
        <v>279</v>
      </c>
      <c r="C494" s="305">
        <v>230.45</v>
      </c>
      <c r="D494" s="306">
        <v>230.18333333333331</v>
      </c>
      <c r="E494" s="306">
        <v>226.36666666666662</v>
      </c>
      <c r="F494" s="306">
        <v>222.2833333333333</v>
      </c>
      <c r="G494" s="306">
        <v>218.46666666666661</v>
      </c>
      <c r="H494" s="306">
        <v>234.26666666666662</v>
      </c>
      <c r="I494" s="306">
        <v>238.08333333333329</v>
      </c>
      <c r="J494" s="306">
        <v>242.16666666666663</v>
      </c>
      <c r="K494" s="305">
        <v>234</v>
      </c>
      <c r="L494" s="305">
        <v>226.1</v>
      </c>
      <c r="M494" s="305">
        <v>2.7849599999999999</v>
      </c>
      <c r="N494" s="1"/>
      <c r="O494" s="1"/>
    </row>
    <row r="495" spans="1:15" ht="12.75" customHeight="1">
      <c r="A495" s="30">
        <v>485</v>
      </c>
      <c r="B495" s="315" t="s">
        <v>554</v>
      </c>
      <c r="C495" s="305">
        <v>1993.6</v>
      </c>
      <c r="D495" s="306">
        <v>2014.0166666666664</v>
      </c>
      <c r="E495" s="306">
        <v>1966.583333333333</v>
      </c>
      <c r="F495" s="306">
        <v>1939.5666666666666</v>
      </c>
      <c r="G495" s="306">
        <v>1892.1333333333332</v>
      </c>
      <c r="H495" s="306">
        <v>2041.0333333333328</v>
      </c>
      <c r="I495" s="306">
        <v>2088.4666666666662</v>
      </c>
      <c r="J495" s="306">
        <v>2115.4833333333327</v>
      </c>
      <c r="K495" s="305">
        <v>2061.4499999999998</v>
      </c>
      <c r="L495" s="305">
        <v>1987</v>
      </c>
      <c r="M495" s="305">
        <v>0.35909999999999997</v>
      </c>
      <c r="N495" s="1"/>
      <c r="O495" s="1"/>
    </row>
    <row r="496" spans="1:15" ht="12.75" customHeight="1">
      <c r="A496" s="30">
        <v>486</v>
      </c>
      <c r="B496" s="315" t="s">
        <v>547</v>
      </c>
      <c r="C496" s="305">
        <v>559.45000000000005</v>
      </c>
      <c r="D496" s="306">
        <v>553.83333333333337</v>
      </c>
      <c r="E496" s="306">
        <v>539.7166666666667</v>
      </c>
      <c r="F496" s="306">
        <v>519.98333333333335</v>
      </c>
      <c r="G496" s="306">
        <v>505.86666666666667</v>
      </c>
      <c r="H496" s="306">
        <v>573.56666666666672</v>
      </c>
      <c r="I496" s="306">
        <v>587.68333333333328</v>
      </c>
      <c r="J496" s="306">
        <v>607.41666666666674</v>
      </c>
      <c r="K496" s="305">
        <v>567.95000000000005</v>
      </c>
      <c r="L496" s="305">
        <v>534.1</v>
      </c>
      <c r="M496" s="305">
        <v>5.3266200000000001</v>
      </c>
      <c r="N496" s="1"/>
      <c r="O496" s="1"/>
    </row>
    <row r="497" spans="1:15" ht="12.75" customHeight="1">
      <c r="A497" s="30">
        <v>487</v>
      </c>
      <c r="B497" s="315" t="s">
        <v>546</v>
      </c>
      <c r="C497" s="305">
        <v>3337.1</v>
      </c>
      <c r="D497" s="306">
        <v>3354</v>
      </c>
      <c r="E497" s="306">
        <v>3274.55</v>
      </c>
      <c r="F497" s="306">
        <v>3212</v>
      </c>
      <c r="G497" s="306">
        <v>3132.55</v>
      </c>
      <c r="H497" s="306">
        <v>3416.55</v>
      </c>
      <c r="I497" s="306">
        <v>3496</v>
      </c>
      <c r="J497" s="306">
        <v>3558.55</v>
      </c>
      <c r="K497" s="305">
        <v>3433.45</v>
      </c>
      <c r="L497" s="305">
        <v>3291.45</v>
      </c>
      <c r="M497" s="305">
        <v>0.12250999999999999</v>
      </c>
      <c r="N497" s="1"/>
      <c r="O497" s="1"/>
    </row>
    <row r="498" spans="1:15" ht="12.75" customHeight="1">
      <c r="A498" s="30">
        <v>488</v>
      </c>
      <c r="B498" s="315" t="s">
        <v>212</v>
      </c>
      <c r="C498" s="305">
        <v>1008.45</v>
      </c>
      <c r="D498" s="306">
        <v>1009.0333333333333</v>
      </c>
      <c r="E498" s="306">
        <v>993.06666666666661</v>
      </c>
      <c r="F498" s="306">
        <v>977.68333333333328</v>
      </c>
      <c r="G498" s="306">
        <v>961.71666666666658</v>
      </c>
      <c r="H498" s="306">
        <v>1024.4166666666665</v>
      </c>
      <c r="I498" s="306">
        <v>1040.3833333333332</v>
      </c>
      <c r="J498" s="306">
        <v>1055.7666666666667</v>
      </c>
      <c r="K498" s="305">
        <v>1025</v>
      </c>
      <c r="L498" s="305">
        <v>993.65</v>
      </c>
      <c r="M498" s="305">
        <v>29.36842</v>
      </c>
      <c r="N498" s="1"/>
      <c r="O498" s="1"/>
    </row>
    <row r="499" spans="1:15" ht="12.75" customHeight="1">
      <c r="A499" s="30">
        <v>489</v>
      </c>
      <c r="B499" s="315" t="s">
        <v>551</v>
      </c>
      <c r="C499" s="305">
        <v>284.75</v>
      </c>
      <c r="D499" s="306">
        <v>289.91666666666669</v>
      </c>
      <c r="E499" s="306">
        <v>275.13333333333338</v>
      </c>
      <c r="F499" s="306">
        <v>265.51666666666671</v>
      </c>
      <c r="G499" s="306">
        <v>250.73333333333341</v>
      </c>
      <c r="H499" s="306">
        <v>299.53333333333336</v>
      </c>
      <c r="I499" s="306">
        <v>314.31666666666666</v>
      </c>
      <c r="J499" s="306">
        <v>323.93333333333334</v>
      </c>
      <c r="K499" s="305">
        <v>304.7</v>
      </c>
      <c r="L499" s="305">
        <v>280.3</v>
      </c>
      <c r="M499" s="305">
        <v>12.696770000000001</v>
      </c>
      <c r="N499" s="1"/>
      <c r="O499" s="1"/>
    </row>
    <row r="500" spans="1:15" ht="12.75" customHeight="1">
      <c r="A500" s="30">
        <v>490</v>
      </c>
      <c r="B500" s="315" t="s">
        <v>555</v>
      </c>
      <c r="C500" s="305">
        <v>206.25</v>
      </c>
      <c r="D500" s="306">
        <v>206.29999999999998</v>
      </c>
      <c r="E500" s="306">
        <v>200.59999999999997</v>
      </c>
      <c r="F500" s="306">
        <v>194.95</v>
      </c>
      <c r="G500" s="306">
        <v>189.24999999999997</v>
      </c>
      <c r="H500" s="306">
        <v>211.94999999999996</v>
      </c>
      <c r="I500" s="306">
        <v>217.64999999999995</v>
      </c>
      <c r="J500" s="306">
        <v>223.29999999999995</v>
      </c>
      <c r="K500" s="305">
        <v>212</v>
      </c>
      <c r="L500" s="305">
        <v>200.65</v>
      </c>
      <c r="M500" s="305">
        <v>17.204519999999999</v>
      </c>
      <c r="N500" s="1"/>
      <c r="O500" s="1"/>
    </row>
    <row r="501" spans="1:15" ht="12.75" customHeight="1">
      <c r="A501" s="30">
        <v>491</v>
      </c>
      <c r="B501" s="315" t="s">
        <v>556</v>
      </c>
      <c r="C501" s="305">
        <v>65.55</v>
      </c>
      <c r="D501" s="306">
        <v>66.216666666666669</v>
      </c>
      <c r="E501" s="306">
        <v>64.233333333333334</v>
      </c>
      <c r="F501" s="306">
        <v>62.916666666666671</v>
      </c>
      <c r="G501" s="306">
        <v>60.933333333333337</v>
      </c>
      <c r="H501" s="306">
        <v>67.533333333333331</v>
      </c>
      <c r="I501" s="306">
        <v>69.51666666666668</v>
      </c>
      <c r="J501" s="306">
        <v>70.833333333333329</v>
      </c>
      <c r="K501" s="305">
        <v>68.2</v>
      </c>
      <c r="L501" s="305">
        <v>64.900000000000006</v>
      </c>
      <c r="M501" s="305">
        <v>27.411580000000001</v>
      </c>
      <c r="N501" s="1"/>
      <c r="O501" s="1"/>
    </row>
    <row r="502" spans="1:15" ht="12.75" customHeight="1">
      <c r="A502" s="30">
        <v>492</v>
      </c>
      <c r="B502" s="315" t="s">
        <v>557</v>
      </c>
      <c r="C502" s="305">
        <v>451.3</v>
      </c>
      <c r="D502" s="306">
        <v>453.95</v>
      </c>
      <c r="E502" s="306">
        <v>442.9</v>
      </c>
      <c r="F502" s="306">
        <v>434.5</v>
      </c>
      <c r="G502" s="306">
        <v>423.45</v>
      </c>
      <c r="H502" s="306">
        <v>462.34999999999997</v>
      </c>
      <c r="I502" s="306">
        <v>473.40000000000003</v>
      </c>
      <c r="J502" s="306">
        <v>481.79999999999995</v>
      </c>
      <c r="K502" s="305">
        <v>465</v>
      </c>
      <c r="L502" s="305">
        <v>445.55</v>
      </c>
      <c r="M502" s="305">
        <v>0.20876</v>
      </c>
      <c r="N502" s="1"/>
      <c r="O502" s="1"/>
    </row>
    <row r="503" spans="1:15" ht="12.75" customHeight="1">
      <c r="A503" s="30">
        <v>493</v>
      </c>
      <c r="B503" s="327" t="s">
        <v>281</v>
      </c>
      <c r="C503" s="328">
        <v>1622.4</v>
      </c>
      <c r="D503" s="328">
        <v>1583.75</v>
      </c>
      <c r="E503" s="328">
        <v>1538.7</v>
      </c>
      <c r="F503" s="328">
        <v>1455</v>
      </c>
      <c r="G503" s="328">
        <v>1409.95</v>
      </c>
      <c r="H503" s="328">
        <v>1667.45</v>
      </c>
      <c r="I503" s="328">
        <v>1712.5000000000002</v>
      </c>
      <c r="J503" s="327">
        <v>1796.2</v>
      </c>
      <c r="K503" s="327">
        <v>1628.8</v>
      </c>
      <c r="L503" s="327">
        <v>1500.05</v>
      </c>
      <c r="M503" s="270">
        <v>4.7161499999999998</v>
      </c>
      <c r="N503" s="1"/>
      <c r="O503" s="1"/>
    </row>
    <row r="504" spans="1:15" ht="12.75" customHeight="1">
      <c r="A504" s="30">
        <v>494</v>
      </c>
      <c r="B504" s="327" t="s">
        <v>213</v>
      </c>
      <c r="C504" s="328">
        <v>466.95</v>
      </c>
      <c r="D504" s="328">
        <v>463.7166666666667</v>
      </c>
      <c r="E504" s="328">
        <v>459.48333333333341</v>
      </c>
      <c r="F504" s="328">
        <v>452.01666666666671</v>
      </c>
      <c r="G504" s="328">
        <v>447.78333333333342</v>
      </c>
      <c r="H504" s="328">
        <v>471.18333333333339</v>
      </c>
      <c r="I504" s="328">
        <v>475.41666666666674</v>
      </c>
      <c r="J504" s="327">
        <v>482.88333333333338</v>
      </c>
      <c r="K504" s="327">
        <v>467.95</v>
      </c>
      <c r="L504" s="327">
        <v>456.25</v>
      </c>
      <c r="M504" s="270">
        <v>57.072360000000003</v>
      </c>
      <c r="N504" s="1"/>
      <c r="O504" s="1"/>
    </row>
    <row r="505" spans="1:15" ht="12.75" customHeight="1">
      <c r="A505" s="30">
        <v>495</v>
      </c>
      <c r="B505" s="327" t="s">
        <v>558</v>
      </c>
      <c r="C505" s="328">
        <v>267.8</v>
      </c>
      <c r="D505" s="328">
        <v>268.23333333333335</v>
      </c>
      <c r="E505" s="328">
        <v>263.76666666666671</v>
      </c>
      <c r="F505" s="328">
        <v>259.73333333333335</v>
      </c>
      <c r="G505" s="328">
        <v>255.26666666666671</v>
      </c>
      <c r="H505" s="328">
        <v>272.26666666666671</v>
      </c>
      <c r="I505" s="328">
        <v>276.73333333333341</v>
      </c>
      <c r="J505" s="327">
        <v>280.76666666666671</v>
      </c>
      <c r="K505" s="327">
        <v>272.7</v>
      </c>
      <c r="L505" s="327">
        <v>264.2</v>
      </c>
      <c r="M505" s="270">
        <v>7.18919</v>
      </c>
      <c r="N505" s="1"/>
      <c r="O505" s="1"/>
    </row>
    <row r="506" spans="1:15" ht="12.75" customHeight="1">
      <c r="A506" s="30">
        <v>496</v>
      </c>
      <c r="B506" s="327" t="s">
        <v>282</v>
      </c>
      <c r="C506" s="328">
        <v>13.4</v>
      </c>
      <c r="D506" s="328">
        <v>13.4</v>
      </c>
      <c r="E506" s="328">
        <v>13.25</v>
      </c>
      <c r="F506" s="328">
        <v>13.1</v>
      </c>
      <c r="G506" s="328">
        <v>12.95</v>
      </c>
      <c r="H506" s="328">
        <v>13.55</v>
      </c>
      <c r="I506" s="328">
        <v>13.700000000000003</v>
      </c>
      <c r="J506" s="327">
        <v>13.850000000000001</v>
      </c>
      <c r="K506" s="327">
        <v>13.55</v>
      </c>
      <c r="L506" s="327">
        <v>13.25</v>
      </c>
      <c r="M506" s="270">
        <v>457.31067000000002</v>
      </c>
      <c r="N506" s="1"/>
      <c r="O506" s="1"/>
    </row>
    <row r="507" spans="1:15" ht="12.75" customHeight="1">
      <c r="A507" s="30">
        <v>497</v>
      </c>
      <c r="B507" s="455" t="s">
        <v>214</v>
      </c>
      <c r="C507" s="456">
        <v>237.4</v>
      </c>
      <c r="D507" s="456">
        <v>234.63333333333335</v>
      </c>
      <c r="E507" s="456">
        <v>230.31666666666672</v>
      </c>
      <c r="F507" s="456">
        <v>223.23333333333338</v>
      </c>
      <c r="G507" s="456">
        <v>218.91666666666674</v>
      </c>
      <c r="H507" s="456">
        <v>241.7166666666667</v>
      </c>
      <c r="I507" s="456">
        <v>246.03333333333336</v>
      </c>
      <c r="J507" s="455">
        <v>253.11666666666667</v>
      </c>
      <c r="K507" s="455">
        <v>238.95</v>
      </c>
      <c r="L507" s="455">
        <v>227.55</v>
      </c>
      <c r="M507" s="457">
        <v>117.30633</v>
      </c>
      <c r="N507" s="1"/>
      <c r="O507" s="1"/>
    </row>
    <row r="508" spans="1:15" ht="12.75" customHeight="1">
      <c r="A508" s="30">
        <v>498</v>
      </c>
      <c r="B508" s="458" t="s">
        <v>559</v>
      </c>
      <c r="C508" s="328">
        <v>293.05</v>
      </c>
      <c r="D508" s="328">
        <v>290.48333333333335</v>
      </c>
      <c r="E508" s="328">
        <v>286.01666666666671</v>
      </c>
      <c r="F508" s="328">
        <v>278.98333333333335</v>
      </c>
      <c r="G508" s="328">
        <v>274.51666666666671</v>
      </c>
      <c r="H508" s="328">
        <v>297.51666666666671</v>
      </c>
      <c r="I508" s="328">
        <v>301.98333333333341</v>
      </c>
      <c r="J508" s="327">
        <v>309.01666666666671</v>
      </c>
      <c r="K508" s="327">
        <v>294.95</v>
      </c>
      <c r="L508" s="327">
        <v>283.45</v>
      </c>
      <c r="M508" s="270">
        <v>9.0709499999999998</v>
      </c>
      <c r="N508" s="1"/>
      <c r="O508" s="1"/>
    </row>
    <row r="509" spans="1:15" ht="12.75" customHeight="1">
      <c r="A509" s="30">
        <v>499</v>
      </c>
      <c r="B509" s="284" t="s">
        <v>560</v>
      </c>
      <c r="C509" s="328">
        <v>1526.5</v>
      </c>
      <c r="D509" s="328">
        <v>1529.0333333333335</v>
      </c>
      <c r="E509" s="328">
        <v>1517.0166666666671</v>
      </c>
      <c r="F509" s="328">
        <v>1507.5333333333335</v>
      </c>
      <c r="G509" s="328">
        <v>1495.5166666666671</v>
      </c>
      <c r="H509" s="328">
        <v>1538.5166666666671</v>
      </c>
      <c r="I509" s="328">
        <v>1550.5333333333335</v>
      </c>
      <c r="J509" s="327">
        <v>1560.0166666666671</v>
      </c>
      <c r="K509" s="327">
        <v>1541.05</v>
      </c>
      <c r="L509" s="327">
        <v>1519.55</v>
      </c>
      <c r="M509" s="270">
        <v>0.83581000000000005</v>
      </c>
      <c r="N509" s="1"/>
      <c r="O509" s="1"/>
    </row>
    <row r="510" spans="1:15" ht="12.75" customHeight="1">
      <c r="A510" s="327"/>
      <c r="B510" s="327"/>
      <c r="C510" s="328"/>
      <c r="D510" s="328"/>
      <c r="E510" s="328"/>
      <c r="F510" s="328"/>
      <c r="G510" s="328"/>
      <c r="H510" s="328"/>
      <c r="I510" s="328"/>
      <c r="J510" s="327"/>
      <c r="K510" s="327"/>
      <c r="L510" s="327"/>
      <c r="M510" s="270"/>
      <c r="N510" s="1"/>
      <c r="O510" s="1"/>
    </row>
    <row r="511" spans="1:15" ht="12.75" customHeight="1">
      <c r="A511" s="284"/>
      <c r="B511" s="284"/>
      <c r="C511" s="285"/>
      <c r="D511" s="285"/>
      <c r="E511" s="285"/>
      <c r="F511" s="285"/>
      <c r="G511" s="285"/>
      <c r="H511" s="285"/>
      <c r="I511" s="285"/>
      <c r="J511" s="284"/>
      <c r="K511" s="284"/>
      <c r="L511" s="284"/>
      <c r="M511" s="286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C67" sqref="C6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9"/>
      <c r="B5" s="470"/>
      <c r="C5" s="469"/>
      <c r="D5" s="47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9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71" t="s">
        <v>563</v>
      </c>
      <c r="C7" s="470"/>
      <c r="D7" s="7">
        <f>Main!B10</f>
        <v>44711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44708</v>
      </c>
      <c r="B10" s="29">
        <v>540135</v>
      </c>
      <c r="C10" s="28" t="s">
        <v>1099</v>
      </c>
      <c r="D10" s="28" t="s">
        <v>1050</v>
      </c>
      <c r="E10" s="28" t="s">
        <v>572</v>
      </c>
      <c r="F10" s="87">
        <v>7119489</v>
      </c>
      <c r="G10" s="29">
        <v>1.0900000000000001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44708</v>
      </c>
      <c r="B11" s="29">
        <v>540135</v>
      </c>
      <c r="C11" s="28" t="s">
        <v>1099</v>
      </c>
      <c r="D11" s="28" t="s">
        <v>1050</v>
      </c>
      <c r="E11" s="28" t="s">
        <v>573</v>
      </c>
      <c r="F11" s="87">
        <v>5869489</v>
      </c>
      <c r="G11" s="29">
        <v>1.19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44708</v>
      </c>
      <c r="B12" s="29">
        <v>524640</v>
      </c>
      <c r="C12" s="28" t="s">
        <v>1100</v>
      </c>
      <c r="D12" s="28" t="s">
        <v>1101</v>
      </c>
      <c r="E12" s="28" t="s">
        <v>573</v>
      </c>
      <c r="F12" s="87">
        <v>148815</v>
      </c>
      <c r="G12" s="29">
        <v>49.77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44708</v>
      </c>
      <c r="B13" s="29">
        <v>524640</v>
      </c>
      <c r="C13" s="28" t="s">
        <v>1100</v>
      </c>
      <c r="D13" s="28" t="s">
        <v>1101</v>
      </c>
      <c r="E13" s="28" t="s">
        <v>572</v>
      </c>
      <c r="F13" s="87">
        <v>6153</v>
      </c>
      <c r="G13" s="29">
        <v>47.8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44708</v>
      </c>
      <c r="B14" s="29">
        <v>540811</v>
      </c>
      <c r="C14" s="28" t="s">
        <v>1077</v>
      </c>
      <c r="D14" s="28" t="s">
        <v>1102</v>
      </c>
      <c r="E14" s="28" t="s">
        <v>573</v>
      </c>
      <c r="F14" s="87">
        <v>60000</v>
      </c>
      <c r="G14" s="29">
        <v>17.05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44708</v>
      </c>
      <c r="B15" s="29">
        <v>540811</v>
      </c>
      <c r="C15" s="28" t="s">
        <v>1077</v>
      </c>
      <c r="D15" s="28" t="s">
        <v>1103</v>
      </c>
      <c r="E15" s="28" t="s">
        <v>572</v>
      </c>
      <c r="F15" s="87">
        <v>50000</v>
      </c>
      <c r="G15" s="29">
        <v>16.600000000000001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44708</v>
      </c>
      <c r="B16" s="29">
        <v>514358</v>
      </c>
      <c r="C16" s="28" t="s">
        <v>1104</v>
      </c>
      <c r="D16" s="28" t="s">
        <v>1105</v>
      </c>
      <c r="E16" s="28" t="s">
        <v>572</v>
      </c>
      <c r="F16" s="87">
        <v>78739</v>
      </c>
      <c r="G16" s="29">
        <v>37.06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44708</v>
      </c>
      <c r="B17" s="29">
        <v>514358</v>
      </c>
      <c r="C17" s="28" t="s">
        <v>1104</v>
      </c>
      <c r="D17" s="28" t="s">
        <v>1106</v>
      </c>
      <c r="E17" s="28" t="s">
        <v>572</v>
      </c>
      <c r="F17" s="87">
        <v>86045</v>
      </c>
      <c r="G17" s="29">
        <v>37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44708</v>
      </c>
      <c r="B18" s="29">
        <v>514358</v>
      </c>
      <c r="C18" s="28" t="s">
        <v>1104</v>
      </c>
      <c r="D18" s="28" t="s">
        <v>1106</v>
      </c>
      <c r="E18" s="28" t="s">
        <v>573</v>
      </c>
      <c r="F18" s="87">
        <v>2728</v>
      </c>
      <c r="G18" s="29">
        <v>39.15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44708</v>
      </c>
      <c r="B19" s="29">
        <v>514358</v>
      </c>
      <c r="C19" s="28" t="s">
        <v>1104</v>
      </c>
      <c r="D19" s="28" t="s">
        <v>1107</v>
      </c>
      <c r="E19" s="28" t="s">
        <v>573</v>
      </c>
      <c r="F19" s="87">
        <v>169202</v>
      </c>
      <c r="G19" s="29">
        <v>37.03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44708</v>
      </c>
      <c r="B20" s="29">
        <v>543521</v>
      </c>
      <c r="C20" s="28" t="s">
        <v>1108</v>
      </c>
      <c r="D20" s="28" t="s">
        <v>1109</v>
      </c>
      <c r="E20" s="28" t="s">
        <v>572</v>
      </c>
      <c r="F20" s="87">
        <v>100000</v>
      </c>
      <c r="G20" s="29">
        <v>7.5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44708</v>
      </c>
      <c r="B21" s="29">
        <v>541152</v>
      </c>
      <c r="C21" s="28" t="s">
        <v>1110</v>
      </c>
      <c r="D21" s="28" t="s">
        <v>1111</v>
      </c>
      <c r="E21" s="28" t="s">
        <v>572</v>
      </c>
      <c r="F21" s="87">
        <v>72000</v>
      </c>
      <c r="G21" s="29">
        <v>91.5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44708</v>
      </c>
      <c r="B22" s="29">
        <v>541152</v>
      </c>
      <c r="C22" s="28" t="s">
        <v>1110</v>
      </c>
      <c r="D22" s="28" t="s">
        <v>1112</v>
      </c>
      <c r="E22" s="28" t="s">
        <v>573</v>
      </c>
      <c r="F22" s="87">
        <v>115200</v>
      </c>
      <c r="G22" s="29">
        <v>91.52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44708</v>
      </c>
      <c r="B23" s="29">
        <v>514386</v>
      </c>
      <c r="C23" s="28" t="s">
        <v>1078</v>
      </c>
      <c r="D23" s="28" t="s">
        <v>1079</v>
      </c>
      <c r="E23" s="28" t="s">
        <v>573</v>
      </c>
      <c r="F23" s="87">
        <v>136266</v>
      </c>
      <c r="G23" s="29">
        <v>8.5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44708</v>
      </c>
      <c r="B24" s="29">
        <v>514386</v>
      </c>
      <c r="C24" s="28" t="s">
        <v>1078</v>
      </c>
      <c r="D24" s="28" t="s">
        <v>1113</v>
      </c>
      <c r="E24" s="28" t="s">
        <v>573</v>
      </c>
      <c r="F24" s="87">
        <v>233091</v>
      </c>
      <c r="G24" s="29">
        <v>8.49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44708</v>
      </c>
      <c r="B25" s="29">
        <v>514386</v>
      </c>
      <c r="C25" s="28" t="s">
        <v>1078</v>
      </c>
      <c r="D25" s="28" t="s">
        <v>1114</v>
      </c>
      <c r="E25" s="28" t="s">
        <v>572</v>
      </c>
      <c r="F25" s="87">
        <v>80000</v>
      </c>
      <c r="G25" s="29">
        <v>8.49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44708</v>
      </c>
      <c r="B26" s="29">
        <v>524590</v>
      </c>
      <c r="C26" s="28" t="s">
        <v>1115</v>
      </c>
      <c r="D26" s="28" t="s">
        <v>1116</v>
      </c>
      <c r="E26" s="28" t="s">
        <v>572</v>
      </c>
      <c r="F26" s="87">
        <v>22666</v>
      </c>
      <c r="G26" s="29">
        <v>39.6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44708</v>
      </c>
      <c r="B27" s="29">
        <v>540377</v>
      </c>
      <c r="C27" s="28" t="s">
        <v>1025</v>
      </c>
      <c r="D27" s="28" t="s">
        <v>1117</v>
      </c>
      <c r="E27" s="28" t="s">
        <v>573</v>
      </c>
      <c r="F27" s="87">
        <v>30000</v>
      </c>
      <c r="G27" s="29">
        <v>61.81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44708</v>
      </c>
      <c r="B28" s="29">
        <v>540377</v>
      </c>
      <c r="C28" s="28" t="s">
        <v>1025</v>
      </c>
      <c r="D28" s="28" t="s">
        <v>1117</v>
      </c>
      <c r="E28" s="28" t="s">
        <v>572</v>
      </c>
      <c r="F28" s="87">
        <v>24000</v>
      </c>
      <c r="G28" s="29">
        <v>62.96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44708</v>
      </c>
      <c r="B29" s="29">
        <v>540377</v>
      </c>
      <c r="C29" s="28" t="s">
        <v>1025</v>
      </c>
      <c r="D29" s="28" t="s">
        <v>1118</v>
      </c>
      <c r="E29" s="28" t="s">
        <v>573</v>
      </c>
      <c r="F29" s="87">
        <v>18000</v>
      </c>
      <c r="G29" s="29">
        <v>63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44708</v>
      </c>
      <c r="B30" s="29">
        <v>543286</v>
      </c>
      <c r="C30" s="28" t="s">
        <v>1049</v>
      </c>
      <c r="D30" s="28" t="s">
        <v>1119</v>
      </c>
      <c r="E30" s="28" t="s">
        <v>572</v>
      </c>
      <c r="F30" s="87">
        <v>30000</v>
      </c>
      <c r="G30" s="29">
        <v>29.29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44708</v>
      </c>
      <c r="B31" s="29">
        <v>521054</v>
      </c>
      <c r="C31" s="28" t="s">
        <v>1120</v>
      </c>
      <c r="D31" s="28" t="s">
        <v>1050</v>
      </c>
      <c r="E31" s="28" t="s">
        <v>572</v>
      </c>
      <c r="F31" s="87">
        <v>45000</v>
      </c>
      <c r="G31" s="29">
        <v>9.9700000000000006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44708</v>
      </c>
      <c r="B32" s="29">
        <v>530357</v>
      </c>
      <c r="C32" s="28" t="s">
        <v>1121</v>
      </c>
      <c r="D32" s="28" t="s">
        <v>1122</v>
      </c>
      <c r="E32" s="28" t="s">
        <v>572</v>
      </c>
      <c r="F32" s="87">
        <v>49240</v>
      </c>
      <c r="G32" s="29">
        <v>12.55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44708</v>
      </c>
      <c r="B33" s="29">
        <v>530357</v>
      </c>
      <c r="C33" s="28" t="s">
        <v>1121</v>
      </c>
      <c r="D33" s="28" t="s">
        <v>1123</v>
      </c>
      <c r="E33" s="28" t="s">
        <v>573</v>
      </c>
      <c r="F33" s="87">
        <v>49385</v>
      </c>
      <c r="G33" s="29">
        <v>12.55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44708</v>
      </c>
      <c r="B34" s="29">
        <v>533602</v>
      </c>
      <c r="C34" s="28" t="s">
        <v>1124</v>
      </c>
      <c r="D34" s="28" t="s">
        <v>1125</v>
      </c>
      <c r="E34" s="28" t="s">
        <v>573</v>
      </c>
      <c r="F34" s="87">
        <v>610000</v>
      </c>
      <c r="G34" s="29">
        <v>23.15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44708</v>
      </c>
      <c r="B35" s="29">
        <v>540360</v>
      </c>
      <c r="C35" s="28" t="s">
        <v>1126</v>
      </c>
      <c r="D35" s="28" t="s">
        <v>1127</v>
      </c>
      <c r="E35" s="28" t="s">
        <v>573</v>
      </c>
      <c r="F35" s="87">
        <v>39000</v>
      </c>
      <c r="G35" s="29">
        <v>62.85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44708</v>
      </c>
      <c r="B36" s="29">
        <v>539767</v>
      </c>
      <c r="C36" s="28" t="s">
        <v>1080</v>
      </c>
      <c r="D36" s="28" t="s">
        <v>1081</v>
      </c>
      <c r="E36" s="28" t="s">
        <v>573</v>
      </c>
      <c r="F36" s="87">
        <v>23433</v>
      </c>
      <c r="G36" s="29">
        <v>16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44708</v>
      </c>
      <c r="B37" s="29">
        <v>539767</v>
      </c>
      <c r="C37" s="28" t="s">
        <v>1080</v>
      </c>
      <c r="D37" s="28" t="s">
        <v>1128</v>
      </c>
      <c r="E37" s="28" t="s">
        <v>573</v>
      </c>
      <c r="F37" s="87">
        <v>30000</v>
      </c>
      <c r="G37" s="29">
        <v>16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44708</v>
      </c>
      <c r="B38" s="29">
        <v>539767</v>
      </c>
      <c r="C38" s="28" t="s">
        <v>1080</v>
      </c>
      <c r="D38" s="28" t="s">
        <v>1129</v>
      </c>
      <c r="E38" s="28" t="s">
        <v>573</v>
      </c>
      <c r="F38" s="87">
        <v>158720</v>
      </c>
      <c r="G38" s="29">
        <v>16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44708</v>
      </c>
      <c r="B39" s="29">
        <v>539767</v>
      </c>
      <c r="C39" s="28" t="s">
        <v>1080</v>
      </c>
      <c r="D39" s="28" t="s">
        <v>1130</v>
      </c>
      <c r="E39" s="28" t="s">
        <v>572</v>
      </c>
      <c r="F39" s="87">
        <v>493588</v>
      </c>
      <c r="G39" s="29">
        <v>16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44708</v>
      </c>
      <c r="B40" s="29">
        <v>539767</v>
      </c>
      <c r="C40" s="28" t="s">
        <v>1080</v>
      </c>
      <c r="D40" s="28" t="s">
        <v>1081</v>
      </c>
      <c r="E40" s="28" t="s">
        <v>573</v>
      </c>
      <c r="F40" s="87">
        <v>75000</v>
      </c>
      <c r="G40" s="29">
        <v>16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44708</v>
      </c>
      <c r="B41" s="29">
        <v>539767</v>
      </c>
      <c r="C41" s="28" t="s">
        <v>1080</v>
      </c>
      <c r="D41" s="28" t="s">
        <v>1128</v>
      </c>
      <c r="E41" s="28" t="s">
        <v>573</v>
      </c>
      <c r="F41" s="87">
        <v>115968</v>
      </c>
      <c r="G41" s="29">
        <v>16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44708</v>
      </c>
      <c r="B42" s="29">
        <v>539767</v>
      </c>
      <c r="C42" s="28" t="s">
        <v>1080</v>
      </c>
      <c r="D42" s="28" t="s">
        <v>1131</v>
      </c>
      <c r="E42" s="28" t="s">
        <v>573</v>
      </c>
      <c r="F42" s="87">
        <v>67994</v>
      </c>
      <c r="G42" s="29">
        <v>16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44708</v>
      </c>
      <c r="B43" s="29">
        <v>530557</v>
      </c>
      <c r="C43" s="28" t="s">
        <v>1132</v>
      </c>
      <c r="D43" s="28" t="s">
        <v>1133</v>
      </c>
      <c r="E43" s="28" t="s">
        <v>572</v>
      </c>
      <c r="F43" s="87">
        <v>2988000</v>
      </c>
      <c r="G43" s="29">
        <v>1.36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44708</v>
      </c>
      <c r="B44" s="29">
        <v>538537</v>
      </c>
      <c r="C44" s="28" t="s">
        <v>1134</v>
      </c>
      <c r="D44" s="28" t="s">
        <v>1135</v>
      </c>
      <c r="E44" s="28" t="s">
        <v>572</v>
      </c>
      <c r="F44" s="87">
        <v>90000</v>
      </c>
      <c r="G44" s="29">
        <v>1.58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44708</v>
      </c>
      <c r="B45" s="29">
        <v>540727</v>
      </c>
      <c r="C45" s="28" t="s">
        <v>1082</v>
      </c>
      <c r="D45" s="28" t="s">
        <v>1084</v>
      </c>
      <c r="E45" s="28" t="s">
        <v>573</v>
      </c>
      <c r="F45" s="87">
        <v>37985</v>
      </c>
      <c r="G45" s="29">
        <v>42.54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44708</v>
      </c>
      <c r="B46" s="29">
        <v>540727</v>
      </c>
      <c r="C46" s="28" t="s">
        <v>1082</v>
      </c>
      <c r="D46" s="28" t="s">
        <v>1084</v>
      </c>
      <c r="E46" s="28" t="s">
        <v>572</v>
      </c>
      <c r="F46" s="87">
        <v>74986</v>
      </c>
      <c r="G46" s="29">
        <v>42.58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44708</v>
      </c>
      <c r="B47" s="29">
        <v>540727</v>
      </c>
      <c r="C47" s="28" t="s">
        <v>1082</v>
      </c>
      <c r="D47" s="28" t="s">
        <v>1083</v>
      </c>
      <c r="E47" s="28" t="s">
        <v>572</v>
      </c>
      <c r="F47" s="87">
        <v>37658</v>
      </c>
      <c r="G47" s="29">
        <v>43.05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44708</v>
      </c>
      <c r="B48" s="29">
        <v>540727</v>
      </c>
      <c r="C48" s="28" t="s">
        <v>1082</v>
      </c>
      <c r="D48" s="28" t="s">
        <v>1083</v>
      </c>
      <c r="E48" s="28" t="s">
        <v>573</v>
      </c>
      <c r="F48" s="87">
        <v>54658</v>
      </c>
      <c r="G48" s="29">
        <v>42.34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44708</v>
      </c>
      <c r="B49" s="29">
        <v>543256</v>
      </c>
      <c r="C49" s="28" t="s">
        <v>1085</v>
      </c>
      <c r="D49" s="28" t="s">
        <v>1086</v>
      </c>
      <c r="E49" s="28" t="s">
        <v>573</v>
      </c>
      <c r="F49" s="87">
        <v>100000</v>
      </c>
      <c r="G49" s="29">
        <v>20.75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44708</v>
      </c>
      <c r="B50" s="29">
        <v>542753</v>
      </c>
      <c r="C50" s="28" t="s">
        <v>1136</v>
      </c>
      <c r="D50" s="28" t="s">
        <v>1137</v>
      </c>
      <c r="E50" s="28" t="s">
        <v>573</v>
      </c>
      <c r="F50" s="87">
        <v>2500000</v>
      </c>
      <c r="G50" s="29">
        <v>6.75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44708</v>
      </c>
      <c r="B51" s="29">
        <v>542753</v>
      </c>
      <c r="C51" s="28" t="s">
        <v>1136</v>
      </c>
      <c r="D51" s="28" t="s">
        <v>1138</v>
      </c>
      <c r="E51" s="28" t="s">
        <v>572</v>
      </c>
      <c r="F51" s="87">
        <v>2500000</v>
      </c>
      <c r="G51" s="29">
        <v>6.75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44708</v>
      </c>
      <c r="B52" s="29">
        <v>538875</v>
      </c>
      <c r="C52" s="28" t="s">
        <v>1139</v>
      </c>
      <c r="D52" s="28" t="s">
        <v>1140</v>
      </c>
      <c r="E52" s="28" t="s">
        <v>573</v>
      </c>
      <c r="F52" s="87">
        <v>50000</v>
      </c>
      <c r="G52" s="29">
        <v>24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44708</v>
      </c>
      <c r="B53" s="29">
        <v>512499</v>
      </c>
      <c r="C53" s="28" t="s">
        <v>1141</v>
      </c>
      <c r="D53" s="28" t="s">
        <v>1142</v>
      </c>
      <c r="E53" s="28" t="s">
        <v>573</v>
      </c>
      <c r="F53" s="87">
        <v>5508514</v>
      </c>
      <c r="G53" s="29">
        <v>0.68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44708</v>
      </c>
      <c r="B54" s="29">
        <v>512499</v>
      </c>
      <c r="C54" s="28" t="s">
        <v>1141</v>
      </c>
      <c r="D54" s="28" t="s">
        <v>1142</v>
      </c>
      <c r="E54" s="28" t="s">
        <v>572</v>
      </c>
      <c r="F54" s="87">
        <v>1</v>
      </c>
      <c r="G54" s="29">
        <v>0.68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44708</v>
      </c>
      <c r="B55" s="29">
        <v>512499</v>
      </c>
      <c r="C55" s="28" t="s">
        <v>1141</v>
      </c>
      <c r="D55" s="28" t="s">
        <v>1050</v>
      </c>
      <c r="E55" s="28" t="s">
        <v>572</v>
      </c>
      <c r="F55" s="87">
        <v>5000000</v>
      </c>
      <c r="G55" s="29">
        <v>0.68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44708</v>
      </c>
      <c r="B56" s="29">
        <v>512499</v>
      </c>
      <c r="C56" s="28" t="s">
        <v>1141</v>
      </c>
      <c r="D56" s="28" t="s">
        <v>1050</v>
      </c>
      <c r="E56" s="28" t="s">
        <v>573</v>
      </c>
      <c r="F56" s="87">
        <v>1000000</v>
      </c>
      <c r="G56" s="29">
        <v>0.7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44708</v>
      </c>
      <c r="B57" s="29">
        <v>543341</v>
      </c>
      <c r="C57" s="28" t="s">
        <v>1143</v>
      </c>
      <c r="D57" s="28" t="s">
        <v>1144</v>
      </c>
      <c r="E57" s="28" t="s">
        <v>572</v>
      </c>
      <c r="F57" s="87">
        <v>61123</v>
      </c>
      <c r="G57" s="29">
        <v>31.34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44708</v>
      </c>
      <c r="B58" s="29">
        <v>531260</v>
      </c>
      <c r="C58" s="28" t="s">
        <v>1087</v>
      </c>
      <c r="D58" s="28" t="s">
        <v>1088</v>
      </c>
      <c r="E58" s="28" t="s">
        <v>572</v>
      </c>
      <c r="F58" s="87">
        <v>22702</v>
      </c>
      <c r="G58" s="29">
        <v>312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44708</v>
      </c>
      <c r="B59" s="29">
        <v>538569</v>
      </c>
      <c r="C59" s="28" t="s">
        <v>1145</v>
      </c>
      <c r="D59" s="28" t="s">
        <v>1146</v>
      </c>
      <c r="E59" s="28" t="s">
        <v>573</v>
      </c>
      <c r="F59" s="87">
        <v>564000</v>
      </c>
      <c r="G59" s="29">
        <v>9.25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44708</v>
      </c>
      <c r="B60" s="29">
        <v>539402</v>
      </c>
      <c r="C60" s="28" t="s">
        <v>1089</v>
      </c>
      <c r="D60" s="28" t="s">
        <v>1090</v>
      </c>
      <c r="E60" s="28" t="s">
        <v>573</v>
      </c>
      <c r="F60" s="87">
        <v>64000</v>
      </c>
      <c r="G60" s="29">
        <v>10.95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44708</v>
      </c>
      <c r="B61" s="29">
        <v>539402</v>
      </c>
      <c r="C61" s="28" t="s">
        <v>1089</v>
      </c>
      <c r="D61" s="28" t="s">
        <v>1147</v>
      </c>
      <c r="E61" s="28" t="s">
        <v>573</v>
      </c>
      <c r="F61" s="87">
        <v>77000</v>
      </c>
      <c r="G61" s="29">
        <v>10.95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44708</v>
      </c>
      <c r="B62" s="29">
        <v>539402</v>
      </c>
      <c r="C62" s="28" t="s">
        <v>1089</v>
      </c>
      <c r="D62" s="28" t="s">
        <v>1090</v>
      </c>
      <c r="E62" s="28" t="s">
        <v>572</v>
      </c>
      <c r="F62" s="87">
        <v>64000</v>
      </c>
      <c r="G62" s="29">
        <v>10.96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44708</v>
      </c>
      <c r="B63" s="29">
        <v>543436</v>
      </c>
      <c r="C63" s="28" t="s">
        <v>1148</v>
      </c>
      <c r="D63" s="28" t="s">
        <v>1149</v>
      </c>
      <c r="E63" s="28" t="s">
        <v>572</v>
      </c>
      <c r="F63" s="87">
        <v>2400</v>
      </c>
      <c r="G63" s="29">
        <v>216.33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44708</v>
      </c>
      <c r="B64" s="29" t="s">
        <v>1150</v>
      </c>
      <c r="C64" s="28" t="s">
        <v>1151</v>
      </c>
      <c r="D64" s="28" t="s">
        <v>1152</v>
      </c>
      <c r="E64" s="28" t="s">
        <v>572</v>
      </c>
      <c r="F64" s="87">
        <v>54000</v>
      </c>
      <c r="G64" s="29">
        <v>17.420000000000002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44708</v>
      </c>
      <c r="B65" s="29" t="s">
        <v>1153</v>
      </c>
      <c r="C65" s="28" t="s">
        <v>1154</v>
      </c>
      <c r="D65" s="28" t="s">
        <v>1050</v>
      </c>
      <c r="E65" s="28" t="s">
        <v>572</v>
      </c>
      <c r="F65" s="87">
        <v>6000005</v>
      </c>
      <c r="G65" s="29">
        <v>9.0500000000000007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44708</v>
      </c>
      <c r="B66" s="29" t="s">
        <v>1155</v>
      </c>
      <c r="C66" s="28" t="s">
        <v>1156</v>
      </c>
      <c r="D66" s="28" t="s">
        <v>1157</v>
      </c>
      <c r="E66" s="28" t="s">
        <v>572</v>
      </c>
      <c r="F66" s="87">
        <v>79322</v>
      </c>
      <c r="G66" s="29">
        <v>28.9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44708</v>
      </c>
      <c r="B67" s="29" t="s">
        <v>1155</v>
      </c>
      <c r="C67" s="28" t="s">
        <v>1156</v>
      </c>
      <c r="D67" s="28" t="s">
        <v>1158</v>
      </c>
      <c r="E67" s="28" t="s">
        <v>572</v>
      </c>
      <c r="F67" s="87">
        <v>93320</v>
      </c>
      <c r="G67" s="29">
        <v>29.04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44708</v>
      </c>
      <c r="B68" s="29" t="s">
        <v>1159</v>
      </c>
      <c r="C68" s="28" t="s">
        <v>1160</v>
      </c>
      <c r="D68" s="28" t="s">
        <v>1161</v>
      </c>
      <c r="E68" s="28" t="s">
        <v>572</v>
      </c>
      <c r="F68" s="87">
        <v>22000</v>
      </c>
      <c r="G68" s="29">
        <v>203.18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44708</v>
      </c>
      <c r="B69" s="29" t="s">
        <v>1162</v>
      </c>
      <c r="C69" s="28" t="s">
        <v>1163</v>
      </c>
      <c r="D69" s="28" t="s">
        <v>1164</v>
      </c>
      <c r="E69" s="28" t="s">
        <v>572</v>
      </c>
      <c r="F69" s="87">
        <v>4132211</v>
      </c>
      <c r="G69" s="29">
        <v>45.95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44708</v>
      </c>
      <c r="B70" s="29" t="s">
        <v>880</v>
      </c>
      <c r="C70" s="28" t="s">
        <v>882</v>
      </c>
      <c r="D70" s="28" t="s">
        <v>881</v>
      </c>
      <c r="E70" s="28" t="s">
        <v>572</v>
      </c>
      <c r="F70" s="87">
        <v>136762</v>
      </c>
      <c r="G70" s="29">
        <v>878.53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44708</v>
      </c>
      <c r="B71" s="29" t="s">
        <v>880</v>
      </c>
      <c r="C71" s="28" t="s">
        <v>882</v>
      </c>
      <c r="D71" s="28" t="s">
        <v>1091</v>
      </c>
      <c r="E71" s="28" t="s">
        <v>572</v>
      </c>
      <c r="F71" s="87">
        <v>108827</v>
      </c>
      <c r="G71" s="29">
        <v>877.84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44708</v>
      </c>
      <c r="B72" s="29" t="s">
        <v>1165</v>
      </c>
      <c r="C72" s="28" t="s">
        <v>1166</v>
      </c>
      <c r="D72" s="28" t="s">
        <v>1050</v>
      </c>
      <c r="E72" s="28" t="s">
        <v>572</v>
      </c>
      <c r="F72" s="87">
        <v>37500</v>
      </c>
      <c r="G72" s="29">
        <v>33.700000000000003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44708</v>
      </c>
      <c r="B73" s="29" t="s">
        <v>1165</v>
      </c>
      <c r="C73" s="28" t="s">
        <v>1166</v>
      </c>
      <c r="D73" s="28" t="s">
        <v>1167</v>
      </c>
      <c r="E73" s="28" t="s">
        <v>572</v>
      </c>
      <c r="F73" s="87">
        <v>35000</v>
      </c>
      <c r="G73" s="29">
        <v>31.99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44708</v>
      </c>
      <c r="B74" s="29" t="s">
        <v>977</v>
      </c>
      <c r="C74" s="28" t="s">
        <v>978</v>
      </c>
      <c r="D74" s="28" t="s">
        <v>979</v>
      </c>
      <c r="E74" s="28" t="s">
        <v>573</v>
      </c>
      <c r="F74" s="87">
        <v>4359345</v>
      </c>
      <c r="G74" s="29">
        <v>0.15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44708</v>
      </c>
      <c r="B75" s="29" t="s">
        <v>1153</v>
      </c>
      <c r="C75" s="28" t="s">
        <v>1154</v>
      </c>
      <c r="D75" s="28" t="s">
        <v>1168</v>
      </c>
      <c r="E75" s="28" t="s">
        <v>573</v>
      </c>
      <c r="F75" s="87">
        <v>5000000</v>
      </c>
      <c r="G75" s="29">
        <v>9.0500000000000007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44708</v>
      </c>
      <c r="B76" s="29" t="s">
        <v>1153</v>
      </c>
      <c r="C76" s="28" t="s">
        <v>1154</v>
      </c>
      <c r="D76" s="28" t="s">
        <v>1050</v>
      </c>
      <c r="E76" s="28" t="s">
        <v>573</v>
      </c>
      <c r="F76" s="87">
        <v>3425172</v>
      </c>
      <c r="G76" s="29">
        <v>9.06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44708</v>
      </c>
      <c r="B77" s="29" t="s">
        <v>880</v>
      </c>
      <c r="C77" s="28" t="s">
        <v>882</v>
      </c>
      <c r="D77" s="28" t="s">
        <v>881</v>
      </c>
      <c r="E77" s="28" t="s">
        <v>573</v>
      </c>
      <c r="F77" s="87">
        <v>131781</v>
      </c>
      <c r="G77" s="29">
        <v>879.2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44708</v>
      </c>
      <c r="B78" s="29" t="s">
        <v>880</v>
      </c>
      <c r="C78" s="28" t="s">
        <v>882</v>
      </c>
      <c r="D78" s="28" t="s">
        <v>1091</v>
      </c>
      <c r="E78" s="28" t="s">
        <v>573</v>
      </c>
      <c r="F78" s="87">
        <v>108827</v>
      </c>
      <c r="G78" s="29">
        <v>877.29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44708</v>
      </c>
      <c r="B79" s="29" t="s">
        <v>1165</v>
      </c>
      <c r="C79" s="28" t="s">
        <v>1166</v>
      </c>
      <c r="D79" s="28" t="s">
        <v>1167</v>
      </c>
      <c r="E79" s="28" t="s">
        <v>573</v>
      </c>
      <c r="F79" s="87">
        <v>100000</v>
      </c>
      <c r="G79" s="29">
        <v>33.700000000000003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44708</v>
      </c>
      <c r="B80" s="29" t="s">
        <v>1165</v>
      </c>
      <c r="C80" s="28" t="s">
        <v>1166</v>
      </c>
      <c r="D80" s="28" t="s">
        <v>1050</v>
      </c>
      <c r="E80" s="28" t="s">
        <v>573</v>
      </c>
      <c r="F80" s="87">
        <v>74352</v>
      </c>
      <c r="G80" s="29">
        <v>33.22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44708</v>
      </c>
      <c r="B81" s="29" t="s">
        <v>1169</v>
      </c>
      <c r="C81" s="28" t="s">
        <v>1170</v>
      </c>
      <c r="D81" s="28" t="s">
        <v>1171</v>
      </c>
      <c r="E81" s="28" t="s">
        <v>573</v>
      </c>
      <c r="F81" s="87">
        <v>51000</v>
      </c>
      <c r="G81" s="29">
        <v>23.45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44708</v>
      </c>
      <c r="B82" s="29" t="s">
        <v>1172</v>
      </c>
      <c r="C82" s="28" t="s">
        <v>1173</v>
      </c>
      <c r="D82" s="28" t="s">
        <v>1174</v>
      </c>
      <c r="E82" s="28" t="s">
        <v>573</v>
      </c>
      <c r="F82" s="87">
        <v>30000</v>
      </c>
      <c r="G82" s="29">
        <v>130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2"/>
  <sheetViews>
    <sheetView zoomScale="85" zoomScaleNormal="85" workbookViewId="0">
      <selection activeCell="M14" sqref="M1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8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44711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76">
        <v>1</v>
      </c>
      <c r="B10" s="329">
        <v>44641</v>
      </c>
      <c r="C10" s="338"/>
      <c r="D10" s="339" t="s">
        <v>281</v>
      </c>
      <c r="E10" s="340" t="s">
        <v>589</v>
      </c>
      <c r="F10" s="276">
        <v>1640</v>
      </c>
      <c r="G10" s="276">
        <v>1530</v>
      </c>
      <c r="H10" s="276">
        <v>1675</v>
      </c>
      <c r="I10" s="341" t="s">
        <v>862</v>
      </c>
      <c r="J10" s="330" t="s">
        <v>865</v>
      </c>
      <c r="K10" s="330">
        <f t="shared" ref="K10:K11" si="0">H10-F10</f>
        <v>35</v>
      </c>
      <c r="L10" s="331">
        <f t="shared" ref="L10:L11" si="1">(F10*-0.7)/100</f>
        <v>-11.48</v>
      </c>
      <c r="M10" s="332">
        <f t="shared" ref="M10:M11" si="2">(K10+L10)/F10</f>
        <v>1.4341463414634147E-2</v>
      </c>
      <c r="N10" s="330" t="s">
        <v>587</v>
      </c>
      <c r="O10" s="333">
        <v>44683</v>
      </c>
      <c r="P10" s="359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8">
        <v>2</v>
      </c>
      <c r="B11" s="346">
        <v>44664</v>
      </c>
      <c r="C11" s="399"/>
      <c r="D11" s="400" t="s">
        <v>342</v>
      </c>
      <c r="E11" s="401" t="s">
        <v>589</v>
      </c>
      <c r="F11" s="348">
        <v>2595</v>
      </c>
      <c r="G11" s="348">
        <v>2395</v>
      </c>
      <c r="H11" s="348">
        <v>2395</v>
      </c>
      <c r="I11" s="402" t="s">
        <v>870</v>
      </c>
      <c r="J11" s="358" t="s">
        <v>913</v>
      </c>
      <c r="K11" s="358">
        <f t="shared" si="0"/>
        <v>-200</v>
      </c>
      <c r="L11" s="371">
        <f t="shared" si="1"/>
        <v>-18.164999999999999</v>
      </c>
      <c r="M11" s="372">
        <f t="shared" si="2"/>
        <v>-8.4071290944123314E-2</v>
      </c>
      <c r="N11" s="358" t="s">
        <v>599</v>
      </c>
      <c r="O11" s="373">
        <v>44690</v>
      </c>
      <c r="P11" s="398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48">
        <v>3</v>
      </c>
      <c r="B12" s="346">
        <v>44670</v>
      </c>
      <c r="C12" s="399"/>
      <c r="D12" s="400" t="s">
        <v>488</v>
      </c>
      <c r="E12" s="401" t="s">
        <v>589</v>
      </c>
      <c r="F12" s="348">
        <v>158</v>
      </c>
      <c r="G12" s="348">
        <v>149</v>
      </c>
      <c r="H12" s="348">
        <v>149</v>
      </c>
      <c r="I12" s="402" t="s">
        <v>869</v>
      </c>
      <c r="J12" s="358" t="s">
        <v>899</v>
      </c>
      <c r="K12" s="358">
        <f t="shared" ref="K12" si="3">H12-F12</f>
        <v>-9</v>
      </c>
      <c r="L12" s="371">
        <f t="shared" ref="L12" si="4">(F12*-0.7)/100</f>
        <v>-1.1059999999999999</v>
      </c>
      <c r="M12" s="372">
        <f t="shared" ref="M12" si="5">(K12+L12)/F12</f>
        <v>-6.3962025316455701E-2</v>
      </c>
      <c r="N12" s="358" t="s">
        <v>599</v>
      </c>
      <c r="O12" s="373">
        <v>44686</v>
      </c>
      <c r="P12" s="398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48">
        <v>4</v>
      </c>
      <c r="B13" s="346">
        <v>44671</v>
      </c>
      <c r="C13" s="399"/>
      <c r="D13" s="400" t="s">
        <v>136</v>
      </c>
      <c r="E13" s="401" t="s">
        <v>589</v>
      </c>
      <c r="F13" s="348">
        <v>755</v>
      </c>
      <c r="G13" s="348">
        <v>695</v>
      </c>
      <c r="H13" s="348">
        <v>695</v>
      </c>
      <c r="I13" s="402" t="s">
        <v>873</v>
      </c>
      <c r="J13" s="358" t="s">
        <v>930</v>
      </c>
      <c r="K13" s="358">
        <f t="shared" ref="K13:K14" si="6">H13-F13</f>
        <v>-60</v>
      </c>
      <c r="L13" s="371">
        <f t="shared" ref="L13:L14" si="7">(F13*-0.7)/100</f>
        <v>-5.2850000000000001</v>
      </c>
      <c r="M13" s="372">
        <f t="shared" ref="M13:M14" si="8">(K13+L13)/F13</f>
        <v>-8.6470198675496684E-2</v>
      </c>
      <c r="N13" s="358" t="s">
        <v>599</v>
      </c>
      <c r="O13" s="373">
        <v>44691</v>
      </c>
      <c r="P13" s="398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438">
        <v>5</v>
      </c>
      <c r="B14" s="439">
        <v>44690</v>
      </c>
      <c r="C14" s="440"/>
      <c r="D14" s="441" t="s">
        <v>124</v>
      </c>
      <c r="E14" s="442" t="s">
        <v>589</v>
      </c>
      <c r="F14" s="438">
        <v>705</v>
      </c>
      <c r="G14" s="438">
        <v>670</v>
      </c>
      <c r="H14" s="438">
        <v>732.5</v>
      </c>
      <c r="I14" s="443" t="s">
        <v>916</v>
      </c>
      <c r="J14" s="334" t="s">
        <v>1175</v>
      </c>
      <c r="K14" s="334">
        <f t="shared" si="6"/>
        <v>27.5</v>
      </c>
      <c r="L14" s="335">
        <f t="shared" si="7"/>
        <v>-4.9349999999999996</v>
      </c>
      <c r="M14" s="336">
        <f t="shared" si="8"/>
        <v>3.2007092198581562E-2</v>
      </c>
      <c r="N14" s="334" t="s">
        <v>587</v>
      </c>
      <c r="O14" s="444">
        <v>44708</v>
      </c>
      <c r="P14" s="445"/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76">
        <v>6</v>
      </c>
      <c r="B15" s="329">
        <v>44690</v>
      </c>
      <c r="C15" s="338"/>
      <c r="D15" s="339" t="s">
        <v>488</v>
      </c>
      <c r="E15" s="340" t="s">
        <v>589</v>
      </c>
      <c r="F15" s="276">
        <v>138</v>
      </c>
      <c r="G15" s="276">
        <v>129</v>
      </c>
      <c r="H15" s="276">
        <v>147.5</v>
      </c>
      <c r="I15" s="341" t="s">
        <v>692</v>
      </c>
      <c r="J15" s="330" t="s">
        <v>1028</v>
      </c>
      <c r="K15" s="330">
        <f t="shared" ref="K15" si="9">H15-F15</f>
        <v>9.5</v>
      </c>
      <c r="L15" s="331">
        <f t="shared" ref="L15" si="10">(F15*-0.7)/100</f>
        <v>-0.96599999999999997</v>
      </c>
      <c r="M15" s="332">
        <f t="shared" ref="M15" si="11">(K15+L15)/F15</f>
        <v>6.1840579710144936E-2</v>
      </c>
      <c r="N15" s="330" t="s">
        <v>587</v>
      </c>
      <c r="O15" s="425">
        <v>44704</v>
      </c>
      <c r="P15" s="384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76">
        <v>7</v>
      </c>
      <c r="B16" s="329">
        <v>44692</v>
      </c>
      <c r="C16" s="338"/>
      <c r="D16" s="339" t="s">
        <v>277</v>
      </c>
      <c r="E16" s="340" t="s">
        <v>589</v>
      </c>
      <c r="F16" s="276">
        <v>6775</v>
      </c>
      <c r="G16" s="276">
        <v>6350</v>
      </c>
      <c r="H16" s="276">
        <v>7340</v>
      </c>
      <c r="I16" s="341" t="s">
        <v>948</v>
      </c>
      <c r="J16" s="330" t="s">
        <v>967</v>
      </c>
      <c r="K16" s="330">
        <f t="shared" ref="K16:K17" si="12">H16-F16</f>
        <v>565</v>
      </c>
      <c r="L16" s="331">
        <f t="shared" ref="L16:L17" si="13">(F16*-0.7)/100</f>
        <v>-47.424999999999997</v>
      </c>
      <c r="M16" s="332">
        <f t="shared" ref="M16:M17" si="14">(K16+L16)/F16</f>
        <v>7.6394833948339486E-2</v>
      </c>
      <c r="N16" s="330" t="s">
        <v>587</v>
      </c>
      <c r="O16" s="425">
        <v>44694</v>
      </c>
      <c r="P16" s="384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76">
        <v>8</v>
      </c>
      <c r="B17" s="329">
        <v>44694</v>
      </c>
      <c r="C17" s="338"/>
      <c r="D17" s="339" t="s">
        <v>428</v>
      </c>
      <c r="E17" s="340" t="s">
        <v>589</v>
      </c>
      <c r="F17" s="276">
        <v>233.5</v>
      </c>
      <c r="G17" s="276">
        <v>220</v>
      </c>
      <c r="H17" s="276">
        <v>245</v>
      </c>
      <c r="I17" s="341" t="s">
        <v>964</v>
      </c>
      <c r="J17" s="330" t="s">
        <v>968</v>
      </c>
      <c r="K17" s="330">
        <f t="shared" si="12"/>
        <v>11.5</v>
      </c>
      <c r="L17" s="331">
        <f t="shared" si="13"/>
        <v>-1.6344999999999998</v>
      </c>
      <c r="M17" s="332">
        <f t="shared" si="14"/>
        <v>4.2250535331905786E-2</v>
      </c>
      <c r="N17" s="330" t="s">
        <v>587</v>
      </c>
      <c r="O17" s="425">
        <v>44707</v>
      </c>
      <c r="P17" s="384"/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76">
        <v>9</v>
      </c>
      <c r="B18" s="329">
        <v>44694</v>
      </c>
      <c r="C18" s="338"/>
      <c r="D18" s="339" t="s">
        <v>131</v>
      </c>
      <c r="E18" s="340" t="s">
        <v>589</v>
      </c>
      <c r="F18" s="276">
        <v>1655</v>
      </c>
      <c r="G18" s="276">
        <v>1550</v>
      </c>
      <c r="H18" s="276">
        <v>1760</v>
      </c>
      <c r="I18" s="341" t="s">
        <v>862</v>
      </c>
      <c r="J18" s="330" t="s">
        <v>992</v>
      </c>
      <c r="K18" s="330">
        <f t="shared" ref="K18" si="15">H18-F18</f>
        <v>105</v>
      </c>
      <c r="L18" s="331">
        <f t="shared" ref="L18" si="16">(F18*-0.7)/100</f>
        <v>-11.585000000000001</v>
      </c>
      <c r="M18" s="332">
        <f t="shared" ref="M18" si="17">(K18+L18)/F18</f>
        <v>5.6444108761329298E-2</v>
      </c>
      <c r="N18" s="330" t="s">
        <v>587</v>
      </c>
      <c r="O18" s="425">
        <v>44699</v>
      </c>
      <c r="P18" s="384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76">
        <v>10</v>
      </c>
      <c r="B19" s="329">
        <v>44697</v>
      </c>
      <c r="C19" s="338"/>
      <c r="D19" s="339" t="s">
        <v>192</v>
      </c>
      <c r="E19" s="340" t="s">
        <v>589</v>
      </c>
      <c r="F19" s="276">
        <v>2210</v>
      </c>
      <c r="G19" s="276">
        <v>2070</v>
      </c>
      <c r="H19" s="276">
        <v>2355</v>
      </c>
      <c r="I19" s="341" t="s">
        <v>975</v>
      </c>
      <c r="J19" s="330" t="s">
        <v>734</v>
      </c>
      <c r="K19" s="359">
        <f t="shared" ref="K19:K21" si="18">H19-F19</f>
        <v>145</v>
      </c>
      <c r="L19" s="431">
        <f t="shared" ref="L19:L21" si="19">(F19*-0.7)/100</f>
        <v>-15.47</v>
      </c>
      <c r="M19" s="432">
        <f t="shared" ref="M19:M21" si="20">(K19+L19)/F19</f>
        <v>5.8610859728506791E-2</v>
      </c>
      <c r="N19" s="359" t="s">
        <v>587</v>
      </c>
      <c r="O19" s="435">
        <v>44699</v>
      </c>
      <c r="P19" s="436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38">
        <v>11</v>
      </c>
      <c r="B20" s="439">
        <v>44699</v>
      </c>
      <c r="C20" s="440"/>
      <c r="D20" s="441" t="s">
        <v>414</v>
      </c>
      <c r="E20" s="442" t="s">
        <v>589</v>
      </c>
      <c r="F20" s="438">
        <v>2385</v>
      </c>
      <c r="G20" s="438">
        <v>2230</v>
      </c>
      <c r="H20" s="438">
        <v>2480</v>
      </c>
      <c r="I20" s="443" t="s">
        <v>993</v>
      </c>
      <c r="J20" s="334" t="s">
        <v>1027</v>
      </c>
      <c r="K20" s="334">
        <f t="shared" si="18"/>
        <v>95</v>
      </c>
      <c r="L20" s="335">
        <f t="shared" si="19"/>
        <v>-16.695</v>
      </c>
      <c r="M20" s="336">
        <f t="shared" si="20"/>
        <v>3.2832285115303984E-2</v>
      </c>
      <c r="N20" s="334" t="s">
        <v>587</v>
      </c>
      <c r="O20" s="444">
        <v>44704</v>
      </c>
      <c r="P20" s="445"/>
      <c r="Q20" s="246"/>
      <c r="R20" s="246" t="s">
        <v>588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76">
        <v>12</v>
      </c>
      <c r="B21" s="329">
        <v>44700</v>
      </c>
      <c r="C21" s="338"/>
      <c r="D21" s="339" t="s">
        <v>65</v>
      </c>
      <c r="E21" s="340" t="s">
        <v>589</v>
      </c>
      <c r="F21" s="276">
        <v>5675</v>
      </c>
      <c r="G21" s="276">
        <v>5400</v>
      </c>
      <c r="H21" s="276">
        <v>5895</v>
      </c>
      <c r="I21" s="341" t="s">
        <v>1011</v>
      </c>
      <c r="J21" s="330" t="s">
        <v>1092</v>
      </c>
      <c r="K21" s="330">
        <f t="shared" si="18"/>
        <v>220</v>
      </c>
      <c r="L21" s="331">
        <f t="shared" si="19"/>
        <v>-39.724999999999994</v>
      </c>
      <c r="M21" s="332">
        <f t="shared" si="20"/>
        <v>3.1766519823788544E-2</v>
      </c>
      <c r="N21" s="330" t="s">
        <v>587</v>
      </c>
      <c r="O21" s="425">
        <v>44707</v>
      </c>
      <c r="P21" s="384"/>
      <c r="Q21" s="246"/>
      <c r="R21" s="246" t="s">
        <v>588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44700</v>
      </c>
      <c r="C22" s="323"/>
      <c r="D22" s="320" t="s">
        <v>75</v>
      </c>
      <c r="E22" s="321" t="s">
        <v>589</v>
      </c>
      <c r="F22" s="251" t="s">
        <v>1012</v>
      </c>
      <c r="G22" s="251">
        <v>635</v>
      </c>
      <c r="H22" s="251"/>
      <c r="I22" s="322" t="s">
        <v>916</v>
      </c>
      <c r="J22" s="362" t="s">
        <v>590</v>
      </c>
      <c r="K22" s="287"/>
      <c r="L22" s="288"/>
      <c r="M22" s="289"/>
      <c r="N22" s="287"/>
      <c r="O22" s="312"/>
      <c r="P22" s="287">
        <f>VLOOKUP(D22,'MidCap Intra'!B37:C590,2,0)</f>
        <v>684.4</v>
      </c>
      <c r="Q22" s="246"/>
      <c r="R22" s="246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>
        <v>14</v>
      </c>
      <c r="B23" s="248">
        <v>44706</v>
      </c>
      <c r="C23" s="323"/>
      <c r="D23" s="320" t="s">
        <v>145</v>
      </c>
      <c r="E23" s="321" t="s">
        <v>589</v>
      </c>
      <c r="F23" s="251" t="s">
        <v>1060</v>
      </c>
      <c r="G23" s="251">
        <v>1475</v>
      </c>
      <c r="H23" s="251"/>
      <c r="I23" s="322" t="s">
        <v>1061</v>
      </c>
      <c r="J23" s="362" t="s">
        <v>590</v>
      </c>
      <c r="K23" s="287"/>
      <c r="L23" s="288"/>
      <c r="M23" s="289"/>
      <c r="N23" s="287"/>
      <c r="O23" s="312"/>
      <c r="P23" s="287">
        <f>VLOOKUP(D23,'MidCap Intra'!B38:C591,2,0)</f>
        <v>1600.3</v>
      </c>
      <c r="Q23" s="246"/>
      <c r="R23" s="246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>
        <v>15</v>
      </c>
      <c r="B24" s="248">
        <v>44708</v>
      </c>
      <c r="C24" s="323"/>
      <c r="D24" s="320" t="s">
        <v>488</v>
      </c>
      <c r="E24" s="321" t="s">
        <v>589</v>
      </c>
      <c r="F24" s="251" t="s">
        <v>1097</v>
      </c>
      <c r="G24" s="251">
        <v>123</v>
      </c>
      <c r="H24" s="251"/>
      <c r="I24" s="322" t="s">
        <v>1098</v>
      </c>
      <c r="J24" s="362" t="s">
        <v>590</v>
      </c>
      <c r="K24" s="287"/>
      <c r="L24" s="288"/>
      <c r="M24" s="289"/>
      <c r="N24" s="287"/>
      <c r="O24" s="312"/>
      <c r="P24" s="287">
        <f>VLOOKUP(D24,'MidCap Intra'!B39:C592,2,0)</f>
        <v>130.94999999999999</v>
      </c>
      <c r="Q24" s="246"/>
      <c r="R24" s="246" t="s">
        <v>588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ht="13.9" customHeight="1">
      <c r="A25" s="251"/>
      <c r="B25" s="248"/>
      <c r="C25" s="323"/>
      <c r="D25" s="320"/>
      <c r="E25" s="321"/>
      <c r="F25" s="251"/>
      <c r="G25" s="251"/>
      <c r="H25" s="251"/>
      <c r="I25" s="322"/>
      <c r="J25" s="362"/>
      <c r="K25" s="287"/>
      <c r="L25" s="288"/>
      <c r="M25" s="289"/>
      <c r="N25" s="287"/>
      <c r="O25" s="312"/>
      <c r="P25" s="288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07"/>
      <c r="B26" s="108"/>
      <c r="C26" s="109"/>
      <c r="D26" s="110"/>
      <c r="E26" s="111"/>
      <c r="F26" s="111"/>
      <c r="H26" s="111"/>
      <c r="I26" s="112"/>
      <c r="J26" s="113"/>
      <c r="K26" s="113"/>
      <c r="L26" s="114"/>
      <c r="M26" s="115"/>
      <c r="N26" s="116"/>
      <c r="O26" s="117"/>
      <c r="P26" s="11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07"/>
      <c r="B27" s="108"/>
      <c r="C27" s="109"/>
      <c r="D27" s="110"/>
      <c r="E27" s="111"/>
      <c r="F27" s="111"/>
      <c r="G27" s="107"/>
      <c r="H27" s="111"/>
      <c r="I27" s="112"/>
      <c r="J27" s="113"/>
      <c r="K27" s="113"/>
      <c r="L27" s="114"/>
      <c r="M27" s="115"/>
      <c r="N27" s="116"/>
      <c r="O27" s="117"/>
      <c r="P27" s="118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591</v>
      </c>
      <c r="B28" s="120"/>
      <c r="C28" s="121"/>
      <c r="D28" s="122"/>
      <c r="E28" s="123"/>
      <c r="F28" s="123"/>
      <c r="G28" s="123"/>
      <c r="H28" s="123"/>
      <c r="I28" s="123"/>
      <c r="J28" s="124"/>
      <c r="K28" s="123"/>
      <c r="L28" s="125"/>
      <c r="M28" s="56"/>
      <c r="N28" s="124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26" t="s">
        <v>592</v>
      </c>
      <c r="B29" s="119"/>
      <c r="C29" s="119"/>
      <c r="D29" s="119"/>
      <c r="E29" s="41"/>
      <c r="F29" s="127" t="s">
        <v>593</v>
      </c>
      <c r="G29" s="6"/>
      <c r="H29" s="6"/>
      <c r="I29" s="6"/>
      <c r="J29" s="128"/>
      <c r="K29" s="129"/>
      <c r="L29" s="129"/>
      <c r="M29" s="130"/>
      <c r="N29" s="1"/>
      <c r="O29" s="13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9" t="s">
        <v>594</v>
      </c>
      <c r="B30" s="119"/>
      <c r="C30" s="119"/>
      <c r="D30" s="119" t="s">
        <v>850</v>
      </c>
      <c r="E30" s="6"/>
      <c r="F30" s="127" t="s">
        <v>595</v>
      </c>
      <c r="G30" s="6"/>
      <c r="H30" s="6"/>
      <c r="I30" s="6"/>
      <c r="J30" s="128"/>
      <c r="K30" s="129"/>
      <c r="L30" s="129"/>
      <c r="M30" s="130"/>
      <c r="N30" s="1"/>
      <c r="O30" s="13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9"/>
      <c r="B31" s="119"/>
      <c r="C31" s="119"/>
      <c r="D31" s="119"/>
      <c r="E31" s="6"/>
      <c r="F31" s="6"/>
      <c r="G31" s="6"/>
      <c r="H31" s="6"/>
      <c r="I31" s="6"/>
      <c r="J31" s="132"/>
      <c r="K31" s="129"/>
      <c r="L31" s="129"/>
      <c r="M31" s="6"/>
      <c r="N31" s="133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34" t="s">
        <v>596</v>
      </c>
      <c r="C32" s="134"/>
      <c r="D32" s="134"/>
      <c r="E32" s="134"/>
      <c r="F32" s="135"/>
      <c r="G32" s="6"/>
      <c r="H32" s="6"/>
      <c r="I32" s="136"/>
      <c r="J32" s="137"/>
      <c r="K32" s="138"/>
      <c r="L32" s="137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564</v>
      </c>
      <c r="C33" s="98"/>
      <c r="D33" s="97" t="s">
        <v>575</v>
      </c>
      <c r="E33" s="96" t="s">
        <v>576</v>
      </c>
      <c r="F33" s="96" t="s">
        <v>577</v>
      </c>
      <c r="G33" s="96" t="s">
        <v>597</v>
      </c>
      <c r="H33" s="96" t="s">
        <v>579</v>
      </c>
      <c r="I33" s="96" t="s">
        <v>580</v>
      </c>
      <c r="J33" s="96" t="s">
        <v>581</v>
      </c>
      <c r="K33" s="96" t="s">
        <v>598</v>
      </c>
      <c r="L33" s="140" t="s">
        <v>583</v>
      </c>
      <c r="M33" s="98" t="s">
        <v>584</v>
      </c>
      <c r="N33" s="95" t="s">
        <v>585</v>
      </c>
      <c r="O33" s="294" t="s">
        <v>586</v>
      </c>
      <c r="P33" s="273"/>
      <c r="Q33" s="1"/>
      <c r="R33" s="291"/>
      <c r="S33" s="291"/>
      <c r="T33" s="291"/>
      <c r="U33" s="284"/>
      <c r="V33" s="284"/>
      <c r="W33" s="284"/>
      <c r="X33" s="284"/>
      <c r="Y33" s="284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257" customFormat="1" ht="15" customHeight="1">
      <c r="A34" s="368">
        <v>1</v>
      </c>
      <c r="B34" s="346">
        <v>44671</v>
      </c>
      <c r="C34" s="369"/>
      <c r="D34" s="370" t="s">
        <v>874</v>
      </c>
      <c r="E34" s="348" t="s">
        <v>589</v>
      </c>
      <c r="F34" s="348">
        <v>233.5</v>
      </c>
      <c r="G34" s="348">
        <v>227</v>
      </c>
      <c r="H34" s="348">
        <v>227</v>
      </c>
      <c r="I34" s="348" t="s">
        <v>875</v>
      </c>
      <c r="J34" s="358" t="s">
        <v>895</v>
      </c>
      <c r="K34" s="358">
        <f t="shared" ref="K34" si="21">H34-F34</f>
        <v>-6.5</v>
      </c>
      <c r="L34" s="371">
        <f t="shared" ref="L34" si="22">(F34*-0.7)/100</f>
        <v>-1.6344999999999998</v>
      </c>
      <c r="M34" s="372">
        <f t="shared" ref="M34" si="23">(K34+L34)/F34</f>
        <v>-3.4837259100642393E-2</v>
      </c>
      <c r="N34" s="358" t="s">
        <v>599</v>
      </c>
      <c r="O34" s="373">
        <v>44685</v>
      </c>
      <c r="P34" s="292"/>
      <c r="Q34" s="292"/>
      <c r="R34" s="293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90"/>
      <c r="AJ34" s="283"/>
      <c r="AK34" s="283"/>
      <c r="AL34" s="283"/>
    </row>
    <row r="35" spans="1:38" s="257" customFormat="1" ht="15" customHeight="1">
      <c r="A35" s="368">
        <v>2</v>
      </c>
      <c r="B35" s="346">
        <v>44672</v>
      </c>
      <c r="C35" s="369"/>
      <c r="D35" s="370" t="s">
        <v>520</v>
      </c>
      <c r="E35" s="348" t="s">
        <v>589</v>
      </c>
      <c r="F35" s="348">
        <v>1980</v>
      </c>
      <c r="G35" s="348">
        <v>1920</v>
      </c>
      <c r="H35" s="348">
        <v>1920</v>
      </c>
      <c r="I35" s="348" t="s">
        <v>876</v>
      </c>
      <c r="J35" s="358" t="s">
        <v>930</v>
      </c>
      <c r="K35" s="358">
        <f t="shared" ref="K35" si="24">H35-F35</f>
        <v>-60</v>
      </c>
      <c r="L35" s="371">
        <f t="shared" ref="L35" si="25">(F35*-0.7)/100</f>
        <v>-13.86</v>
      </c>
      <c r="M35" s="372">
        <f t="shared" ref="M35" si="26">(K35+L35)/F35</f>
        <v>-3.7303030303030303E-2</v>
      </c>
      <c r="N35" s="358" t="s">
        <v>599</v>
      </c>
      <c r="O35" s="373">
        <v>44691</v>
      </c>
      <c r="P35" s="292"/>
      <c r="Q35" s="292"/>
      <c r="R35" s="293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90"/>
      <c r="AJ35" s="283"/>
      <c r="AK35" s="283"/>
      <c r="AL35" s="283"/>
    </row>
    <row r="36" spans="1:38" s="257" customFormat="1" ht="15" customHeight="1">
      <c r="A36" s="368">
        <v>3</v>
      </c>
      <c r="B36" s="346">
        <v>44672</v>
      </c>
      <c r="C36" s="369"/>
      <c r="D36" s="370" t="s">
        <v>116</v>
      </c>
      <c r="E36" s="348" t="s">
        <v>589</v>
      </c>
      <c r="F36" s="348">
        <v>1375</v>
      </c>
      <c r="G36" s="348">
        <v>1340</v>
      </c>
      <c r="H36" s="348">
        <v>1340</v>
      </c>
      <c r="I36" s="348">
        <v>1450</v>
      </c>
      <c r="J36" s="358" t="s">
        <v>908</v>
      </c>
      <c r="K36" s="358">
        <f t="shared" ref="K36" si="27">H36-F36</f>
        <v>-35</v>
      </c>
      <c r="L36" s="371">
        <f t="shared" ref="L36" si="28">(F36*-0.7)/100</f>
        <v>-9.6249999999999982</v>
      </c>
      <c r="M36" s="372">
        <f t="shared" ref="M36" si="29">(K36+L36)/F36</f>
        <v>-3.2454545454545451E-2</v>
      </c>
      <c r="N36" s="358" t="s">
        <v>599</v>
      </c>
      <c r="O36" s="373">
        <v>44687</v>
      </c>
      <c r="P36" s="292"/>
      <c r="Q36" s="292"/>
      <c r="R36" s="293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90"/>
      <c r="AJ36" s="283"/>
      <c r="AK36" s="283"/>
      <c r="AL36" s="283"/>
    </row>
    <row r="37" spans="1:38" s="257" customFormat="1" ht="15" customHeight="1">
      <c r="A37" s="368">
        <v>4</v>
      </c>
      <c r="B37" s="346">
        <v>44673</v>
      </c>
      <c r="C37" s="369"/>
      <c r="D37" s="370" t="s">
        <v>877</v>
      </c>
      <c r="E37" s="348" t="s">
        <v>589</v>
      </c>
      <c r="F37" s="348">
        <v>1710</v>
      </c>
      <c r="G37" s="348">
        <v>1647</v>
      </c>
      <c r="H37" s="348">
        <v>1647</v>
      </c>
      <c r="I37" s="348" t="s">
        <v>878</v>
      </c>
      <c r="J37" s="358" t="s">
        <v>893</v>
      </c>
      <c r="K37" s="358">
        <f t="shared" ref="K37" si="30">H37-F37</f>
        <v>-63</v>
      </c>
      <c r="L37" s="371">
        <f t="shared" ref="L37" si="31">(F37*-0.7)/100</f>
        <v>-11.97</v>
      </c>
      <c r="M37" s="372">
        <f t="shared" ref="M37" si="32">(K37+L37)/F37</f>
        <v>-4.3842105263157898E-2</v>
      </c>
      <c r="N37" s="358" t="s">
        <v>599</v>
      </c>
      <c r="O37" s="373">
        <v>44685</v>
      </c>
      <c r="P37" s="292"/>
      <c r="Q37" s="292"/>
      <c r="R37" s="293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90"/>
      <c r="AJ37" s="283"/>
      <c r="AK37" s="283"/>
      <c r="AL37" s="283"/>
    </row>
    <row r="38" spans="1:38" s="257" customFormat="1" ht="15" customHeight="1">
      <c r="A38" s="368">
        <v>5</v>
      </c>
      <c r="B38" s="346">
        <v>44676</v>
      </c>
      <c r="C38" s="369"/>
      <c r="D38" s="370" t="s">
        <v>199</v>
      </c>
      <c r="E38" s="348" t="s">
        <v>589</v>
      </c>
      <c r="F38" s="348">
        <v>248.5</v>
      </c>
      <c r="G38" s="348">
        <v>240</v>
      </c>
      <c r="H38" s="348">
        <v>240</v>
      </c>
      <c r="I38" s="348">
        <v>265</v>
      </c>
      <c r="J38" s="358" t="s">
        <v>914</v>
      </c>
      <c r="K38" s="358">
        <f t="shared" ref="K38" si="33">H38-F38</f>
        <v>-8.5</v>
      </c>
      <c r="L38" s="371">
        <f t="shared" ref="L38" si="34">(F38*-0.7)/100</f>
        <v>-1.7394999999999998</v>
      </c>
      <c r="M38" s="372">
        <f t="shared" ref="M38" si="35">(K38+L38)/F38</f>
        <v>-4.1205231388329981E-2</v>
      </c>
      <c r="N38" s="358" t="s">
        <v>599</v>
      </c>
      <c r="O38" s="373">
        <v>44685</v>
      </c>
      <c r="P38" s="292"/>
      <c r="Q38" s="292"/>
      <c r="R38" s="293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90"/>
      <c r="AJ38" s="283"/>
      <c r="AK38" s="283"/>
      <c r="AL38" s="283"/>
    </row>
    <row r="39" spans="1:38" s="257" customFormat="1" ht="15" customHeight="1">
      <c r="A39" s="406">
        <v>6</v>
      </c>
      <c r="B39" s="389">
        <v>44679</v>
      </c>
      <c r="C39" s="407"/>
      <c r="D39" s="408" t="s">
        <v>296</v>
      </c>
      <c r="E39" s="409" t="s">
        <v>589</v>
      </c>
      <c r="F39" s="409">
        <v>219.5</v>
      </c>
      <c r="G39" s="409">
        <v>214</v>
      </c>
      <c r="H39" s="409">
        <v>214</v>
      </c>
      <c r="I39" s="409" t="s">
        <v>887</v>
      </c>
      <c r="J39" s="398" t="s">
        <v>894</v>
      </c>
      <c r="K39" s="398">
        <f t="shared" ref="K39:K42" si="36">H39-F39</f>
        <v>-5.5</v>
      </c>
      <c r="L39" s="410">
        <f t="shared" ref="L39:L40" si="37">(F39*-0.7)/100</f>
        <v>-1.5364999999999998</v>
      </c>
      <c r="M39" s="411">
        <f t="shared" ref="M39:M42" si="38">(K39+L39)/F39</f>
        <v>-3.2056947608200458E-2</v>
      </c>
      <c r="N39" s="398" t="s">
        <v>599</v>
      </c>
      <c r="O39" s="412">
        <v>44685</v>
      </c>
      <c r="P39" s="292"/>
      <c r="Q39" s="292"/>
      <c r="R39" s="293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90"/>
      <c r="AJ39" s="283"/>
      <c r="AK39" s="283"/>
      <c r="AL39" s="283"/>
    </row>
    <row r="40" spans="1:38" s="257" customFormat="1" ht="15" customHeight="1">
      <c r="A40" s="368">
        <v>7</v>
      </c>
      <c r="B40" s="346">
        <v>44686</v>
      </c>
      <c r="C40" s="369"/>
      <c r="D40" s="370" t="s">
        <v>905</v>
      </c>
      <c r="E40" s="348" t="s">
        <v>589</v>
      </c>
      <c r="F40" s="348">
        <v>755.5</v>
      </c>
      <c r="G40" s="348">
        <v>730</v>
      </c>
      <c r="H40" s="348">
        <v>730</v>
      </c>
      <c r="I40" s="348" t="s">
        <v>698</v>
      </c>
      <c r="J40" s="358" t="s">
        <v>915</v>
      </c>
      <c r="K40" s="358">
        <f t="shared" si="36"/>
        <v>-25.5</v>
      </c>
      <c r="L40" s="371">
        <f t="shared" si="37"/>
        <v>-5.2885</v>
      </c>
      <c r="M40" s="372">
        <f t="shared" si="38"/>
        <v>-4.0752481800132363E-2</v>
      </c>
      <c r="N40" s="358" t="s">
        <v>599</v>
      </c>
      <c r="O40" s="373">
        <v>44685</v>
      </c>
      <c r="P40" s="292"/>
      <c r="Q40" s="292"/>
      <c r="R40" s="293" t="s">
        <v>866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90"/>
      <c r="AJ40" s="283"/>
      <c r="AK40" s="283"/>
      <c r="AL40" s="283"/>
    </row>
    <row r="41" spans="1:38" s="257" customFormat="1" ht="15" customHeight="1">
      <c r="A41" s="414">
        <v>8</v>
      </c>
      <c r="B41" s="329">
        <v>44690</v>
      </c>
      <c r="C41" s="415"/>
      <c r="D41" s="416" t="s">
        <v>201</v>
      </c>
      <c r="E41" s="276" t="s">
        <v>589</v>
      </c>
      <c r="F41" s="276">
        <v>3400</v>
      </c>
      <c r="G41" s="276">
        <v>3290</v>
      </c>
      <c r="H41" s="276">
        <v>3455</v>
      </c>
      <c r="I41" s="276" t="s">
        <v>917</v>
      </c>
      <c r="J41" s="330" t="s">
        <v>726</v>
      </c>
      <c r="K41" s="330">
        <f t="shared" si="36"/>
        <v>55</v>
      </c>
      <c r="L41" s="331">
        <f>(F41*-0.07)/100</f>
        <v>-2.3800000000000003</v>
      </c>
      <c r="M41" s="332">
        <f t="shared" si="38"/>
        <v>1.5476470588235293E-2</v>
      </c>
      <c r="N41" s="330" t="s">
        <v>587</v>
      </c>
      <c r="O41" s="333">
        <v>44690</v>
      </c>
      <c r="P41" s="292"/>
      <c r="Q41" s="292"/>
      <c r="R41" s="293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90"/>
      <c r="AJ41" s="283"/>
      <c r="AK41" s="283"/>
      <c r="AL41" s="283"/>
    </row>
    <row r="42" spans="1:38" s="257" customFormat="1" ht="15" customHeight="1">
      <c r="A42" s="368">
        <v>9</v>
      </c>
      <c r="B42" s="346">
        <v>44690</v>
      </c>
      <c r="C42" s="369"/>
      <c r="D42" s="370" t="s">
        <v>145</v>
      </c>
      <c r="E42" s="348" t="s">
        <v>589</v>
      </c>
      <c r="F42" s="348">
        <v>1605</v>
      </c>
      <c r="G42" s="348">
        <v>1550</v>
      </c>
      <c r="H42" s="348">
        <v>1550</v>
      </c>
      <c r="I42" s="348" t="s">
        <v>923</v>
      </c>
      <c r="J42" s="398" t="s">
        <v>960</v>
      </c>
      <c r="K42" s="398">
        <f t="shared" si="36"/>
        <v>-55</v>
      </c>
      <c r="L42" s="410">
        <f t="shared" ref="L42" si="39">(F42*-0.7)/100</f>
        <v>-11.234999999999999</v>
      </c>
      <c r="M42" s="411">
        <f t="shared" si="38"/>
        <v>-4.1267912772585673E-2</v>
      </c>
      <c r="N42" s="398" t="s">
        <v>599</v>
      </c>
      <c r="O42" s="412">
        <v>44693</v>
      </c>
      <c r="P42" s="292"/>
      <c r="Q42" s="292"/>
      <c r="R42" s="293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90"/>
      <c r="AJ42" s="283"/>
      <c r="AK42" s="283"/>
      <c r="AL42" s="283"/>
    </row>
    <row r="43" spans="1:38" s="257" customFormat="1" ht="15" customHeight="1">
      <c r="A43" s="414">
        <v>10</v>
      </c>
      <c r="B43" s="329">
        <v>44691</v>
      </c>
      <c r="C43" s="415"/>
      <c r="D43" s="416" t="s">
        <v>331</v>
      </c>
      <c r="E43" s="276" t="s">
        <v>589</v>
      </c>
      <c r="F43" s="276">
        <v>720</v>
      </c>
      <c r="G43" s="276">
        <v>699</v>
      </c>
      <c r="H43" s="276">
        <v>760</v>
      </c>
      <c r="I43" s="276" t="s">
        <v>936</v>
      </c>
      <c r="J43" s="330" t="s">
        <v>631</v>
      </c>
      <c r="K43" s="330">
        <f t="shared" ref="K43" si="40">H43-F43</f>
        <v>40</v>
      </c>
      <c r="L43" s="331">
        <f>(F43*-0.7)/100</f>
        <v>-5.0399999999999991</v>
      </c>
      <c r="M43" s="332">
        <f t="shared" ref="M43" si="41">(K43+L43)/F43</f>
        <v>4.855555555555556E-2</v>
      </c>
      <c r="N43" s="330" t="s">
        <v>587</v>
      </c>
      <c r="O43" s="333">
        <v>44692</v>
      </c>
      <c r="P43" s="292"/>
      <c r="Q43" s="292"/>
      <c r="R43" s="293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90"/>
      <c r="AJ43" s="283"/>
      <c r="AK43" s="283"/>
      <c r="AL43" s="283"/>
    </row>
    <row r="44" spans="1:38" s="257" customFormat="1" ht="15" customHeight="1">
      <c r="A44" s="406">
        <v>11</v>
      </c>
      <c r="B44" s="389">
        <v>44691</v>
      </c>
      <c r="C44" s="407"/>
      <c r="D44" s="408" t="s">
        <v>192</v>
      </c>
      <c r="E44" s="409" t="s">
        <v>589</v>
      </c>
      <c r="F44" s="409">
        <v>2230</v>
      </c>
      <c r="G44" s="409">
        <v>2160</v>
      </c>
      <c r="H44" s="409">
        <v>2160</v>
      </c>
      <c r="I44" s="409" t="s">
        <v>937</v>
      </c>
      <c r="J44" s="398" t="s">
        <v>896</v>
      </c>
      <c r="K44" s="398">
        <f t="shared" ref="K44:K45" si="42">H44-F44</f>
        <v>-70</v>
      </c>
      <c r="L44" s="410">
        <f t="shared" ref="L44" si="43">(F44*-0.7)/100</f>
        <v>-15.61</v>
      </c>
      <c r="M44" s="411">
        <f t="shared" ref="M44:M45" si="44">(K44+L44)/F44</f>
        <v>-3.8390134529147982E-2</v>
      </c>
      <c r="N44" s="398" t="s">
        <v>599</v>
      </c>
      <c r="O44" s="412">
        <v>44691</v>
      </c>
      <c r="P44" s="292"/>
      <c r="Q44" s="292"/>
      <c r="R44" s="293" t="s">
        <v>588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90"/>
      <c r="AJ44" s="283"/>
      <c r="AK44" s="283"/>
      <c r="AL44" s="283"/>
    </row>
    <row r="45" spans="1:38" s="257" customFormat="1" ht="15" customHeight="1">
      <c r="A45" s="426">
        <v>12</v>
      </c>
      <c r="B45" s="427">
        <v>44692</v>
      </c>
      <c r="C45" s="428"/>
      <c r="D45" s="429" t="s">
        <v>331</v>
      </c>
      <c r="E45" s="430" t="s">
        <v>589</v>
      </c>
      <c r="F45" s="430">
        <v>720</v>
      </c>
      <c r="G45" s="430">
        <v>699</v>
      </c>
      <c r="H45" s="430">
        <v>740</v>
      </c>
      <c r="I45" s="430" t="s">
        <v>936</v>
      </c>
      <c r="J45" s="359" t="s">
        <v>950</v>
      </c>
      <c r="K45" s="359">
        <f t="shared" si="42"/>
        <v>20</v>
      </c>
      <c r="L45" s="431">
        <f>(F45*-0.7)/100</f>
        <v>-5.0399999999999991</v>
      </c>
      <c r="M45" s="432">
        <f t="shared" si="44"/>
        <v>2.077777777777778E-2</v>
      </c>
      <c r="N45" s="359" t="s">
        <v>587</v>
      </c>
      <c r="O45" s="433">
        <v>44693</v>
      </c>
      <c r="P45" s="292"/>
      <c r="Q45" s="292"/>
      <c r="R45" s="293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90"/>
      <c r="AJ45" s="283"/>
      <c r="AK45" s="283"/>
      <c r="AL45" s="283"/>
    </row>
    <row r="46" spans="1:38" s="257" customFormat="1" ht="15" customHeight="1">
      <c r="A46" s="414">
        <v>13</v>
      </c>
      <c r="B46" s="329">
        <v>44694</v>
      </c>
      <c r="C46" s="415"/>
      <c r="D46" s="416" t="s">
        <v>51</v>
      </c>
      <c r="E46" s="276" t="s">
        <v>589</v>
      </c>
      <c r="F46" s="276">
        <v>361</v>
      </c>
      <c r="G46" s="276">
        <v>349</v>
      </c>
      <c r="H46" s="276">
        <v>372.5</v>
      </c>
      <c r="I46" s="276" t="s">
        <v>962</v>
      </c>
      <c r="J46" s="359" t="s">
        <v>968</v>
      </c>
      <c r="K46" s="359">
        <f t="shared" ref="K46" si="45">H46-F46</f>
        <v>11.5</v>
      </c>
      <c r="L46" s="431">
        <f>(F46*-0.7)/100</f>
        <v>-2.5269999999999997</v>
      </c>
      <c r="M46" s="432">
        <f t="shared" ref="M46" si="46">(K46+L46)/F46</f>
        <v>2.4855955678670362E-2</v>
      </c>
      <c r="N46" s="359" t="s">
        <v>587</v>
      </c>
      <c r="O46" s="433">
        <v>44697</v>
      </c>
      <c r="P46" s="292"/>
      <c r="Q46" s="292"/>
      <c r="R46" s="293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90"/>
      <c r="AJ46" s="283"/>
      <c r="AK46" s="283"/>
      <c r="AL46" s="283"/>
    </row>
    <row r="47" spans="1:38" s="257" customFormat="1" ht="15" customHeight="1">
      <c r="A47" s="414">
        <v>14</v>
      </c>
      <c r="B47" s="329">
        <v>44694</v>
      </c>
      <c r="C47" s="415"/>
      <c r="D47" s="416" t="s">
        <v>178</v>
      </c>
      <c r="E47" s="276" t="s">
        <v>589</v>
      </c>
      <c r="F47" s="276">
        <v>2420</v>
      </c>
      <c r="G47" s="276">
        <v>2345</v>
      </c>
      <c r="H47" s="276">
        <v>2497.5</v>
      </c>
      <c r="I47" s="276" t="s">
        <v>963</v>
      </c>
      <c r="J47" s="359" t="s">
        <v>980</v>
      </c>
      <c r="K47" s="359">
        <f t="shared" ref="K47:K48" si="47">H47-F47</f>
        <v>77.5</v>
      </c>
      <c r="L47" s="431">
        <f t="shared" ref="L47:L49" si="48">(F47*-0.7)/100</f>
        <v>-16.940000000000001</v>
      </c>
      <c r="M47" s="432">
        <f t="shared" ref="M47:M49" si="49">(K47+L47)/F47</f>
        <v>2.5024793388429754E-2</v>
      </c>
      <c r="N47" s="359" t="s">
        <v>587</v>
      </c>
      <c r="O47" s="433">
        <v>44698</v>
      </c>
      <c r="P47" s="292"/>
      <c r="Q47" s="292"/>
      <c r="R47" s="293" t="s">
        <v>588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90"/>
      <c r="AJ47" s="283"/>
      <c r="AK47" s="283"/>
      <c r="AL47" s="283"/>
    </row>
    <row r="48" spans="1:38" s="257" customFormat="1" ht="15" customHeight="1">
      <c r="A48" s="414">
        <v>15</v>
      </c>
      <c r="B48" s="329">
        <v>44697</v>
      </c>
      <c r="C48" s="415"/>
      <c r="D48" s="416" t="s">
        <v>61</v>
      </c>
      <c r="E48" s="276" t="s">
        <v>589</v>
      </c>
      <c r="F48" s="276">
        <v>639</v>
      </c>
      <c r="G48" s="276">
        <v>620</v>
      </c>
      <c r="H48" s="276">
        <v>657.5</v>
      </c>
      <c r="I48" s="276" t="s">
        <v>972</v>
      </c>
      <c r="J48" s="359" t="s">
        <v>981</v>
      </c>
      <c r="K48" s="359">
        <f t="shared" si="47"/>
        <v>18.5</v>
      </c>
      <c r="L48" s="431">
        <f t="shared" si="48"/>
        <v>-4.4729999999999999</v>
      </c>
      <c r="M48" s="432">
        <f t="shared" si="49"/>
        <v>2.1951486697965573E-2</v>
      </c>
      <c r="N48" s="359" t="s">
        <v>587</v>
      </c>
      <c r="O48" s="433">
        <v>44698</v>
      </c>
      <c r="P48" s="292"/>
      <c r="Q48" s="292"/>
      <c r="R48" s="293" t="s">
        <v>588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90"/>
      <c r="AJ48" s="283"/>
      <c r="AK48" s="283"/>
      <c r="AL48" s="283"/>
    </row>
    <row r="49" spans="1:38" s="257" customFormat="1" ht="15" customHeight="1">
      <c r="A49" s="368">
        <v>16</v>
      </c>
      <c r="B49" s="346">
        <v>44697</v>
      </c>
      <c r="C49" s="369"/>
      <c r="D49" s="370" t="s">
        <v>133</v>
      </c>
      <c r="E49" s="348" t="s">
        <v>973</v>
      </c>
      <c r="F49" s="348">
        <v>187.5</v>
      </c>
      <c r="G49" s="348">
        <v>195</v>
      </c>
      <c r="H49" s="348">
        <v>195</v>
      </c>
      <c r="I49" s="348" t="s">
        <v>974</v>
      </c>
      <c r="J49" s="398" t="s">
        <v>982</v>
      </c>
      <c r="K49" s="398">
        <f>F49-H49</f>
        <v>-7.5</v>
      </c>
      <c r="L49" s="410">
        <f t="shared" si="48"/>
        <v>-1.3125</v>
      </c>
      <c r="M49" s="411">
        <f t="shared" si="49"/>
        <v>-4.7E-2</v>
      </c>
      <c r="N49" s="398" t="s">
        <v>599</v>
      </c>
      <c r="O49" s="412">
        <v>44699</v>
      </c>
      <c r="P49" s="292"/>
      <c r="Q49" s="292"/>
      <c r="R49" s="293" t="s">
        <v>866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90"/>
      <c r="AJ49" s="283"/>
      <c r="AK49" s="283"/>
      <c r="AL49" s="283"/>
    </row>
    <row r="50" spans="1:38" s="257" customFormat="1" ht="15" customHeight="1">
      <c r="A50" s="426">
        <v>17</v>
      </c>
      <c r="B50" s="427">
        <v>44699</v>
      </c>
      <c r="C50" s="428"/>
      <c r="D50" s="429" t="s">
        <v>84</v>
      </c>
      <c r="E50" s="430" t="s">
        <v>589</v>
      </c>
      <c r="F50" s="430">
        <v>950</v>
      </c>
      <c r="G50" s="430">
        <v>920</v>
      </c>
      <c r="H50" s="430">
        <v>977.5</v>
      </c>
      <c r="I50" s="430" t="s">
        <v>994</v>
      </c>
      <c r="J50" s="359" t="s">
        <v>1019</v>
      </c>
      <c r="K50" s="359">
        <f t="shared" ref="K50:K51" si="50">H50-F50</f>
        <v>27.5</v>
      </c>
      <c r="L50" s="431">
        <f t="shared" ref="L50:L51" si="51">(F50*-0.7)/100</f>
        <v>-6.65</v>
      </c>
      <c r="M50" s="432">
        <f t="shared" ref="M50:M51" si="52">(K50+L50)/F50</f>
        <v>2.1947368421052632E-2</v>
      </c>
      <c r="N50" s="359" t="s">
        <v>587</v>
      </c>
      <c r="O50" s="433">
        <v>44701</v>
      </c>
      <c r="P50" s="292"/>
      <c r="Q50" s="292"/>
      <c r="R50" s="293" t="s">
        <v>588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90"/>
      <c r="AJ50" s="283"/>
      <c r="AK50" s="283"/>
      <c r="AL50" s="283"/>
    </row>
    <row r="51" spans="1:38" s="257" customFormat="1" ht="15" customHeight="1">
      <c r="A51" s="406">
        <v>18</v>
      </c>
      <c r="B51" s="389">
        <v>44704</v>
      </c>
      <c r="C51" s="407"/>
      <c r="D51" s="408" t="s">
        <v>488</v>
      </c>
      <c r="E51" s="409" t="s">
        <v>589</v>
      </c>
      <c r="F51" s="409">
        <v>143.5</v>
      </c>
      <c r="G51" s="409">
        <v>139</v>
      </c>
      <c r="H51" s="409">
        <v>139</v>
      </c>
      <c r="I51" s="409" t="s">
        <v>1036</v>
      </c>
      <c r="J51" s="398" t="s">
        <v>1051</v>
      </c>
      <c r="K51" s="398">
        <f t="shared" si="50"/>
        <v>-4.5</v>
      </c>
      <c r="L51" s="410">
        <f t="shared" si="51"/>
        <v>-1.0044999999999999</v>
      </c>
      <c r="M51" s="411">
        <f t="shared" si="52"/>
        <v>-3.8358885017421601E-2</v>
      </c>
      <c r="N51" s="398" t="s">
        <v>599</v>
      </c>
      <c r="O51" s="412">
        <v>44706</v>
      </c>
      <c r="P51" s="292"/>
      <c r="Q51" s="292"/>
      <c r="R51" s="293" t="s">
        <v>588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90"/>
      <c r="AJ51" s="283"/>
      <c r="AK51" s="283"/>
      <c r="AL51" s="283"/>
    </row>
    <row r="52" spans="1:38" s="257" customFormat="1" ht="15" customHeight="1">
      <c r="A52" s="414">
        <v>19</v>
      </c>
      <c r="B52" s="329">
        <v>44707</v>
      </c>
      <c r="C52" s="415"/>
      <c r="D52" s="416" t="s">
        <v>136</v>
      </c>
      <c r="E52" s="276" t="s">
        <v>589</v>
      </c>
      <c r="F52" s="276">
        <v>636.5</v>
      </c>
      <c r="G52" s="276">
        <v>615</v>
      </c>
      <c r="H52" s="276">
        <v>658</v>
      </c>
      <c r="I52" s="276" t="s">
        <v>1067</v>
      </c>
      <c r="J52" s="359" t="s">
        <v>996</v>
      </c>
      <c r="K52" s="359">
        <f t="shared" ref="K52" si="53">H52-F52</f>
        <v>21.5</v>
      </c>
      <c r="L52" s="431">
        <f t="shared" ref="L52" si="54">(F52*-0.7)/100</f>
        <v>-4.4554999999999998</v>
      </c>
      <c r="M52" s="432">
        <f t="shared" ref="M52" si="55">(K52+L52)/F52</f>
        <v>2.677847604084839E-2</v>
      </c>
      <c r="N52" s="359" t="s">
        <v>587</v>
      </c>
      <c r="O52" s="433">
        <v>44708</v>
      </c>
      <c r="P52" s="292"/>
      <c r="Q52" s="292"/>
      <c r="R52" s="293" t="s">
        <v>588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90"/>
      <c r="AJ52" s="283"/>
      <c r="AK52" s="283"/>
      <c r="AL52" s="283"/>
    </row>
    <row r="53" spans="1:38" s="257" customFormat="1" ht="15" customHeight="1">
      <c r="A53" s="414">
        <v>20</v>
      </c>
      <c r="B53" s="329">
        <v>44707</v>
      </c>
      <c r="C53" s="415"/>
      <c r="D53" s="416" t="s">
        <v>514</v>
      </c>
      <c r="E53" s="276" t="s">
        <v>589</v>
      </c>
      <c r="F53" s="276">
        <v>419</v>
      </c>
      <c r="G53" s="276">
        <v>407</v>
      </c>
      <c r="H53" s="276">
        <v>427.5</v>
      </c>
      <c r="I53" s="276" t="s">
        <v>1068</v>
      </c>
      <c r="J53" s="359" t="s">
        <v>995</v>
      </c>
      <c r="K53" s="359">
        <f t="shared" ref="K53" si="56">H53-F53</f>
        <v>8.5</v>
      </c>
      <c r="L53" s="431">
        <f>(F53*-0.07)/100</f>
        <v>-0.29330000000000001</v>
      </c>
      <c r="M53" s="432">
        <f t="shared" ref="M53" si="57">(K53+L53)/F53</f>
        <v>1.9586396181384247E-2</v>
      </c>
      <c r="N53" s="359" t="s">
        <v>587</v>
      </c>
      <c r="O53" s="433">
        <v>44707</v>
      </c>
      <c r="P53" s="292"/>
      <c r="Q53" s="292"/>
      <c r="R53" s="293" t="s">
        <v>588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90"/>
      <c r="AJ53" s="283"/>
      <c r="AK53" s="283"/>
      <c r="AL53" s="283"/>
    </row>
    <row r="54" spans="1:38" s="257" customFormat="1" ht="15" customHeight="1">
      <c r="A54" s="324">
        <v>21</v>
      </c>
      <c r="B54" s="248">
        <v>44707</v>
      </c>
      <c r="C54" s="325"/>
      <c r="D54" s="326" t="s">
        <v>186</v>
      </c>
      <c r="E54" s="251" t="s">
        <v>589</v>
      </c>
      <c r="F54" s="251" t="s">
        <v>1069</v>
      </c>
      <c r="G54" s="251">
        <v>2514</v>
      </c>
      <c r="H54" s="251"/>
      <c r="I54" s="251" t="s">
        <v>1070</v>
      </c>
      <c r="J54" s="287" t="s">
        <v>590</v>
      </c>
      <c r="K54" s="287"/>
      <c r="L54" s="288"/>
      <c r="M54" s="289"/>
      <c r="N54" s="287"/>
      <c r="O54" s="312"/>
      <c r="P54" s="292"/>
      <c r="Q54" s="292"/>
      <c r="R54" s="293" t="s">
        <v>588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90"/>
      <c r="AJ54" s="283"/>
      <c r="AK54" s="283"/>
      <c r="AL54" s="283"/>
    </row>
    <row r="55" spans="1:38" s="257" customFormat="1" ht="15" customHeight="1">
      <c r="A55" s="324">
        <v>22</v>
      </c>
      <c r="B55" s="248">
        <v>44707</v>
      </c>
      <c r="C55" s="325"/>
      <c r="D55" s="326" t="s">
        <v>84</v>
      </c>
      <c r="E55" s="251" t="s">
        <v>589</v>
      </c>
      <c r="F55" s="251" t="s">
        <v>1073</v>
      </c>
      <c r="G55" s="251">
        <v>930</v>
      </c>
      <c r="H55" s="251"/>
      <c r="I55" s="251" t="s">
        <v>1074</v>
      </c>
      <c r="J55" s="287" t="s">
        <v>590</v>
      </c>
      <c r="K55" s="287"/>
      <c r="L55" s="288"/>
      <c r="M55" s="289"/>
      <c r="N55" s="287"/>
      <c r="O55" s="312"/>
      <c r="P55" s="292"/>
      <c r="Q55" s="292"/>
      <c r="R55" s="293" t="s">
        <v>588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90"/>
      <c r="AJ55" s="283"/>
      <c r="AK55" s="283"/>
      <c r="AL55" s="283"/>
    </row>
    <row r="56" spans="1:38" s="257" customFormat="1" ht="15" customHeight="1">
      <c r="A56" s="414">
        <v>23</v>
      </c>
      <c r="B56" s="329">
        <v>44708</v>
      </c>
      <c r="C56" s="415"/>
      <c r="D56" s="416" t="s">
        <v>428</v>
      </c>
      <c r="E56" s="276" t="s">
        <v>589</v>
      </c>
      <c r="F56" s="276">
        <v>237</v>
      </c>
      <c r="G56" s="276">
        <v>229</v>
      </c>
      <c r="H56" s="276">
        <v>241</v>
      </c>
      <c r="I56" s="276" t="s">
        <v>1093</v>
      </c>
      <c r="J56" s="359" t="s">
        <v>1094</v>
      </c>
      <c r="K56" s="359">
        <f t="shared" ref="K56" si="58">H56-F56</f>
        <v>4</v>
      </c>
      <c r="L56" s="431">
        <f>(F56*-0.07)/100</f>
        <v>-0.16589999999999999</v>
      </c>
      <c r="M56" s="432">
        <f t="shared" ref="M56" si="59">(K56+L56)/F56</f>
        <v>1.6177637130801687E-2</v>
      </c>
      <c r="N56" s="359" t="s">
        <v>587</v>
      </c>
      <c r="O56" s="433">
        <v>44708</v>
      </c>
      <c r="P56" s="292"/>
      <c r="Q56" s="292"/>
      <c r="R56" s="293" t="s">
        <v>588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90"/>
      <c r="AJ56" s="283"/>
      <c r="AK56" s="283"/>
      <c r="AL56" s="283"/>
    </row>
    <row r="57" spans="1:38" s="257" customFormat="1" ht="15" customHeight="1">
      <c r="A57" s="324">
        <v>24</v>
      </c>
      <c r="B57" s="248">
        <v>44709</v>
      </c>
      <c r="C57" s="325"/>
      <c r="D57" s="326" t="s">
        <v>189</v>
      </c>
      <c r="E57" s="251" t="s">
        <v>589</v>
      </c>
      <c r="F57" s="251" t="s">
        <v>1095</v>
      </c>
      <c r="G57" s="251">
        <v>457</v>
      </c>
      <c r="H57" s="251"/>
      <c r="I57" s="251" t="s">
        <v>1096</v>
      </c>
      <c r="J57" s="287" t="s">
        <v>590</v>
      </c>
      <c r="K57" s="287"/>
      <c r="L57" s="288"/>
      <c r="M57" s="289"/>
      <c r="N57" s="287"/>
      <c r="O57" s="312"/>
      <c r="P57" s="292"/>
      <c r="Q57" s="292"/>
      <c r="R57" s="293" t="s">
        <v>588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90"/>
      <c r="AJ57" s="283"/>
      <c r="AK57" s="283"/>
      <c r="AL57" s="283"/>
    </row>
    <row r="58" spans="1:38" s="257" customFormat="1" ht="15" customHeight="1">
      <c r="A58" s="324"/>
      <c r="B58" s="248"/>
      <c r="C58" s="325"/>
      <c r="D58" s="326"/>
      <c r="E58" s="251"/>
      <c r="F58" s="251"/>
      <c r="G58" s="251"/>
      <c r="H58" s="251"/>
      <c r="I58" s="251"/>
      <c r="J58" s="287"/>
      <c r="K58" s="287"/>
      <c r="L58" s="288"/>
      <c r="M58" s="289"/>
      <c r="N58" s="287"/>
      <c r="O58" s="312"/>
      <c r="P58" s="292"/>
      <c r="Q58" s="292"/>
      <c r="R58" s="29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90"/>
      <c r="AJ58" s="283"/>
      <c r="AK58" s="283"/>
      <c r="AL58" s="283"/>
    </row>
    <row r="59" spans="1:38" ht="15" customHeight="1">
      <c r="A59" s="295"/>
      <c r="B59" s="296"/>
      <c r="C59" s="297"/>
      <c r="D59" s="298"/>
      <c r="E59" s="299"/>
      <c r="F59" s="299"/>
      <c r="G59" s="299"/>
      <c r="H59" s="299"/>
      <c r="I59" s="299"/>
      <c r="J59" s="300"/>
      <c r="K59" s="300"/>
      <c r="L59" s="301"/>
      <c r="M59" s="302"/>
      <c r="N59" s="300"/>
      <c r="O59" s="303"/>
      <c r="P59" s="1"/>
      <c r="Q59" s="1"/>
      <c r="R59" s="304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44.25" customHeight="1">
      <c r="A60" s="119" t="s">
        <v>591</v>
      </c>
      <c r="B60" s="142"/>
      <c r="C60" s="142"/>
      <c r="D60" s="1"/>
      <c r="E60" s="6"/>
      <c r="F60" s="6"/>
      <c r="G60" s="6"/>
      <c r="H60" s="6" t="s">
        <v>603</v>
      </c>
      <c r="I60" s="6"/>
      <c r="J60" s="6"/>
      <c r="K60" s="115"/>
      <c r="L60" s="144"/>
      <c r="M60" s="115"/>
      <c r="N60" s="116"/>
      <c r="O60" s="115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286"/>
      <c r="AD60" s="286"/>
      <c r="AE60" s="286"/>
      <c r="AF60" s="286"/>
      <c r="AG60" s="286"/>
      <c r="AH60" s="286"/>
    </row>
    <row r="61" spans="1:38" ht="12.75" customHeight="1">
      <c r="A61" s="126" t="s">
        <v>592</v>
      </c>
      <c r="B61" s="119"/>
      <c r="C61" s="119"/>
      <c r="D61" s="119"/>
      <c r="E61" s="41"/>
      <c r="F61" s="127" t="s">
        <v>593</v>
      </c>
      <c r="G61" s="56"/>
      <c r="H61" s="41"/>
      <c r="I61" s="56"/>
      <c r="J61" s="6"/>
      <c r="K61" s="145"/>
      <c r="L61" s="146"/>
      <c r="M61" s="6"/>
      <c r="N61" s="109"/>
      <c r="O61" s="147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26"/>
      <c r="B62" s="119"/>
      <c r="C62" s="119"/>
      <c r="D62" s="119"/>
      <c r="E62" s="6"/>
      <c r="F62" s="127" t="s">
        <v>595</v>
      </c>
      <c r="G62" s="56"/>
      <c r="H62" s="41"/>
      <c r="I62" s="56"/>
      <c r="J62" s="6"/>
      <c r="K62" s="145"/>
      <c r="L62" s="146"/>
      <c r="M62" s="6"/>
      <c r="N62" s="109"/>
      <c r="O62" s="147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19"/>
      <c r="B63" s="119"/>
      <c r="C63" s="119"/>
      <c r="D63" s="119"/>
      <c r="E63" s="6"/>
      <c r="F63" s="6"/>
      <c r="G63" s="6"/>
      <c r="H63" s="6"/>
      <c r="I63" s="6"/>
      <c r="J63" s="132"/>
      <c r="K63" s="129"/>
      <c r="L63" s="130"/>
      <c r="M63" s="6"/>
      <c r="N63" s="133"/>
      <c r="O63" s="1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48" t="s">
        <v>604</v>
      </c>
      <c r="B64" s="148"/>
      <c r="C64" s="148"/>
      <c r="D64" s="148"/>
      <c r="E64" s="6"/>
      <c r="F64" s="6"/>
      <c r="G64" s="6"/>
      <c r="H64" s="6"/>
      <c r="I64" s="6"/>
      <c r="J64" s="6"/>
      <c r="K64" s="6"/>
      <c r="L64" s="6"/>
      <c r="M64" s="6"/>
      <c r="N64" s="6"/>
      <c r="O64" s="2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38.25" customHeight="1">
      <c r="A65" s="96" t="s">
        <v>16</v>
      </c>
      <c r="B65" s="96" t="s">
        <v>564</v>
      </c>
      <c r="C65" s="96"/>
      <c r="D65" s="97" t="s">
        <v>575</v>
      </c>
      <c r="E65" s="96" t="s">
        <v>576</v>
      </c>
      <c r="F65" s="96" t="s">
        <v>577</v>
      </c>
      <c r="G65" s="96" t="s">
        <v>597</v>
      </c>
      <c r="H65" s="96" t="s">
        <v>579</v>
      </c>
      <c r="I65" s="96" t="s">
        <v>580</v>
      </c>
      <c r="J65" s="95" t="s">
        <v>581</v>
      </c>
      <c r="K65" s="149" t="s">
        <v>605</v>
      </c>
      <c r="L65" s="98" t="s">
        <v>583</v>
      </c>
      <c r="M65" s="149" t="s">
        <v>606</v>
      </c>
      <c r="N65" s="96" t="s">
        <v>607</v>
      </c>
      <c r="O65" s="95" t="s">
        <v>585</v>
      </c>
      <c r="P65" s="97" t="s">
        <v>586</v>
      </c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s="247" customFormat="1" ht="13.15" customHeight="1">
      <c r="A66" s="361">
        <v>1</v>
      </c>
      <c r="B66" s="346">
        <v>44680</v>
      </c>
      <c r="C66" s="347"/>
      <c r="D66" s="347" t="s">
        <v>883</v>
      </c>
      <c r="E66" s="348" t="s">
        <v>589</v>
      </c>
      <c r="F66" s="348">
        <v>4545</v>
      </c>
      <c r="G66" s="348">
        <v>4440</v>
      </c>
      <c r="H66" s="343">
        <v>4440</v>
      </c>
      <c r="I66" s="343" t="s">
        <v>886</v>
      </c>
      <c r="J66" s="342" t="s">
        <v>872</v>
      </c>
      <c r="K66" s="343">
        <f t="shared" ref="K66" si="60">H66-F66</f>
        <v>-105</v>
      </c>
      <c r="L66" s="344">
        <f t="shared" ref="L66:L67" si="61">(H66*N66)*0.07%</f>
        <v>388.50000000000006</v>
      </c>
      <c r="M66" s="345">
        <f t="shared" ref="M66" si="62">(K66*N66)-L66</f>
        <v>-13513.5</v>
      </c>
      <c r="N66" s="343">
        <v>125</v>
      </c>
      <c r="O66" s="358" t="s">
        <v>599</v>
      </c>
      <c r="P66" s="346">
        <v>44683</v>
      </c>
      <c r="Q66" s="249"/>
      <c r="R66" s="253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9"/>
      <c r="AG66" s="296"/>
      <c r="AH66" s="249"/>
      <c r="AI66" s="249"/>
      <c r="AJ66" s="299"/>
      <c r="AK66" s="299"/>
      <c r="AL66" s="299"/>
    </row>
    <row r="67" spans="1:38" s="247" customFormat="1" ht="13.15" customHeight="1">
      <c r="A67" s="361">
        <v>2</v>
      </c>
      <c r="B67" s="346">
        <v>44680</v>
      </c>
      <c r="C67" s="347"/>
      <c r="D67" s="347" t="s">
        <v>884</v>
      </c>
      <c r="E67" s="348" t="s">
        <v>589</v>
      </c>
      <c r="F67" s="348">
        <v>2060</v>
      </c>
      <c r="G67" s="348">
        <v>1990</v>
      </c>
      <c r="H67" s="343">
        <v>1990</v>
      </c>
      <c r="I67" s="343" t="s">
        <v>885</v>
      </c>
      <c r="J67" s="342" t="s">
        <v>896</v>
      </c>
      <c r="K67" s="343">
        <f t="shared" ref="K67" si="63">H67-F67</f>
        <v>-70</v>
      </c>
      <c r="L67" s="344">
        <f t="shared" si="61"/>
        <v>278.60000000000002</v>
      </c>
      <c r="M67" s="345">
        <f t="shared" ref="M67" si="64">(K67*N67)-L67</f>
        <v>-14278.6</v>
      </c>
      <c r="N67" s="343">
        <v>200</v>
      </c>
      <c r="O67" s="358" t="s">
        <v>599</v>
      </c>
      <c r="P67" s="346">
        <v>44685</v>
      </c>
      <c r="Q67" s="249"/>
      <c r="R67" s="253" t="s">
        <v>866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9"/>
      <c r="AG67" s="296"/>
      <c r="AH67" s="249"/>
      <c r="AI67" s="249"/>
      <c r="AJ67" s="299"/>
      <c r="AK67" s="299"/>
      <c r="AL67" s="299"/>
    </row>
    <row r="68" spans="1:38" s="247" customFormat="1" ht="13.15" customHeight="1">
      <c r="A68" s="361">
        <v>3</v>
      </c>
      <c r="B68" s="346">
        <v>44683</v>
      </c>
      <c r="C68" s="347"/>
      <c r="D68" s="347" t="s">
        <v>879</v>
      </c>
      <c r="E68" s="348" t="s">
        <v>589</v>
      </c>
      <c r="F68" s="348">
        <v>1624</v>
      </c>
      <c r="G68" s="348">
        <v>1585</v>
      </c>
      <c r="H68" s="343">
        <v>1585</v>
      </c>
      <c r="I68" s="343" t="s">
        <v>888</v>
      </c>
      <c r="J68" s="342" t="s">
        <v>900</v>
      </c>
      <c r="K68" s="343">
        <f t="shared" ref="K68:K69" si="65">H68-F68</f>
        <v>-39</v>
      </c>
      <c r="L68" s="344">
        <f t="shared" ref="L68:L69" si="66">(H68*N68)*0.07%</f>
        <v>388.32500000000005</v>
      </c>
      <c r="M68" s="345">
        <f t="shared" ref="M68:M69" si="67">(K68*N68)-L68</f>
        <v>-14038.325000000001</v>
      </c>
      <c r="N68" s="343">
        <v>350</v>
      </c>
      <c r="O68" s="358" t="s">
        <v>599</v>
      </c>
      <c r="P68" s="346">
        <v>44686</v>
      </c>
      <c r="Q68" s="249"/>
      <c r="R68" s="253" t="s">
        <v>866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9"/>
      <c r="AG68" s="296"/>
      <c r="AH68" s="249"/>
      <c r="AI68" s="249"/>
      <c r="AJ68" s="299"/>
      <c r="AK68" s="299"/>
      <c r="AL68" s="299"/>
    </row>
    <row r="69" spans="1:38" s="247" customFormat="1" ht="13.15" customHeight="1">
      <c r="A69" s="348">
        <v>4</v>
      </c>
      <c r="B69" s="346">
        <v>44686</v>
      </c>
      <c r="C69" s="347"/>
      <c r="D69" s="347" t="s">
        <v>901</v>
      </c>
      <c r="E69" s="348" t="s">
        <v>589</v>
      </c>
      <c r="F69" s="348">
        <v>371</v>
      </c>
      <c r="G69" s="348">
        <v>360</v>
      </c>
      <c r="H69" s="343">
        <v>360</v>
      </c>
      <c r="I69" s="343" t="s">
        <v>903</v>
      </c>
      <c r="J69" s="342" t="s">
        <v>931</v>
      </c>
      <c r="K69" s="343">
        <f t="shared" si="65"/>
        <v>-11</v>
      </c>
      <c r="L69" s="344">
        <f t="shared" si="66"/>
        <v>277.20000000000005</v>
      </c>
      <c r="M69" s="345">
        <f t="shared" si="67"/>
        <v>-12377.2</v>
      </c>
      <c r="N69" s="343">
        <v>1100</v>
      </c>
      <c r="O69" s="358" t="s">
        <v>599</v>
      </c>
      <c r="P69" s="346">
        <v>44687</v>
      </c>
      <c r="Q69" s="249"/>
      <c r="R69" s="253" t="s">
        <v>866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9"/>
      <c r="AG69" s="296"/>
      <c r="AH69" s="249"/>
      <c r="AI69" s="249"/>
      <c r="AJ69" s="299"/>
      <c r="AK69" s="299"/>
      <c r="AL69" s="299"/>
    </row>
    <row r="70" spans="1:38" s="247" customFormat="1" ht="13.15" customHeight="1">
      <c r="A70" s="361">
        <v>5</v>
      </c>
      <c r="B70" s="346">
        <v>44686</v>
      </c>
      <c r="C70" s="347"/>
      <c r="D70" s="347" t="s">
        <v>902</v>
      </c>
      <c r="E70" s="348" t="s">
        <v>589</v>
      </c>
      <c r="F70" s="348">
        <v>523.5</v>
      </c>
      <c r="G70" s="348">
        <v>502</v>
      </c>
      <c r="H70" s="343">
        <v>502</v>
      </c>
      <c r="I70" s="343" t="s">
        <v>904</v>
      </c>
      <c r="J70" s="342" t="s">
        <v>909</v>
      </c>
      <c r="K70" s="343">
        <f t="shared" ref="K70" si="68">H70-F70</f>
        <v>-21.5</v>
      </c>
      <c r="L70" s="344">
        <f t="shared" ref="L70" si="69">(H70*N70)*0.07%</f>
        <v>193.27000000000004</v>
      </c>
      <c r="M70" s="345">
        <f t="shared" ref="M70" si="70">(K70*N70)-L70</f>
        <v>-12018.27</v>
      </c>
      <c r="N70" s="343">
        <v>550</v>
      </c>
      <c r="O70" s="358" t="s">
        <v>599</v>
      </c>
      <c r="P70" s="346">
        <v>44687</v>
      </c>
      <c r="Q70" s="249"/>
      <c r="R70" s="253" t="s">
        <v>866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9"/>
      <c r="AG70" s="296"/>
      <c r="AH70" s="249"/>
      <c r="AI70" s="249"/>
      <c r="AJ70" s="299"/>
      <c r="AK70" s="299"/>
      <c r="AL70" s="299"/>
    </row>
    <row r="71" spans="1:38" s="247" customFormat="1" ht="13.15" customHeight="1">
      <c r="A71" s="276">
        <v>6</v>
      </c>
      <c r="B71" s="329">
        <v>44690</v>
      </c>
      <c r="C71" s="413"/>
      <c r="D71" s="413" t="s">
        <v>918</v>
      </c>
      <c r="E71" s="276" t="s">
        <v>589</v>
      </c>
      <c r="F71" s="276">
        <v>255</v>
      </c>
      <c r="G71" s="276">
        <v>248</v>
      </c>
      <c r="H71" s="385">
        <v>261</v>
      </c>
      <c r="I71" s="385" t="s">
        <v>919</v>
      </c>
      <c r="J71" s="384" t="s">
        <v>920</v>
      </c>
      <c r="K71" s="385">
        <f t="shared" ref="K71:K72" si="71">H71-F71</f>
        <v>6</v>
      </c>
      <c r="L71" s="386">
        <f t="shared" ref="L71:L72" si="72">(H71*N71)*0.07%</f>
        <v>310.59000000000003</v>
      </c>
      <c r="M71" s="387">
        <f t="shared" ref="M71:M72" si="73">(K71*N71)-L71</f>
        <v>9889.41</v>
      </c>
      <c r="N71" s="385">
        <v>1700</v>
      </c>
      <c r="O71" s="330" t="s">
        <v>587</v>
      </c>
      <c r="P71" s="417">
        <v>44690</v>
      </c>
      <c r="Q71" s="249"/>
      <c r="R71" s="253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9"/>
      <c r="AG71" s="296"/>
      <c r="AH71" s="249"/>
      <c r="AI71" s="249"/>
      <c r="AJ71" s="299"/>
      <c r="AK71" s="299"/>
      <c r="AL71" s="299"/>
    </row>
    <row r="72" spans="1:38" s="247" customFormat="1" ht="13.15" customHeight="1">
      <c r="A72" s="348">
        <v>7</v>
      </c>
      <c r="B72" s="346">
        <v>44690</v>
      </c>
      <c r="C72" s="347"/>
      <c r="D72" s="347" t="s">
        <v>921</v>
      </c>
      <c r="E72" s="348" t="s">
        <v>589</v>
      </c>
      <c r="F72" s="348">
        <v>2695</v>
      </c>
      <c r="G72" s="348">
        <v>2625</v>
      </c>
      <c r="H72" s="343">
        <v>2625</v>
      </c>
      <c r="I72" s="343" t="s">
        <v>922</v>
      </c>
      <c r="J72" s="342" t="s">
        <v>896</v>
      </c>
      <c r="K72" s="343">
        <f t="shared" si="71"/>
        <v>-70</v>
      </c>
      <c r="L72" s="344">
        <f t="shared" si="72"/>
        <v>321.56250000000006</v>
      </c>
      <c r="M72" s="345">
        <f t="shared" si="73"/>
        <v>-12571.5625</v>
      </c>
      <c r="N72" s="343">
        <v>175</v>
      </c>
      <c r="O72" s="358" t="s">
        <v>599</v>
      </c>
      <c r="P72" s="346">
        <v>44690</v>
      </c>
      <c r="Q72" s="249"/>
      <c r="R72" s="253" t="s">
        <v>866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9"/>
      <c r="AG72" s="296"/>
      <c r="AH72" s="249"/>
      <c r="AI72" s="249"/>
      <c r="AJ72" s="299"/>
      <c r="AK72" s="299"/>
      <c r="AL72" s="299"/>
    </row>
    <row r="73" spans="1:38" s="247" customFormat="1" ht="13.15" customHeight="1">
      <c r="A73" s="276">
        <v>8</v>
      </c>
      <c r="B73" s="329">
        <v>44690</v>
      </c>
      <c r="C73" s="413"/>
      <c r="D73" s="413" t="s">
        <v>926</v>
      </c>
      <c r="E73" s="276" t="s">
        <v>589</v>
      </c>
      <c r="F73" s="276">
        <v>2195</v>
      </c>
      <c r="G73" s="276">
        <v>2145</v>
      </c>
      <c r="H73" s="385">
        <v>2232.5</v>
      </c>
      <c r="I73" s="385" t="s">
        <v>927</v>
      </c>
      <c r="J73" s="384" t="s">
        <v>935</v>
      </c>
      <c r="K73" s="385">
        <f t="shared" ref="K73:K74" si="74">H73-F73</f>
        <v>37.5</v>
      </c>
      <c r="L73" s="386">
        <f t="shared" ref="L73:L74" si="75">(H73*N73)*0.07%</f>
        <v>390.68750000000006</v>
      </c>
      <c r="M73" s="387">
        <f t="shared" ref="M73:M74" si="76">(K73*N73)-L73</f>
        <v>8984.3125</v>
      </c>
      <c r="N73" s="385">
        <v>250</v>
      </c>
      <c r="O73" s="330" t="s">
        <v>587</v>
      </c>
      <c r="P73" s="333">
        <v>44691</v>
      </c>
      <c r="Q73" s="249"/>
      <c r="R73" s="253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9"/>
      <c r="AG73" s="296"/>
      <c r="AH73" s="249"/>
      <c r="AI73" s="249"/>
      <c r="AJ73" s="299"/>
      <c r="AK73" s="299"/>
      <c r="AL73" s="299"/>
    </row>
    <row r="74" spans="1:38" s="247" customFormat="1" ht="13.15" customHeight="1">
      <c r="A74" s="348">
        <v>9</v>
      </c>
      <c r="B74" s="346">
        <v>44690</v>
      </c>
      <c r="C74" s="347"/>
      <c r="D74" s="347" t="s">
        <v>928</v>
      </c>
      <c r="E74" s="348" t="s">
        <v>589</v>
      </c>
      <c r="F74" s="348">
        <v>3435</v>
      </c>
      <c r="G74" s="348">
        <v>3345</v>
      </c>
      <c r="H74" s="343">
        <v>3345</v>
      </c>
      <c r="I74" s="343" t="s">
        <v>929</v>
      </c>
      <c r="J74" s="342" t="s">
        <v>1010</v>
      </c>
      <c r="K74" s="343">
        <f t="shared" si="74"/>
        <v>-90</v>
      </c>
      <c r="L74" s="344">
        <f t="shared" si="75"/>
        <v>351.22500000000002</v>
      </c>
      <c r="M74" s="345">
        <f t="shared" si="76"/>
        <v>-13851.225</v>
      </c>
      <c r="N74" s="343">
        <v>150</v>
      </c>
      <c r="O74" s="358" t="s">
        <v>599</v>
      </c>
      <c r="P74" s="346">
        <v>44700</v>
      </c>
      <c r="Q74" s="249"/>
      <c r="R74" s="253" t="s">
        <v>588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9"/>
      <c r="AG74" s="296"/>
      <c r="AH74" s="249"/>
      <c r="AI74" s="249"/>
      <c r="AJ74" s="299"/>
      <c r="AK74" s="299"/>
      <c r="AL74" s="299"/>
    </row>
    <row r="75" spans="1:38" s="247" customFormat="1" ht="13.15" customHeight="1">
      <c r="A75" s="276">
        <v>10</v>
      </c>
      <c r="B75" s="329">
        <v>44691</v>
      </c>
      <c r="C75" s="413"/>
      <c r="D75" s="413" t="s">
        <v>932</v>
      </c>
      <c r="E75" s="276" t="s">
        <v>589</v>
      </c>
      <c r="F75" s="276">
        <v>2225</v>
      </c>
      <c r="G75" s="276">
        <v>2180</v>
      </c>
      <c r="H75" s="385">
        <v>2260</v>
      </c>
      <c r="I75" s="385" t="s">
        <v>933</v>
      </c>
      <c r="J75" s="384" t="s">
        <v>865</v>
      </c>
      <c r="K75" s="385">
        <f t="shared" ref="K75:K76" si="77">H75-F75</f>
        <v>35</v>
      </c>
      <c r="L75" s="386">
        <f t="shared" ref="L75:L76" si="78">(H75*N75)*0.07%</f>
        <v>593.25000000000011</v>
      </c>
      <c r="M75" s="387">
        <f t="shared" ref="M75:M76" si="79">(K75*N75)-L75</f>
        <v>12531.75</v>
      </c>
      <c r="N75" s="385">
        <v>375</v>
      </c>
      <c r="O75" s="330" t="s">
        <v>587</v>
      </c>
      <c r="P75" s="333">
        <v>44691</v>
      </c>
      <c r="Q75" s="249"/>
      <c r="R75" s="253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9"/>
      <c r="AG75" s="296"/>
      <c r="AH75" s="249"/>
      <c r="AI75" s="249"/>
      <c r="AJ75" s="299"/>
      <c r="AK75" s="299"/>
      <c r="AL75" s="299"/>
    </row>
    <row r="76" spans="1:38" s="247" customFormat="1" ht="13.15" customHeight="1">
      <c r="A76" s="348">
        <v>11</v>
      </c>
      <c r="B76" s="346">
        <v>44691</v>
      </c>
      <c r="C76" s="347"/>
      <c r="D76" s="347" t="s">
        <v>932</v>
      </c>
      <c r="E76" s="348" t="s">
        <v>589</v>
      </c>
      <c r="F76" s="348">
        <v>2225</v>
      </c>
      <c r="G76" s="348">
        <v>2180</v>
      </c>
      <c r="H76" s="343">
        <v>2180</v>
      </c>
      <c r="I76" s="343" t="s">
        <v>933</v>
      </c>
      <c r="J76" s="342" t="s">
        <v>934</v>
      </c>
      <c r="K76" s="343">
        <f t="shared" si="77"/>
        <v>-45</v>
      </c>
      <c r="L76" s="344">
        <f t="shared" si="78"/>
        <v>572.25000000000011</v>
      </c>
      <c r="M76" s="345">
        <f t="shared" si="79"/>
        <v>-17447.25</v>
      </c>
      <c r="N76" s="343">
        <v>375</v>
      </c>
      <c r="O76" s="358" t="s">
        <v>599</v>
      </c>
      <c r="P76" s="346">
        <v>44691</v>
      </c>
      <c r="Q76" s="249"/>
      <c r="R76" s="253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9"/>
      <c r="AG76" s="296"/>
      <c r="AH76" s="249"/>
      <c r="AI76" s="249"/>
      <c r="AJ76" s="299"/>
      <c r="AK76" s="299"/>
      <c r="AL76" s="299"/>
    </row>
    <row r="77" spans="1:38" s="247" customFormat="1" ht="13.15" customHeight="1">
      <c r="A77" s="348">
        <v>12</v>
      </c>
      <c r="B77" s="346">
        <v>44691</v>
      </c>
      <c r="C77" s="347"/>
      <c r="D77" s="347" t="s">
        <v>926</v>
      </c>
      <c r="E77" s="348" t="s">
        <v>589</v>
      </c>
      <c r="F77" s="348">
        <v>2195</v>
      </c>
      <c r="G77" s="348">
        <v>2145</v>
      </c>
      <c r="H77" s="343">
        <v>2145</v>
      </c>
      <c r="I77" s="343" t="s">
        <v>927</v>
      </c>
      <c r="J77" s="342" t="s">
        <v>951</v>
      </c>
      <c r="K77" s="343">
        <f t="shared" ref="K77" si="80">H77-F77</f>
        <v>-50</v>
      </c>
      <c r="L77" s="344">
        <f t="shared" ref="L77" si="81">(H77*N77)*0.07%</f>
        <v>375.37500000000006</v>
      </c>
      <c r="M77" s="345">
        <f t="shared" ref="M77" si="82">(K77*N77)-L77</f>
        <v>-12875.375</v>
      </c>
      <c r="N77" s="343">
        <v>250</v>
      </c>
      <c r="O77" s="358" t="s">
        <v>599</v>
      </c>
      <c r="P77" s="346">
        <v>44693</v>
      </c>
      <c r="Q77" s="249"/>
      <c r="R77" s="253" t="s">
        <v>588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9"/>
      <c r="AG77" s="296"/>
      <c r="AH77" s="249"/>
      <c r="AI77" s="249"/>
      <c r="AJ77" s="299"/>
      <c r="AK77" s="299"/>
      <c r="AL77" s="299"/>
    </row>
    <row r="78" spans="1:38" s="247" customFormat="1" ht="13.15" customHeight="1">
      <c r="A78" s="276">
        <v>13</v>
      </c>
      <c r="B78" s="329">
        <v>44692</v>
      </c>
      <c r="C78" s="413"/>
      <c r="D78" s="413" t="s">
        <v>942</v>
      </c>
      <c r="E78" s="276" t="s">
        <v>589</v>
      </c>
      <c r="F78" s="276">
        <v>16010</v>
      </c>
      <c r="G78" s="276">
        <v>15840</v>
      </c>
      <c r="H78" s="385">
        <v>16110</v>
      </c>
      <c r="I78" s="385" t="s">
        <v>943</v>
      </c>
      <c r="J78" s="384" t="s">
        <v>852</v>
      </c>
      <c r="K78" s="385">
        <f t="shared" ref="K78:K79" si="83">H78-F78</f>
        <v>100</v>
      </c>
      <c r="L78" s="386">
        <f t="shared" ref="L78:L79" si="84">(H78*N78)*0.07%</f>
        <v>563.85000000000014</v>
      </c>
      <c r="M78" s="387">
        <f t="shared" ref="M78:M79" si="85">(K78*N78)-L78</f>
        <v>4436.1499999999996</v>
      </c>
      <c r="N78" s="385">
        <v>50</v>
      </c>
      <c r="O78" s="330" t="s">
        <v>587</v>
      </c>
      <c r="P78" s="333">
        <v>44692</v>
      </c>
      <c r="Q78" s="249"/>
      <c r="R78" s="253" t="s">
        <v>588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9"/>
      <c r="AG78" s="296"/>
      <c r="AH78" s="249"/>
      <c r="AI78" s="249"/>
      <c r="AJ78" s="299"/>
      <c r="AK78" s="299"/>
      <c r="AL78" s="299"/>
    </row>
    <row r="79" spans="1:38" s="247" customFormat="1" ht="13.15" customHeight="1">
      <c r="A79" s="348">
        <v>14</v>
      </c>
      <c r="B79" s="346">
        <v>44693</v>
      </c>
      <c r="C79" s="347"/>
      <c r="D79" s="347" t="s">
        <v>942</v>
      </c>
      <c r="E79" s="348" t="s">
        <v>589</v>
      </c>
      <c r="F79" s="348">
        <v>15935</v>
      </c>
      <c r="G79" s="348">
        <v>15780</v>
      </c>
      <c r="H79" s="343">
        <v>15780</v>
      </c>
      <c r="I79" s="343" t="s">
        <v>952</v>
      </c>
      <c r="J79" s="342" t="s">
        <v>953</v>
      </c>
      <c r="K79" s="343">
        <f t="shared" si="83"/>
        <v>-155</v>
      </c>
      <c r="L79" s="344">
        <f t="shared" si="84"/>
        <v>552.30000000000007</v>
      </c>
      <c r="M79" s="345">
        <f t="shared" si="85"/>
        <v>-8302.2999999999993</v>
      </c>
      <c r="N79" s="343">
        <v>50</v>
      </c>
      <c r="O79" s="358" t="s">
        <v>599</v>
      </c>
      <c r="P79" s="346">
        <v>44693</v>
      </c>
      <c r="Q79" s="249"/>
      <c r="R79" s="253" t="s">
        <v>588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9"/>
      <c r="AG79" s="296"/>
      <c r="AH79" s="249"/>
      <c r="AI79" s="249"/>
      <c r="AJ79" s="299"/>
      <c r="AK79" s="299"/>
      <c r="AL79" s="299"/>
    </row>
    <row r="80" spans="1:38" s="247" customFormat="1" ht="13.15" customHeight="1">
      <c r="A80" s="276">
        <v>15</v>
      </c>
      <c r="B80" s="329">
        <v>44693</v>
      </c>
      <c r="C80" s="413"/>
      <c r="D80" s="413" t="s">
        <v>954</v>
      </c>
      <c r="E80" s="276" t="s">
        <v>589</v>
      </c>
      <c r="F80" s="276">
        <v>462.5</v>
      </c>
      <c r="G80" s="276">
        <v>454</v>
      </c>
      <c r="H80" s="385">
        <v>468.5</v>
      </c>
      <c r="I80" s="385" t="s">
        <v>955</v>
      </c>
      <c r="J80" s="384" t="s">
        <v>920</v>
      </c>
      <c r="K80" s="385">
        <f t="shared" ref="K80:K81" si="86">H80-F80</f>
        <v>6</v>
      </c>
      <c r="L80" s="386">
        <f t="shared" ref="L80:L81" si="87">(H80*N80)*0.07%</f>
        <v>491.92500000000007</v>
      </c>
      <c r="M80" s="387">
        <f t="shared" ref="M80:M81" si="88">(K80*N80)-L80</f>
        <v>8508.0750000000007</v>
      </c>
      <c r="N80" s="385">
        <v>1500</v>
      </c>
      <c r="O80" s="330" t="s">
        <v>587</v>
      </c>
      <c r="P80" s="333">
        <v>44694</v>
      </c>
      <c r="Q80" s="249"/>
      <c r="R80" s="253" t="s">
        <v>588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9"/>
      <c r="AG80" s="296"/>
      <c r="AH80" s="249"/>
      <c r="AI80" s="249"/>
      <c r="AJ80" s="299"/>
      <c r="AK80" s="299"/>
      <c r="AL80" s="299"/>
    </row>
    <row r="81" spans="1:38" s="247" customFormat="1" ht="13.15" customHeight="1">
      <c r="A81" s="276">
        <v>16</v>
      </c>
      <c r="B81" s="329">
        <v>44693</v>
      </c>
      <c r="C81" s="413"/>
      <c r="D81" s="413" t="s">
        <v>959</v>
      </c>
      <c r="E81" s="276" t="s">
        <v>589</v>
      </c>
      <c r="F81" s="276">
        <v>1515</v>
      </c>
      <c r="G81" s="276">
        <v>1475</v>
      </c>
      <c r="H81" s="385">
        <v>1544</v>
      </c>
      <c r="I81" s="385" t="s">
        <v>956</v>
      </c>
      <c r="J81" s="384" t="s">
        <v>1004</v>
      </c>
      <c r="K81" s="385">
        <f t="shared" si="86"/>
        <v>29</v>
      </c>
      <c r="L81" s="386">
        <f t="shared" si="87"/>
        <v>324.24000000000007</v>
      </c>
      <c r="M81" s="387">
        <f t="shared" si="88"/>
        <v>8375.76</v>
      </c>
      <c r="N81" s="385">
        <v>300</v>
      </c>
      <c r="O81" s="330" t="s">
        <v>587</v>
      </c>
      <c r="P81" s="333">
        <v>44699</v>
      </c>
      <c r="Q81" s="249"/>
      <c r="R81" s="253" t="s">
        <v>588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9"/>
      <c r="AG81" s="296"/>
      <c r="AH81" s="249"/>
      <c r="AI81" s="249"/>
      <c r="AJ81" s="299"/>
      <c r="AK81" s="299"/>
      <c r="AL81" s="299"/>
    </row>
    <row r="82" spans="1:38" s="247" customFormat="1" ht="13.15" customHeight="1">
      <c r="A82" s="276">
        <v>17</v>
      </c>
      <c r="B82" s="329">
        <v>44694</v>
      </c>
      <c r="C82" s="413"/>
      <c r="D82" s="413" t="s">
        <v>918</v>
      </c>
      <c r="E82" s="276" t="s">
        <v>589</v>
      </c>
      <c r="F82" s="276">
        <v>257</v>
      </c>
      <c r="G82" s="276">
        <v>249</v>
      </c>
      <c r="H82" s="385">
        <v>262.5</v>
      </c>
      <c r="I82" s="385" t="s">
        <v>961</v>
      </c>
      <c r="J82" s="384" t="s">
        <v>989</v>
      </c>
      <c r="K82" s="385">
        <f t="shared" ref="K82" si="89">H82-F82</f>
        <v>5.5</v>
      </c>
      <c r="L82" s="386">
        <f t="shared" ref="L82" si="90">(H82*N82)*0.07%</f>
        <v>312.37500000000006</v>
      </c>
      <c r="M82" s="387">
        <f t="shared" ref="M82" si="91">(K82*N82)-L82</f>
        <v>9037.625</v>
      </c>
      <c r="N82" s="385">
        <v>1700</v>
      </c>
      <c r="O82" s="330" t="s">
        <v>587</v>
      </c>
      <c r="P82" s="333">
        <v>44698</v>
      </c>
      <c r="Q82" s="249"/>
      <c r="R82" s="253" t="s">
        <v>866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9"/>
      <c r="AG82" s="296"/>
      <c r="AH82" s="249"/>
      <c r="AI82" s="249"/>
      <c r="AJ82" s="299"/>
      <c r="AK82" s="299"/>
      <c r="AL82" s="299"/>
    </row>
    <row r="83" spans="1:38" s="247" customFormat="1" ht="13.15" customHeight="1">
      <c r="A83" s="276">
        <v>18</v>
      </c>
      <c r="B83" s="329">
        <v>44694</v>
      </c>
      <c r="C83" s="413"/>
      <c r="D83" s="413" t="s">
        <v>926</v>
      </c>
      <c r="E83" s="276" t="s">
        <v>589</v>
      </c>
      <c r="F83" s="276">
        <v>2125</v>
      </c>
      <c r="G83" s="276">
        <v>2080</v>
      </c>
      <c r="H83" s="385">
        <v>2162</v>
      </c>
      <c r="I83" s="385" t="s">
        <v>965</v>
      </c>
      <c r="J83" s="384" t="s">
        <v>966</v>
      </c>
      <c r="K83" s="385">
        <f t="shared" ref="K83" si="92">H83-F83</f>
        <v>37</v>
      </c>
      <c r="L83" s="386">
        <f t="shared" ref="L83" si="93">(H83*N83)*0.07%</f>
        <v>378.35000000000008</v>
      </c>
      <c r="M83" s="387">
        <f t="shared" ref="M83" si="94">(K83*N83)-L83</f>
        <v>8871.65</v>
      </c>
      <c r="N83" s="385">
        <v>250</v>
      </c>
      <c r="O83" s="330" t="s">
        <v>587</v>
      </c>
      <c r="P83" s="333">
        <v>44694</v>
      </c>
      <c r="Q83" s="249"/>
      <c r="R83" s="253" t="s">
        <v>588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9"/>
      <c r="AG83" s="296"/>
      <c r="AH83" s="249"/>
      <c r="AI83" s="249"/>
      <c r="AJ83" s="299"/>
      <c r="AK83" s="299"/>
      <c r="AL83" s="299"/>
    </row>
    <row r="84" spans="1:38" s="247" customFormat="1" ht="13.15" customHeight="1">
      <c r="A84" s="276">
        <v>19</v>
      </c>
      <c r="B84" s="329">
        <v>44697</v>
      </c>
      <c r="C84" s="413"/>
      <c r="D84" s="413" t="s">
        <v>926</v>
      </c>
      <c r="E84" s="276" t="s">
        <v>589</v>
      </c>
      <c r="F84" s="276">
        <v>2115</v>
      </c>
      <c r="G84" s="276">
        <v>2070</v>
      </c>
      <c r="H84" s="385">
        <v>2148.5</v>
      </c>
      <c r="I84" s="385" t="s">
        <v>965</v>
      </c>
      <c r="J84" s="384" t="s">
        <v>990</v>
      </c>
      <c r="K84" s="385">
        <f t="shared" ref="K84" si="95">H84-F84</f>
        <v>33.5</v>
      </c>
      <c r="L84" s="386">
        <f t="shared" ref="L84" si="96">(H84*N84)*0.07%</f>
        <v>375.98750000000007</v>
      </c>
      <c r="M84" s="387">
        <f t="shared" ref="M84" si="97">(K84*N84)-L84</f>
        <v>7999.0124999999998</v>
      </c>
      <c r="N84" s="385">
        <v>250</v>
      </c>
      <c r="O84" s="330" t="s">
        <v>587</v>
      </c>
      <c r="P84" s="333">
        <v>44698</v>
      </c>
      <c r="Q84" s="249"/>
      <c r="R84" s="253" t="s">
        <v>588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9"/>
      <c r="AG84" s="296"/>
      <c r="AH84" s="249"/>
      <c r="AI84" s="249"/>
      <c r="AJ84" s="299"/>
      <c r="AK84" s="299"/>
      <c r="AL84" s="299"/>
    </row>
    <row r="85" spans="1:38" s="247" customFormat="1" ht="13.15" customHeight="1">
      <c r="A85" s="276">
        <v>20</v>
      </c>
      <c r="B85" s="329">
        <v>44697</v>
      </c>
      <c r="C85" s="434"/>
      <c r="D85" s="413" t="s">
        <v>969</v>
      </c>
      <c r="E85" s="276" t="s">
        <v>589</v>
      </c>
      <c r="F85" s="276">
        <v>1120</v>
      </c>
      <c r="G85" s="276">
        <v>1090</v>
      </c>
      <c r="H85" s="385">
        <v>1140</v>
      </c>
      <c r="I85" s="385" t="s">
        <v>970</v>
      </c>
      <c r="J85" s="384" t="s">
        <v>950</v>
      </c>
      <c r="K85" s="385">
        <f t="shared" ref="K85" si="98">H85-F85</f>
        <v>20</v>
      </c>
      <c r="L85" s="386">
        <f t="shared" ref="L85" si="99">(H85*N85)*0.07%</f>
        <v>339.15000000000003</v>
      </c>
      <c r="M85" s="387">
        <f t="shared" ref="M85" si="100">(K85*N85)-L85</f>
        <v>8160.85</v>
      </c>
      <c r="N85" s="385">
        <v>425</v>
      </c>
      <c r="O85" s="330" t="s">
        <v>587</v>
      </c>
      <c r="P85" s="333">
        <v>44698</v>
      </c>
      <c r="Q85" s="249"/>
      <c r="R85" s="253" t="s">
        <v>588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9"/>
      <c r="AG85" s="296"/>
      <c r="AH85" s="249"/>
      <c r="AI85" s="249"/>
      <c r="AJ85" s="299"/>
      <c r="AK85" s="299"/>
      <c r="AL85" s="299"/>
    </row>
    <row r="86" spans="1:38" s="247" customFormat="1" ht="13.15" customHeight="1">
      <c r="A86" s="276">
        <v>21</v>
      </c>
      <c r="B86" s="329">
        <v>44697</v>
      </c>
      <c r="C86" s="434"/>
      <c r="D86" s="413" t="s">
        <v>879</v>
      </c>
      <c r="E86" s="276" t="s">
        <v>589</v>
      </c>
      <c r="F86" s="276">
        <v>1592</v>
      </c>
      <c r="G86" s="276">
        <v>1560</v>
      </c>
      <c r="H86" s="385">
        <v>1616.5</v>
      </c>
      <c r="I86" s="385" t="s">
        <v>971</v>
      </c>
      <c r="J86" s="384" t="s">
        <v>1026</v>
      </c>
      <c r="K86" s="385">
        <f t="shared" ref="K86" si="101">H86-F86</f>
        <v>24.5</v>
      </c>
      <c r="L86" s="386">
        <f t="shared" ref="L86" si="102">(H86*N86)*0.07%</f>
        <v>396.04250000000008</v>
      </c>
      <c r="M86" s="387">
        <f t="shared" ref="M86" si="103">(K86*N86)-L86</f>
        <v>8178.9574999999995</v>
      </c>
      <c r="N86" s="385">
        <v>350</v>
      </c>
      <c r="O86" s="330" t="s">
        <v>587</v>
      </c>
      <c r="P86" s="333">
        <v>44698</v>
      </c>
      <c r="Q86" s="249"/>
      <c r="R86" s="253" t="s">
        <v>866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9"/>
      <c r="AG86" s="296"/>
      <c r="AH86" s="249"/>
      <c r="AI86" s="249"/>
      <c r="AJ86" s="299"/>
      <c r="AK86" s="299"/>
      <c r="AL86" s="299"/>
    </row>
    <row r="87" spans="1:38" s="247" customFormat="1" ht="13.15" customHeight="1">
      <c r="A87" s="276">
        <v>22</v>
      </c>
      <c r="B87" s="329">
        <v>44697</v>
      </c>
      <c r="C87" s="434"/>
      <c r="D87" s="413" t="s">
        <v>976</v>
      </c>
      <c r="E87" s="276" t="s">
        <v>589</v>
      </c>
      <c r="F87" s="276">
        <v>608.5</v>
      </c>
      <c r="G87" s="276">
        <v>598</v>
      </c>
      <c r="H87" s="385">
        <v>616</v>
      </c>
      <c r="I87" s="385">
        <v>630</v>
      </c>
      <c r="J87" s="384" t="s">
        <v>991</v>
      </c>
      <c r="K87" s="385">
        <f t="shared" ref="K87:K92" si="104">H87-F87</f>
        <v>7.5</v>
      </c>
      <c r="L87" s="386">
        <f t="shared" ref="L87:L92" si="105">(H87*N87)*0.07%</f>
        <v>582.12000000000012</v>
      </c>
      <c r="M87" s="387">
        <f t="shared" ref="M87:M92" si="106">(K87*N87)-L87</f>
        <v>9542.8799999999992</v>
      </c>
      <c r="N87" s="385">
        <v>1350</v>
      </c>
      <c r="O87" s="330" t="s">
        <v>587</v>
      </c>
      <c r="P87" s="333">
        <v>44698</v>
      </c>
      <c r="Q87" s="249"/>
      <c r="R87" s="253" t="s">
        <v>866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9"/>
      <c r="AG87" s="296"/>
      <c r="AH87" s="249"/>
      <c r="AI87" s="249"/>
      <c r="AJ87" s="299"/>
      <c r="AK87" s="299"/>
      <c r="AL87" s="299"/>
    </row>
    <row r="88" spans="1:38" s="247" customFormat="1" ht="13.15" customHeight="1">
      <c r="A88" s="276">
        <v>23</v>
      </c>
      <c r="B88" s="329">
        <v>44697</v>
      </c>
      <c r="C88" s="434"/>
      <c r="D88" s="413" t="s">
        <v>983</v>
      </c>
      <c r="E88" s="276" t="s">
        <v>589</v>
      </c>
      <c r="F88" s="276">
        <v>1311</v>
      </c>
      <c r="G88" s="276">
        <v>1288</v>
      </c>
      <c r="H88" s="385">
        <v>1328</v>
      </c>
      <c r="I88" s="385" t="s">
        <v>984</v>
      </c>
      <c r="J88" s="384" t="s">
        <v>1005</v>
      </c>
      <c r="K88" s="385">
        <f t="shared" si="104"/>
        <v>17</v>
      </c>
      <c r="L88" s="386">
        <f t="shared" si="105"/>
        <v>511.28000000000009</v>
      </c>
      <c r="M88" s="387">
        <f t="shared" si="106"/>
        <v>8838.7199999999993</v>
      </c>
      <c r="N88" s="385">
        <v>550</v>
      </c>
      <c r="O88" s="330" t="s">
        <v>587</v>
      </c>
      <c r="P88" s="333">
        <v>44699</v>
      </c>
      <c r="Q88" s="249"/>
      <c r="R88" s="253" t="s">
        <v>588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9"/>
      <c r="AG88" s="296"/>
      <c r="AH88" s="249"/>
      <c r="AI88" s="249"/>
      <c r="AJ88" s="299"/>
      <c r="AK88" s="299"/>
      <c r="AL88" s="299"/>
    </row>
    <row r="89" spans="1:38" s="247" customFormat="1" ht="13.15" customHeight="1">
      <c r="A89" s="348">
        <v>24</v>
      </c>
      <c r="B89" s="346">
        <v>44700</v>
      </c>
      <c r="C89" s="347"/>
      <c r="D89" s="347" t="s">
        <v>942</v>
      </c>
      <c r="E89" s="348" t="s">
        <v>589</v>
      </c>
      <c r="F89" s="348">
        <v>15910</v>
      </c>
      <c r="G89" s="348">
        <v>15750</v>
      </c>
      <c r="H89" s="343">
        <v>15755</v>
      </c>
      <c r="I89" s="343" t="s">
        <v>952</v>
      </c>
      <c r="J89" s="342" t="s">
        <v>953</v>
      </c>
      <c r="K89" s="343">
        <f t="shared" si="104"/>
        <v>-155</v>
      </c>
      <c r="L89" s="344">
        <f t="shared" si="105"/>
        <v>551.42500000000007</v>
      </c>
      <c r="M89" s="345">
        <f t="shared" si="106"/>
        <v>-8301.4249999999993</v>
      </c>
      <c r="N89" s="343">
        <v>50</v>
      </c>
      <c r="O89" s="358" t="s">
        <v>599</v>
      </c>
      <c r="P89" s="346">
        <v>44700</v>
      </c>
      <c r="Q89" s="249"/>
      <c r="R89" s="253" t="s">
        <v>588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9"/>
      <c r="AG89" s="296"/>
      <c r="AH89" s="249"/>
      <c r="AI89" s="249"/>
      <c r="AJ89" s="299"/>
      <c r="AK89" s="299"/>
      <c r="AL89" s="299"/>
    </row>
    <row r="90" spans="1:38" s="247" customFormat="1" ht="13.15" customHeight="1">
      <c r="A90" s="276">
        <v>25</v>
      </c>
      <c r="B90" s="329">
        <v>44701</v>
      </c>
      <c r="C90" s="434"/>
      <c r="D90" s="413" t="s">
        <v>926</v>
      </c>
      <c r="E90" s="276" t="s">
        <v>589</v>
      </c>
      <c r="F90" s="276">
        <v>2110</v>
      </c>
      <c r="G90" s="276">
        <v>2065</v>
      </c>
      <c r="H90" s="385">
        <v>2150</v>
      </c>
      <c r="I90" s="385" t="s">
        <v>965</v>
      </c>
      <c r="J90" s="384" t="s">
        <v>631</v>
      </c>
      <c r="K90" s="385">
        <f t="shared" si="104"/>
        <v>40</v>
      </c>
      <c r="L90" s="386">
        <f t="shared" si="105"/>
        <v>376.25000000000006</v>
      </c>
      <c r="M90" s="387">
        <f t="shared" si="106"/>
        <v>9623.75</v>
      </c>
      <c r="N90" s="385">
        <v>250</v>
      </c>
      <c r="O90" s="330" t="s">
        <v>587</v>
      </c>
      <c r="P90" s="333">
        <v>44704</v>
      </c>
      <c r="Q90" s="249"/>
      <c r="R90" s="253" t="s">
        <v>866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9"/>
      <c r="AG90" s="296"/>
      <c r="AH90" s="249"/>
      <c r="AI90" s="249"/>
      <c r="AJ90" s="299"/>
      <c r="AK90" s="299"/>
      <c r="AL90" s="299"/>
    </row>
    <row r="91" spans="1:38" s="247" customFormat="1" ht="13.15" customHeight="1">
      <c r="A91" s="276">
        <v>26</v>
      </c>
      <c r="B91" s="329">
        <v>44701</v>
      </c>
      <c r="C91" s="434"/>
      <c r="D91" s="413" t="s">
        <v>1020</v>
      </c>
      <c r="E91" s="276" t="s">
        <v>589</v>
      </c>
      <c r="F91" s="276">
        <v>1591</v>
      </c>
      <c r="G91" s="276">
        <v>1559</v>
      </c>
      <c r="H91" s="385">
        <v>1617</v>
      </c>
      <c r="I91" s="385" t="s">
        <v>971</v>
      </c>
      <c r="J91" s="384" t="s">
        <v>1033</v>
      </c>
      <c r="K91" s="385">
        <f t="shared" si="104"/>
        <v>26</v>
      </c>
      <c r="L91" s="386">
        <f t="shared" si="105"/>
        <v>396.16500000000008</v>
      </c>
      <c r="M91" s="387">
        <f t="shared" si="106"/>
        <v>8703.8349999999991</v>
      </c>
      <c r="N91" s="385">
        <v>350</v>
      </c>
      <c r="O91" s="330" t="s">
        <v>587</v>
      </c>
      <c r="P91" s="333">
        <v>44704</v>
      </c>
      <c r="Q91" s="249"/>
      <c r="R91" s="253" t="s">
        <v>866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9"/>
      <c r="AG91" s="296"/>
      <c r="AH91" s="249"/>
      <c r="AI91" s="249"/>
      <c r="AJ91" s="299"/>
      <c r="AK91" s="299"/>
      <c r="AL91" s="299"/>
    </row>
    <row r="92" spans="1:38" s="247" customFormat="1" ht="13.15" customHeight="1">
      <c r="A92" s="276">
        <v>27</v>
      </c>
      <c r="B92" s="329">
        <v>44701</v>
      </c>
      <c r="C92" s="434"/>
      <c r="D92" s="413" t="s">
        <v>1021</v>
      </c>
      <c r="E92" s="276" t="s">
        <v>589</v>
      </c>
      <c r="F92" s="276">
        <v>1324</v>
      </c>
      <c r="G92" s="276">
        <v>1299</v>
      </c>
      <c r="H92" s="385">
        <v>1334</v>
      </c>
      <c r="I92" s="385" t="s">
        <v>1022</v>
      </c>
      <c r="J92" s="384" t="s">
        <v>1052</v>
      </c>
      <c r="K92" s="385">
        <f t="shared" si="104"/>
        <v>10</v>
      </c>
      <c r="L92" s="386">
        <f t="shared" si="105"/>
        <v>513.59</v>
      </c>
      <c r="M92" s="387">
        <f t="shared" si="106"/>
        <v>4986.41</v>
      </c>
      <c r="N92" s="385">
        <v>550</v>
      </c>
      <c r="O92" s="330" t="s">
        <v>587</v>
      </c>
      <c r="P92" s="333">
        <v>44706</v>
      </c>
      <c r="Q92" s="249"/>
      <c r="R92" s="253" t="s">
        <v>588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9"/>
      <c r="AG92" s="296"/>
      <c r="AH92" s="249"/>
      <c r="AI92" s="249"/>
      <c r="AJ92" s="299"/>
      <c r="AK92" s="299"/>
      <c r="AL92" s="299"/>
    </row>
    <row r="93" spans="1:38" s="247" customFormat="1" ht="13.15" customHeight="1">
      <c r="A93" s="276">
        <v>28</v>
      </c>
      <c r="B93" s="329">
        <v>44701</v>
      </c>
      <c r="C93" s="434"/>
      <c r="D93" s="413" t="s">
        <v>1023</v>
      </c>
      <c r="E93" s="276" t="s">
        <v>589</v>
      </c>
      <c r="F93" s="276">
        <v>1444</v>
      </c>
      <c r="G93" s="276">
        <v>1398</v>
      </c>
      <c r="H93" s="385">
        <v>1471</v>
      </c>
      <c r="I93" s="385" t="s">
        <v>1024</v>
      </c>
      <c r="J93" s="384" t="s">
        <v>1035</v>
      </c>
      <c r="K93" s="385">
        <f t="shared" ref="K93" si="107">H93-F93</f>
        <v>27</v>
      </c>
      <c r="L93" s="386">
        <f t="shared" ref="L93" si="108">(H93*N93)*0.07%</f>
        <v>308.91000000000003</v>
      </c>
      <c r="M93" s="387">
        <f t="shared" ref="M93" si="109">(K93*N93)-L93</f>
        <v>7791.09</v>
      </c>
      <c r="N93" s="385">
        <v>300</v>
      </c>
      <c r="O93" s="330" t="s">
        <v>587</v>
      </c>
      <c r="P93" s="333">
        <v>44704</v>
      </c>
      <c r="Q93" s="249"/>
      <c r="R93" s="253" t="s">
        <v>588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9"/>
      <c r="AG93" s="296"/>
      <c r="AH93" s="249"/>
      <c r="AI93" s="249"/>
      <c r="AJ93" s="299"/>
      <c r="AK93" s="299"/>
      <c r="AL93" s="299"/>
    </row>
    <row r="94" spans="1:38" s="247" customFormat="1" ht="13.15" customHeight="1">
      <c r="A94" s="276">
        <v>29</v>
      </c>
      <c r="B94" s="329">
        <v>44704</v>
      </c>
      <c r="C94" s="434"/>
      <c r="D94" s="413" t="s">
        <v>1031</v>
      </c>
      <c r="E94" s="276" t="s">
        <v>589</v>
      </c>
      <c r="F94" s="276">
        <v>933</v>
      </c>
      <c r="G94" s="276">
        <v>915</v>
      </c>
      <c r="H94" s="385">
        <v>945</v>
      </c>
      <c r="I94" s="385" t="s">
        <v>1032</v>
      </c>
      <c r="J94" s="384" t="s">
        <v>1034</v>
      </c>
      <c r="K94" s="385">
        <f t="shared" ref="K94" si="110">H94-F94</f>
        <v>12</v>
      </c>
      <c r="L94" s="386">
        <f t="shared" ref="L94" si="111">(H94*N94)*0.07%</f>
        <v>463.05000000000007</v>
      </c>
      <c r="M94" s="387">
        <f t="shared" ref="M94" si="112">(K94*N94)-L94</f>
        <v>7936.95</v>
      </c>
      <c r="N94" s="385">
        <v>700</v>
      </c>
      <c r="O94" s="330" t="s">
        <v>587</v>
      </c>
      <c r="P94" s="333">
        <v>44704</v>
      </c>
      <c r="Q94" s="249"/>
      <c r="R94" s="253" t="s">
        <v>866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9"/>
      <c r="AG94" s="296"/>
      <c r="AH94" s="249"/>
      <c r="AI94" s="249"/>
      <c r="AJ94" s="299"/>
      <c r="AK94" s="299"/>
      <c r="AL94" s="299"/>
    </row>
    <row r="95" spans="1:38" s="247" customFormat="1" ht="13.15" customHeight="1">
      <c r="A95" s="276">
        <v>30</v>
      </c>
      <c r="B95" s="329">
        <v>44704</v>
      </c>
      <c r="C95" s="434"/>
      <c r="D95" s="413" t="s">
        <v>1037</v>
      </c>
      <c r="E95" s="276" t="s">
        <v>589</v>
      </c>
      <c r="F95" s="276">
        <v>264.5</v>
      </c>
      <c r="G95" s="276">
        <v>256</v>
      </c>
      <c r="H95" s="385">
        <v>269.5</v>
      </c>
      <c r="I95" s="385" t="s">
        <v>1038</v>
      </c>
      <c r="J95" s="384" t="s">
        <v>1046</v>
      </c>
      <c r="K95" s="385">
        <f t="shared" ref="K95:K96" si="113">H95-F95</f>
        <v>5</v>
      </c>
      <c r="L95" s="386">
        <f t="shared" ref="L95:L96" si="114">(H95*N95)*0.07%</f>
        <v>320.70500000000004</v>
      </c>
      <c r="M95" s="387">
        <f t="shared" ref="M95:M96" si="115">(K95*N95)-L95</f>
        <v>8179.2950000000001</v>
      </c>
      <c r="N95" s="385">
        <v>1700</v>
      </c>
      <c r="O95" s="330" t="s">
        <v>587</v>
      </c>
      <c r="P95" s="333">
        <v>44704</v>
      </c>
      <c r="Q95" s="249"/>
      <c r="R95" s="253" t="s">
        <v>866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9"/>
      <c r="AG95" s="296"/>
      <c r="AH95" s="249"/>
      <c r="AI95" s="249"/>
      <c r="AJ95" s="299"/>
      <c r="AK95" s="299"/>
      <c r="AL95" s="299"/>
    </row>
    <row r="96" spans="1:38" s="247" customFormat="1" ht="13.15" customHeight="1">
      <c r="A96" s="276">
        <v>31</v>
      </c>
      <c r="B96" s="329">
        <v>44704</v>
      </c>
      <c r="C96" s="434"/>
      <c r="D96" s="413" t="s">
        <v>1039</v>
      </c>
      <c r="E96" s="276" t="s">
        <v>589</v>
      </c>
      <c r="F96" s="276">
        <v>1589</v>
      </c>
      <c r="G96" s="276">
        <v>1555</v>
      </c>
      <c r="H96" s="385">
        <v>1591</v>
      </c>
      <c r="I96" s="385" t="s">
        <v>971</v>
      </c>
      <c r="J96" s="384" t="s">
        <v>1062</v>
      </c>
      <c r="K96" s="385">
        <f t="shared" si="113"/>
        <v>2</v>
      </c>
      <c r="L96" s="386">
        <f t="shared" si="114"/>
        <v>389.79500000000007</v>
      </c>
      <c r="M96" s="387">
        <f t="shared" si="115"/>
        <v>310.20499999999993</v>
      </c>
      <c r="N96" s="385">
        <v>350</v>
      </c>
      <c r="O96" s="330" t="s">
        <v>587</v>
      </c>
      <c r="P96" s="333">
        <v>44707</v>
      </c>
      <c r="Q96" s="249"/>
      <c r="R96" s="253" t="s">
        <v>866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9"/>
      <c r="AG96" s="296"/>
      <c r="AH96" s="249"/>
      <c r="AI96" s="249"/>
      <c r="AJ96" s="299"/>
      <c r="AK96" s="299"/>
      <c r="AL96" s="299"/>
    </row>
    <row r="97" spans="1:38" s="247" customFormat="1" ht="13.15" customHeight="1">
      <c r="A97" s="348">
        <v>32</v>
      </c>
      <c r="B97" s="346">
        <v>44705</v>
      </c>
      <c r="C97" s="454"/>
      <c r="D97" s="347" t="s">
        <v>1047</v>
      </c>
      <c r="E97" s="348" t="s">
        <v>589</v>
      </c>
      <c r="F97" s="348">
        <v>998</v>
      </c>
      <c r="G97" s="348">
        <v>979</v>
      </c>
      <c r="H97" s="343">
        <v>979</v>
      </c>
      <c r="I97" s="343" t="s">
        <v>1048</v>
      </c>
      <c r="J97" s="342" t="s">
        <v>1055</v>
      </c>
      <c r="K97" s="343">
        <f t="shared" ref="K97:K98" si="116">H97-F97</f>
        <v>-19</v>
      </c>
      <c r="L97" s="344">
        <f t="shared" ref="L97:L98" si="117">(H97*N97)*0.07%</f>
        <v>479.71000000000009</v>
      </c>
      <c r="M97" s="345">
        <f t="shared" ref="M97:M98" si="118">(K97*N97)-L97</f>
        <v>-13779.710000000001</v>
      </c>
      <c r="N97" s="343">
        <v>700</v>
      </c>
      <c r="O97" s="358" t="s">
        <v>599</v>
      </c>
      <c r="P97" s="346">
        <v>44706</v>
      </c>
      <c r="Q97" s="249"/>
      <c r="R97" s="253" t="s">
        <v>588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99"/>
      <c r="AG97" s="296"/>
      <c r="AH97" s="249"/>
      <c r="AI97" s="249"/>
      <c r="AJ97" s="299"/>
      <c r="AK97" s="299"/>
      <c r="AL97" s="299"/>
    </row>
    <row r="98" spans="1:38" s="247" customFormat="1" ht="13.15" customHeight="1">
      <c r="A98" s="276">
        <v>33</v>
      </c>
      <c r="B98" s="329">
        <v>44706</v>
      </c>
      <c r="C98" s="434"/>
      <c r="D98" s="413" t="s">
        <v>1059</v>
      </c>
      <c r="E98" s="276" t="s">
        <v>589</v>
      </c>
      <c r="F98" s="276">
        <v>16050</v>
      </c>
      <c r="G98" s="276">
        <v>15900</v>
      </c>
      <c r="H98" s="385">
        <v>16115</v>
      </c>
      <c r="I98" s="385" t="s">
        <v>943</v>
      </c>
      <c r="J98" s="384" t="s">
        <v>1045</v>
      </c>
      <c r="K98" s="385">
        <f t="shared" si="116"/>
        <v>65</v>
      </c>
      <c r="L98" s="386">
        <f t="shared" si="117"/>
        <v>564.02500000000009</v>
      </c>
      <c r="M98" s="387">
        <f t="shared" si="118"/>
        <v>2685.9749999999999</v>
      </c>
      <c r="N98" s="385">
        <v>50</v>
      </c>
      <c r="O98" s="330" t="s">
        <v>587</v>
      </c>
      <c r="P98" s="333">
        <v>44707</v>
      </c>
      <c r="Q98" s="249"/>
      <c r="R98" s="253" t="s">
        <v>588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99"/>
      <c r="AG98" s="296"/>
      <c r="AH98" s="249"/>
      <c r="AI98" s="249"/>
      <c r="AJ98" s="299"/>
      <c r="AK98" s="299"/>
      <c r="AL98" s="299"/>
    </row>
    <row r="99" spans="1:38" s="247" customFormat="1" ht="13.15" customHeight="1">
      <c r="A99" s="251">
        <v>34</v>
      </c>
      <c r="B99" s="248">
        <v>44706</v>
      </c>
      <c r="C99" s="257"/>
      <c r="D99" s="313" t="s">
        <v>1063</v>
      </c>
      <c r="E99" s="251" t="s">
        <v>589</v>
      </c>
      <c r="F99" s="251" t="s">
        <v>1064</v>
      </c>
      <c r="G99" s="251">
        <v>254</v>
      </c>
      <c r="H99" s="252"/>
      <c r="I99" s="252" t="s">
        <v>961</v>
      </c>
      <c r="J99" s="287" t="s">
        <v>590</v>
      </c>
      <c r="K99" s="313"/>
      <c r="L99" s="251"/>
      <c r="M99" s="251"/>
      <c r="N99" s="251"/>
      <c r="O99" s="252"/>
      <c r="P99" s="252"/>
      <c r="Q99" s="249"/>
      <c r="R99" s="253" t="s">
        <v>866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99"/>
      <c r="AG99" s="296"/>
      <c r="AH99" s="249"/>
      <c r="AI99" s="249"/>
      <c r="AJ99" s="299"/>
      <c r="AK99" s="299"/>
      <c r="AL99" s="299"/>
    </row>
    <row r="100" spans="1:38" s="247" customFormat="1" ht="13.15" customHeight="1">
      <c r="A100" s="276">
        <v>35</v>
      </c>
      <c r="B100" s="329">
        <v>44707</v>
      </c>
      <c r="C100" s="434"/>
      <c r="D100" s="413" t="s">
        <v>1065</v>
      </c>
      <c r="E100" s="276" t="s">
        <v>589</v>
      </c>
      <c r="F100" s="276">
        <v>2271</v>
      </c>
      <c r="G100" s="276">
        <v>2220</v>
      </c>
      <c r="H100" s="385">
        <v>2301</v>
      </c>
      <c r="I100" s="385" t="s">
        <v>1066</v>
      </c>
      <c r="J100" s="384" t="s">
        <v>1045</v>
      </c>
      <c r="K100" s="385">
        <f t="shared" ref="K100" si="119">H100-F100</f>
        <v>30</v>
      </c>
      <c r="L100" s="386">
        <f t="shared" ref="L100" si="120">(H100*N100)*0.07%</f>
        <v>483.21000000000009</v>
      </c>
      <c r="M100" s="387">
        <f t="shared" ref="M100" si="121">(K100*N100)-L100</f>
        <v>8516.7899999999991</v>
      </c>
      <c r="N100" s="385">
        <v>300</v>
      </c>
      <c r="O100" s="330" t="s">
        <v>587</v>
      </c>
      <c r="P100" s="333">
        <v>44708</v>
      </c>
      <c r="Q100" s="249"/>
      <c r="R100" s="253" t="s">
        <v>588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99"/>
      <c r="AG100" s="296"/>
      <c r="AH100" s="249"/>
      <c r="AI100" s="249"/>
      <c r="AJ100" s="299"/>
      <c r="AK100" s="299"/>
      <c r="AL100" s="299"/>
    </row>
    <row r="101" spans="1:38" s="247" customFormat="1" ht="13.15" customHeight="1">
      <c r="A101" s="251"/>
      <c r="B101" s="248"/>
      <c r="C101" s="257"/>
      <c r="D101" s="313"/>
      <c r="E101" s="251"/>
      <c r="F101" s="251"/>
      <c r="G101" s="251"/>
      <c r="H101" s="252"/>
      <c r="I101" s="252"/>
      <c r="J101" s="287"/>
      <c r="K101" s="313"/>
      <c r="L101" s="251"/>
      <c r="M101" s="251"/>
      <c r="N101" s="251"/>
      <c r="O101" s="252"/>
      <c r="P101" s="252"/>
      <c r="Q101" s="249"/>
      <c r="R101" s="253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99"/>
      <c r="AG101" s="296"/>
      <c r="AH101" s="249"/>
      <c r="AI101" s="249"/>
      <c r="AJ101" s="299"/>
      <c r="AK101" s="299"/>
      <c r="AL101" s="299"/>
    </row>
    <row r="102" spans="1:38" s="247" customFormat="1" ht="13.15" customHeight="1">
      <c r="A102" s="251"/>
      <c r="B102" s="248"/>
      <c r="C102" s="257"/>
      <c r="D102" s="313"/>
      <c r="E102" s="251"/>
      <c r="F102" s="251"/>
      <c r="G102" s="251"/>
      <c r="H102" s="252"/>
      <c r="I102" s="252"/>
      <c r="J102" s="287"/>
      <c r="K102" s="313"/>
      <c r="L102" s="251"/>
      <c r="M102" s="251"/>
      <c r="N102" s="251"/>
      <c r="O102" s="252"/>
      <c r="P102" s="252"/>
      <c r="Q102" s="249"/>
      <c r="R102" s="253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99"/>
      <c r="AG102" s="296"/>
      <c r="AH102" s="249"/>
      <c r="AI102" s="249"/>
      <c r="AJ102" s="299"/>
      <c r="AK102" s="299"/>
      <c r="AL102" s="299"/>
    </row>
    <row r="103" spans="1:38" s="247" customFormat="1" ht="13.15" customHeight="1">
      <c r="A103" s="251"/>
      <c r="B103" s="248"/>
      <c r="C103" s="313"/>
      <c r="D103" s="313"/>
      <c r="E103" s="251"/>
      <c r="F103" s="251"/>
      <c r="G103" s="251"/>
      <c r="H103" s="252"/>
      <c r="I103" s="252"/>
      <c r="J103" s="287"/>
      <c r="K103" s="313"/>
      <c r="L103" s="251"/>
      <c r="M103" s="251"/>
      <c r="N103" s="251"/>
      <c r="O103" s="252"/>
      <c r="P103" s="252"/>
      <c r="Q103" s="249"/>
      <c r="R103" s="253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99"/>
      <c r="AG103" s="296"/>
      <c r="AH103" s="249"/>
      <c r="AI103" s="249"/>
      <c r="AJ103" s="299"/>
      <c r="AK103" s="299"/>
      <c r="AL103" s="299"/>
    </row>
    <row r="104" spans="1:38" s="247" customFormat="1" ht="13.15" customHeight="1">
      <c r="A104" s="299"/>
      <c r="B104" s="296"/>
      <c r="C104" s="249"/>
      <c r="D104" s="249"/>
      <c r="E104" s="299"/>
      <c r="F104" s="299"/>
      <c r="G104" s="299"/>
      <c r="H104" s="300"/>
      <c r="I104" s="300"/>
      <c r="J104" s="403"/>
      <c r="K104" s="300"/>
      <c r="L104" s="301"/>
      <c r="M104" s="404"/>
      <c r="N104" s="300"/>
      <c r="O104" s="405"/>
      <c r="P104" s="303"/>
      <c r="Q104" s="249"/>
      <c r="R104" s="253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99"/>
      <c r="AG104" s="296"/>
      <c r="AH104" s="249"/>
      <c r="AI104" s="249"/>
      <c r="AJ104" s="299"/>
      <c r="AK104" s="299"/>
      <c r="AL104" s="299"/>
    </row>
    <row r="105" spans="1:38" ht="13.5" customHeight="1">
      <c r="A105" s="107"/>
      <c r="B105" s="108"/>
      <c r="C105" s="142"/>
      <c r="D105" s="150"/>
      <c r="E105" s="151"/>
      <c r="F105" s="107"/>
      <c r="G105" s="107"/>
      <c r="H105" s="107"/>
      <c r="I105" s="143"/>
      <c r="J105" s="143"/>
      <c r="K105" s="143"/>
      <c r="L105" s="143"/>
      <c r="M105" s="143"/>
      <c r="N105" s="143"/>
      <c r="O105" s="143"/>
      <c r="P105" s="143"/>
      <c r="Q105" s="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152"/>
      <c r="B106" s="108"/>
      <c r="C106" s="109"/>
      <c r="D106" s="153"/>
      <c r="E106" s="112"/>
      <c r="F106" s="112"/>
      <c r="G106" s="112"/>
      <c r="H106" s="112"/>
      <c r="I106" s="112"/>
      <c r="J106" s="6"/>
      <c r="K106" s="112"/>
      <c r="L106" s="112"/>
      <c r="M106" s="6"/>
      <c r="N106" s="1"/>
      <c r="O106" s="109"/>
      <c r="P106" s="41"/>
      <c r="Q106" s="4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41"/>
      <c r="AH106" s="41"/>
      <c r="AI106" s="41"/>
      <c r="AJ106" s="41"/>
      <c r="AK106" s="41"/>
      <c r="AL106" s="41"/>
    </row>
    <row r="107" spans="1:38" ht="12.75" customHeight="1">
      <c r="A107" s="154" t="s">
        <v>609</v>
      </c>
      <c r="B107" s="154"/>
      <c r="C107" s="154"/>
      <c r="D107" s="154"/>
      <c r="E107" s="155"/>
      <c r="F107" s="112"/>
      <c r="G107" s="112"/>
      <c r="H107" s="112"/>
      <c r="I107" s="112"/>
      <c r="J107" s="1"/>
      <c r="K107" s="6"/>
      <c r="L107" s="6"/>
      <c r="M107" s="6"/>
      <c r="N107" s="1"/>
      <c r="O107" s="1"/>
      <c r="P107" s="41"/>
      <c r="Q107" s="4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41"/>
      <c r="AH107" s="41"/>
      <c r="AI107" s="41"/>
      <c r="AJ107" s="41"/>
      <c r="AK107" s="41"/>
      <c r="AL107" s="41"/>
    </row>
    <row r="108" spans="1:38" ht="38.25" customHeight="1">
      <c r="A108" s="96" t="s">
        <v>16</v>
      </c>
      <c r="B108" s="96" t="s">
        <v>564</v>
      </c>
      <c r="C108" s="96"/>
      <c r="D108" s="97" t="s">
        <v>575</v>
      </c>
      <c r="E108" s="96" t="s">
        <v>576</v>
      </c>
      <c r="F108" s="96" t="s">
        <v>577</v>
      </c>
      <c r="G108" s="96" t="s">
        <v>597</v>
      </c>
      <c r="H108" s="96" t="s">
        <v>579</v>
      </c>
      <c r="I108" s="96" t="s">
        <v>580</v>
      </c>
      <c r="J108" s="95" t="s">
        <v>581</v>
      </c>
      <c r="K108" s="95" t="s">
        <v>610</v>
      </c>
      <c r="L108" s="98" t="s">
        <v>583</v>
      </c>
      <c r="M108" s="149" t="s">
        <v>606</v>
      </c>
      <c r="N108" s="96" t="s">
        <v>607</v>
      </c>
      <c r="O108" s="96" t="s">
        <v>585</v>
      </c>
      <c r="P108" s="97" t="s">
        <v>586</v>
      </c>
      <c r="Q108" s="4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41"/>
      <c r="AH108" s="41"/>
      <c r="AI108" s="41"/>
      <c r="AJ108" s="41"/>
      <c r="AK108" s="41"/>
      <c r="AL108" s="41"/>
    </row>
    <row r="109" spans="1:38" s="247" customFormat="1" ht="12.75" customHeight="1">
      <c r="A109" s="374">
        <v>1</v>
      </c>
      <c r="B109" s="346">
        <v>44683</v>
      </c>
      <c r="C109" s="375"/>
      <c r="D109" s="376" t="s">
        <v>890</v>
      </c>
      <c r="E109" s="374" t="s">
        <v>589</v>
      </c>
      <c r="F109" s="374">
        <v>55.5</v>
      </c>
      <c r="G109" s="374">
        <v>29</v>
      </c>
      <c r="H109" s="377">
        <v>29</v>
      </c>
      <c r="I109" s="378" t="s">
        <v>891</v>
      </c>
      <c r="J109" s="342" t="s">
        <v>949</v>
      </c>
      <c r="K109" s="343">
        <f t="shared" ref="K109:K110" si="122">H109-F109</f>
        <v>-26.5</v>
      </c>
      <c r="L109" s="344">
        <v>100</v>
      </c>
      <c r="M109" s="345">
        <f t="shared" ref="M109:M110" si="123">(K109*N109)-L109</f>
        <v>-8050</v>
      </c>
      <c r="N109" s="343">
        <v>300</v>
      </c>
      <c r="O109" s="358" t="s">
        <v>599</v>
      </c>
      <c r="P109" s="346">
        <v>44685</v>
      </c>
      <c r="Q109" s="249"/>
      <c r="R109" s="250" t="s">
        <v>866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379">
        <v>2</v>
      </c>
      <c r="B110" s="329">
        <v>44683</v>
      </c>
      <c r="C110" s="380"/>
      <c r="D110" s="381" t="s">
        <v>889</v>
      </c>
      <c r="E110" s="379" t="s">
        <v>589</v>
      </c>
      <c r="F110" s="379">
        <v>82.5</v>
      </c>
      <c r="G110" s="379">
        <v>40</v>
      </c>
      <c r="H110" s="382">
        <v>107.5</v>
      </c>
      <c r="I110" s="383" t="s">
        <v>892</v>
      </c>
      <c r="J110" s="384" t="s">
        <v>608</v>
      </c>
      <c r="K110" s="385">
        <f t="shared" si="122"/>
        <v>25</v>
      </c>
      <c r="L110" s="386">
        <v>100</v>
      </c>
      <c r="M110" s="387">
        <f t="shared" si="123"/>
        <v>1150</v>
      </c>
      <c r="N110" s="385">
        <v>50</v>
      </c>
      <c r="O110" s="330" t="s">
        <v>587</v>
      </c>
      <c r="P110" s="329">
        <v>44685</v>
      </c>
      <c r="Q110" s="249"/>
      <c r="R110" s="250" t="s">
        <v>866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388">
        <v>3</v>
      </c>
      <c r="B111" s="389">
        <v>44685</v>
      </c>
      <c r="C111" s="390"/>
      <c r="D111" s="391" t="s">
        <v>897</v>
      </c>
      <c r="E111" s="388" t="s">
        <v>589</v>
      </c>
      <c r="F111" s="388">
        <v>92.5</v>
      </c>
      <c r="G111" s="388">
        <v>50</v>
      </c>
      <c r="H111" s="392">
        <v>50</v>
      </c>
      <c r="I111" s="393" t="s">
        <v>898</v>
      </c>
      <c r="J111" s="394" t="s">
        <v>847</v>
      </c>
      <c r="K111" s="395">
        <f t="shared" ref="K111" si="124">H111-F111</f>
        <v>-42.5</v>
      </c>
      <c r="L111" s="396">
        <v>100</v>
      </c>
      <c r="M111" s="397">
        <f t="shared" ref="M111" si="125">(K111*N111)-L111</f>
        <v>-2225</v>
      </c>
      <c r="N111" s="395">
        <v>50</v>
      </c>
      <c r="O111" s="398" t="s">
        <v>599</v>
      </c>
      <c r="P111" s="419">
        <v>44685</v>
      </c>
      <c r="Q111" s="249"/>
      <c r="R111" s="250" t="s">
        <v>866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388">
        <v>4</v>
      </c>
      <c r="B112" s="389">
        <v>44686</v>
      </c>
      <c r="C112" s="390"/>
      <c r="D112" s="391" t="s">
        <v>906</v>
      </c>
      <c r="E112" s="388" t="s">
        <v>589</v>
      </c>
      <c r="F112" s="388">
        <v>85</v>
      </c>
      <c r="G112" s="388">
        <v>10</v>
      </c>
      <c r="H112" s="392">
        <v>10</v>
      </c>
      <c r="I112" s="393" t="s">
        <v>907</v>
      </c>
      <c r="J112" s="394" t="s">
        <v>997</v>
      </c>
      <c r="K112" s="395">
        <f t="shared" ref="K112:K114" si="126">H112-F112</f>
        <v>-75</v>
      </c>
      <c r="L112" s="396">
        <v>100</v>
      </c>
      <c r="M112" s="397">
        <f t="shared" ref="M112:M114" si="127">(K112*N112)-L112</f>
        <v>-1975</v>
      </c>
      <c r="N112" s="395">
        <v>25</v>
      </c>
      <c r="O112" s="398" t="s">
        <v>599</v>
      </c>
      <c r="P112" s="419">
        <v>44686</v>
      </c>
      <c r="Q112" s="249"/>
      <c r="R112" s="250" t="s">
        <v>866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379">
        <v>5</v>
      </c>
      <c r="B113" s="329">
        <v>44690</v>
      </c>
      <c r="C113" s="380"/>
      <c r="D113" s="381" t="s">
        <v>924</v>
      </c>
      <c r="E113" s="379" t="s">
        <v>589</v>
      </c>
      <c r="F113" s="379">
        <v>106</v>
      </c>
      <c r="G113" s="379">
        <v>65</v>
      </c>
      <c r="H113" s="382">
        <v>127.5</v>
      </c>
      <c r="I113" s="383" t="s">
        <v>925</v>
      </c>
      <c r="J113" s="384" t="s">
        <v>996</v>
      </c>
      <c r="K113" s="385">
        <f t="shared" si="126"/>
        <v>21.5</v>
      </c>
      <c r="L113" s="386">
        <v>100</v>
      </c>
      <c r="M113" s="387">
        <f t="shared" si="127"/>
        <v>975</v>
      </c>
      <c r="N113" s="385">
        <v>50</v>
      </c>
      <c r="O113" s="330" t="s">
        <v>587</v>
      </c>
      <c r="P113" s="418">
        <v>44690</v>
      </c>
      <c r="Q113" s="249"/>
      <c r="R113" s="250" t="s">
        <v>588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388">
        <v>6</v>
      </c>
      <c r="B114" s="389">
        <v>44691</v>
      </c>
      <c r="C114" s="390"/>
      <c r="D114" s="391" t="s">
        <v>938</v>
      </c>
      <c r="E114" s="388" t="s">
        <v>589</v>
      </c>
      <c r="F114" s="388">
        <v>82.5</v>
      </c>
      <c r="G114" s="388">
        <v>35</v>
      </c>
      <c r="H114" s="392">
        <v>35</v>
      </c>
      <c r="I114" s="393" t="s">
        <v>939</v>
      </c>
      <c r="J114" s="394" t="s">
        <v>998</v>
      </c>
      <c r="K114" s="395">
        <f t="shared" si="126"/>
        <v>-47.5</v>
      </c>
      <c r="L114" s="396">
        <v>100</v>
      </c>
      <c r="M114" s="397">
        <f t="shared" si="127"/>
        <v>-2475</v>
      </c>
      <c r="N114" s="395">
        <v>50</v>
      </c>
      <c r="O114" s="398" t="s">
        <v>599</v>
      </c>
      <c r="P114" s="419">
        <v>44691</v>
      </c>
      <c r="Q114" s="249"/>
      <c r="R114" s="250" t="s">
        <v>588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374">
        <v>7</v>
      </c>
      <c r="B115" s="346">
        <v>44692</v>
      </c>
      <c r="C115" s="375"/>
      <c r="D115" s="376" t="s">
        <v>940</v>
      </c>
      <c r="E115" s="374" t="s">
        <v>589</v>
      </c>
      <c r="F115" s="374">
        <v>92.5</v>
      </c>
      <c r="G115" s="374">
        <v>45</v>
      </c>
      <c r="H115" s="377">
        <v>45</v>
      </c>
      <c r="I115" s="378" t="s">
        <v>941</v>
      </c>
      <c r="J115" s="394" t="s">
        <v>998</v>
      </c>
      <c r="K115" s="395">
        <f t="shared" ref="K115:K118" si="128">H115-F115</f>
        <v>-47.5</v>
      </c>
      <c r="L115" s="396">
        <v>100</v>
      </c>
      <c r="M115" s="397">
        <f t="shared" ref="M115:M118" si="129">(K115*N115)-L115</f>
        <v>-2475</v>
      </c>
      <c r="N115" s="395">
        <v>50</v>
      </c>
      <c r="O115" s="398" t="s">
        <v>599</v>
      </c>
      <c r="P115" s="419">
        <v>44692</v>
      </c>
      <c r="Q115" s="249"/>
      <c r="R115" s="250" t="s">
        <v>588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379">
        <v>8</v>
      </c>
      <c r="B116" s="329">
        <v>44692</v>
      </c>
      <c r="C116" s="380"/>
      <c r="D116" s="381" t="s">
        <v>944</v>
      </c>
      <c r="E116" s="379" t="s">
        <v>589</v>
      </c>
      <c r="F116" s="379">
        <v>195</v>
      </c>
      <c r="G116" s="379">
        <v>95</v>
      </c>
      <c r="H116" s="382">
        <v>245</v>
      </c>
      <c r="I116" s="383" t="s">
        <v>945</v>
      </c>
      <c r="J116" s="384" t="s">
        <v>999</v>
      </c>
      <c r="K116" s="385">
        <f t="shared" si="128"/>
        <v>50</v>
      </c>
      <c r="L116" s="386">
        <v>100</v>
      </c>
      <c r="M116" s="387">
        <f t="shared" si="129"/>
        <v>1150</v>
      </c>
      <c r="N116" s="385">
        <v>25</v>
      </c>
      <c r="O116" s="330" t="s">
        <v>587</v>
      </c>
      <c r="P116" s="418">
        <v>44692</v>
      </c>
      <c r="Q116" s="249"/>
      <c r="R116" s="250" t="s">
        <v>588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348">
        <v>9</v>
      </c>
      <c r="B117" s="346">
        <v>44692</v>
      </c>
      <c r="C117" s="347"/>
      <c r="D117" s="347" t="s">
        <v>946</v>
      </c>
      <c r="E117" s="348" t="s">
        <v>589</v>
      </c>
      <c r="F117" s="348">
        <v>50</v>
      </c>
      <c r="G117" s="348">
        <v>30</v>
      </c>
      <c r="H117" s="343">
        <v>30</v>
      </c>
      <c r="I117" s="343" t="s">
        <v>947</v>
      </c>
      <c r="J117" s="394" t="s">
        <v>1000</v>
      </c>
      <c r="K117" s="395">
        <f t="shared" si="128"/>
        <v>-20</v>
      </c>
      <c r="L117" s="396">
        <v>100</v>
      </c>
      <c r="M117" s="397">
        <f t="shared" si="129"/>
        <v>-5100</v>
      </c>
      <c r="N117" s="395">
        <v>250</v>
      </c>
      <c r="O117" s="398" t="s">
        <v>599</v>
      </c>
      <c r="P117" s="389">
        <v>44693</v>
      </c>
      <c r="Q117" s="249"/>
      <c r="R117" s="250" t="s">
        <v>588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348">
        <v>10</v>
      </c>
      <c r="B118" s="346">
        <v>44693</v>
      </c>
      <c r="C118" s="347"/>
      <c r="D118" s="347" t="s">
        <v>957</v>
      </c>
      <c r="E118" s="348" t="s">
        <v>589</v>
      </c>
      <c r="F118" s="348">
        <v>130</v>
      </c>
      <c r="G118" s="348">
        <v>30</v>
      </c>
      <c r="H118" s="343">
        <v>30</v>
      </c>
      <c r="I118" s="343" t="s">
        <v>958</v>
      </c>
      <c r="J118" s="394" t="s">
        <v>1001</v>
      </c>
      <c r="K118" s="395">
        <f t="shared" si="128"/>
        <v>-100</v>
      </c>
      <c r="L118" s="396">
        <v>100</v>
      </c>
      <c r="M118" s="397">
        <f t="shared" si="129"/>
        <v>-2600</v>
      </c>
      <c r="N118" s="395">
        <v>25</v>
      </c>
      <c r="O118" s="398" t="s">
        <v>599</v>
      </c>
      <c r="P118" s="389">
        <v>44693</v>
      </c>
      <c r="Q118" s="249"/>
      <c r="R118" s="250" t="s">
        <v>866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79">
        <v>11</v>
      </c>
      <c r="B119" s="329">
        <v>44698</v>
      </c>
      <c r="C119" s="380"/>
      <c r="D119" s="381" t="s">
        <v>985</v>
      </c>
      <c r="E119" s="379" t="s">
        <v>589</v>
      </c>
      <c r="F119" s="379">
        <v>18.5</v>
      </c>
      <c r="G119" s="379">
        <v>10</v>
      </c>
      <c r="H119" s="382">
        <v>27</v>
      </c>
      <c r="I119" s="383" t="s">
        <v>986</v>
      </c>
      <c r="J119" s="384" t="s">
        <v>995</v>
      </c>
      <c r="K119" s="385">
        <f t="shared" ref="K119" si="130">H119-F119</f>
        <v>8.5</v>
      </c>
      <c r="L119" s="386">
        <v>100</v>
      </c>
      <c r="M119" s="387">
        <f t="shared" ref="M119" si="131">(K119*N119)-L119</f>
        <v>5850</v>
      </c>
      <c r="N119" s="385">
        <v>700</v>
      </c>
      <c r="O119" s="330" t="s">
        <v>587</v>
      </c>
      <c r="P119" s="329">
        <v>44699</v>
      </c>
      <c r="Q119" s="249"/>
      <c r="R119" s="250" t="s">
        <v>588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348">
        <v>12</v>
      </c>
      <c r="B120" s="346">
        <v>44698</v>
      </c>
      <c r="C120" s="347"/>
      <c r="D120" s="347" t="s">
        <v>987</v>
      </c>
      <c r="E120" s="348" t="s">
        <v>589</v>
      </c>
      <c r="F120" s="348">
        <v>97.5</v>
      </c>
      <c r="G120" s="348">
        <v>60</v>
      </c>
      <c r="H120" s="343">
        <v>60</v>
      </c>
      <c r="I120" s="343" t="s">
        <v>988</v>
      </c>
      <c r="J120" s="394" t="s">
        <v>1002</v>
      </c>
      <c r="K120" s="395">
        <f t="shared" ref="K120" si="132">H120-F120</f>
        <v>-37.5</v>
      </c>
      <c r="L120" s="396">
        <v>100</v>
      </c>
      <c r="M120" s="397">
        <f t="shared" ref="M120" si="133">(K120*N120)-L120</f>
        <v>-1975</v>
      </c>
      <c r="N120" s="395">
        <v>50</v>
      </c>
      <c r="O120" s="398" t="s">
        <v>599</v>
      </c>
      <c r="P120" s="419">
        <v>44698</v>
      </c>
      <c r="Q120" s="249"/>
      <c r="R120" s="250" t="s">
        <v>866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348">
        <v>13</v>
      </c>
      <c r="B121" s="346">
        <v>44699</v>
      </c>
      <c r="C121" s="347"/>
      <c r="D121" s="347" t="s">
        <v>1006</v>
      </c>
      <c r="E121" s="348" t="s">
        <v>589</v>
      </c>
      <c r="F121" s="348">
        <v>33</v>
      </c>
      <c r="G121" s="348">
        <v>15</v>
      </c>
      <c r="H121" s="343">
        <v>15</v>
      </c>
      <c r="I121" s="343" t="s">
        <v>1007</v>
      </c>
      <c r="J121" s="394" t="s">
        <v>1015</v>
      </c>
      <c r="K121" s="395">
        <f t="shared" ref="K121:K122" si="134">H121-F121</f>
        <v>-18</v>
      </c>
      <c r="L121" s="396">
        <v>100</v>
      </c>
      <c r="M121" s="397">
        <f t="shared" ref="M121:M122" si="135">(K121*N121)-L121</f>
        <v>-5500</v>
      </c>
      <c r="N121" s="395">
        <v>300</v>
      </c>
      <c r="O121" s="398" t="s">
        <v>599</v>
      </c>
      <c r="P121" s="389">
        <v>44700</v>
      </c>
      <c r="Q121" s="249"/>
      <c r="R121" s="250" t="s">
        <v>866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348">
        <v>14</v>
      </c>
      <c r="B122" s="346">
        <v>44699</v>
      </c>
      <c r="C122" s="347"/>
      <c r="D122" s="347" t="s">
        <v>1008</v>
      </c>
      <c r="E122" s="348" t="s">
        <v>589</v>
      </c>
      <c r="F122" s="348">
        <v>41.5</v>
      </c>
      <c r="G122" s="348">
        <v>23</v>
      </c>
      <c r="H122" s="343">
        <v>23</v>
      </c>
      <c r="I122" s="343" t="s">
        <v>1009</v>
      </c>
      <c r="J122" s="394" t="s">
        <v>1016</v>
      </c>
      <c r="K122" s="395">
        <f t="shared" si="134"/>
        <v>-18.5</v>
      </c>
      <c r="L122" s="396">
        <v>100</v>
      </c>
      <c r="M122" s="397">
        <f t="shared" si="135"/>
        <v>-4725</v>
      </c>
      <c r="N122" s="395">
        <v>250</v>
      </c>
      <c r="O122" s="398" t="s">
        <v>599</v>
      </c>
      <c r="P122" s="389">
        <v>44700</v>
      </c>
      <c r="Q122" s="249"/>
      <c r="R122" s="250" t="s">
        <v>866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276">
        <v>15</v>
      </c>
      <c r="B123" s="329">
        <v>44700</v>
      </c>
      <c r="C123" s="413"/>
      <c r="D123" s="413" t="s">
        <v>1013</v>
      </c>
      <c r="E123" s="276" t="s">
        <v>589</v>
      </c>
      <c r="F123" s="276">
        <v>44.5</v>
      </c>
      <c r="G123" s="276">
        <v>15</v>
      </c>
      <c r="H123" s="385">
        <v>64.5</v>
      </c>
      <c r="I123" s="385" t="s">
        <v>1014</v>
      </c>
      <c r="J123" s="384" t="s">
        <v>950</v>
      </c>
      <c r="K123" s="385">
        <f t="shared" ref="K123" si="136">H123-F123</f>
        <v>20</v>
      </c>
      <c r="L123" s="386">
        <v>100</v>
      </c>
      <c r="M123" s="387">
        <f t="shared" ref="M123" si="137">(K123*N123)-L123</f>
        <v>900</v>
      </c>
      <c r="N123" s="385">
        <v>50</v>
      </c>
      <c r="O123" s="330" t="s">
        <v>587</v>
      </c>
      <c r="P123" s="329">
        <v>44700</v>
      </c>
      <c r="Q123" s="249"/>
      <c r="R123" s="250" t="s">
        <v>588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446">
        <v>16</v>
      </c>
      <c r="B124" s="447">
        <v>44704</v>
      </c>
      <c r="C124" s="448"/>
      <c r="D124" s="448" t="s">
        <v>1029</v>
      </c>
      <c r="E124" s="446" t="s">
        <v>589</v>
      </c>
      <c r="F124" s="446">
        <v>70</v>
      </c>
      <c r="G124" s="446">
        <v>35</v>
      </c>
      <c r="H124" s="449">
        <v>71</v>
      </c>
      <c r="I124" s="449" t="s">
        <v>1030</v>
      </c>
      <c r="J124" s="450" t="s">
        <v>815</v>
      </c>
      <c r="K124" s="449">
        <f t="shared" ref="K124:K125" si="138">H124-F124</f>
        <v>1</v>
      </c>
      <c r="L124" s="451">
        <v>100</v>
      </c>
      <c r="M124" s="452">
        <f t="shared" ref="M124:M125" si="139">(K124*N124)-L124</f>
        <v>-50</v>
      </c>
      <c r="N124" s="449">
        <v>50</v>
      </c>
      <c r="O124" s="453" t="s">
        <v>587</v>
      </c>
      <c r="P124" s="447">
        <v>44705</v>
      </c>
      <c r="Q124" s="249"/>
      <c r="R124" s="250" t="s">
        <v>588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276">
        <v>17</v>
      </c>
      <c r="B125" s="329">
        <v>44705</v>
      </c>
      <c r="C125" s="413"/>
      <c r="D125" s="413" t="s">
        <v>1040</v>
      </c>
      <c r="E125" s="276" t="s">
        <v>589</v>
      </c>
      <c r="F125" s="276">
        <v>13.5</v>
      </c>
      <c r="G125" s="276">
        <v>9.5</v>
      </c>
      <c r="H125" s="385">
        <v>16</v>
      </c>
      <c r="I125" s="385" t="s">
        <v>1041</v>
      </c>
      <c r="J125" s="384" t="s">
        <v>1057</v>
      </c>
      <c r="K125" s="385">
        <f t="shared" si="138"/>
        <v>2.5</v>
      </c>
      <c r="L125" s="386">
        <v>100</v>
      </c>
      <c r="M125" s="387">
        <f t="shared" si="139"/>
        <v>3337.5</v>
      </c>
      <c r="N125" s="385">
        <v>1375</v>
      </c>
      <c r="O125" s="330" t="s">
        <v>587</v>
      </c>
      <c r="P125" s="329">
        <v>44706</v>
      </c>
      <c r="Q125" s="249"/>
      <c r="R125" s="250" t="s">
        <v>866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276">
        <v>18</v>
      </c>
      <c r="B126" s="329">
        <v>44705</v>
      </c>
      <c r="C126" s="413"/>
      <c r="D126" s="413" t="s">
        <v>1042</v>
      </c>
      <c r="E126" s="276" t="s">
        <v>589</v>
      </c>
      <c r="F126" s="276">
        <v>265</v>
      </c>
      <c r="G126" s="276">
        <v>150</v>
      </c>
      <c r="H126" s="385">
        <v>320</v>
      </c>
      <c r="I126" s="385" t="s">
        <v>1043</v>
      </c>
      <c r="J126" s="384" t="s">
        <v>726</v>
      </c>
      <c r="K126" s="385">
        <f t="shared" ref="K126:K128" si="140">H126-F126</f>
        <v>55</v>
      </c>
      <c r="L126" s="386">
        <v>100</v>
      </c>
      <c r="M126" s="387">
        <f t="shared" ref="M126:M128" si="141">(K126*N126)-L126</f>
        <v>1275</v>
      </c>
      <c r="N126" s="385">
        <v>25</v>
      </c>
      <c r="O126" s="330" t="s">
        <v>587</v>
      </c>
      <c r="P126" s="418">
        <v>44705</v>
      </c>
      <c r="Q126" s="249"/>
      <c r="R126" s="250" t="s">
        <v>866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276">
        <v>19</v>
      </c>
      <c r="B127" s="329">
        <v>44705</v>
      </c>
      <c r="C127" s="413"/>
      <c r="D127" s="413" t="s">
        <v>1042</v>
      </c>
      <c r="E127" s="276" t="s">
        <v>589</v>
      </c>
      <c r="F127" s="276">
        <v>245</v>
      </c>
      <c r="G127" s="276">
        <v>130</v>
      </c>
      <c r="H127" s="385">
        <v>310</v>
      </c>
      <c r="I127" s="385" t="s">
        <v>1044</v>
      </c>
      <c r="J127" s="384" t="s">
        <v>1045</v>
      </c>
      <c r="K127" s="385">
        <f t="shared" si="140"/>
        <v>65</v>
      </c>
      <c r="L127" s="386">
        <v>100</v>
      </c>
      <c r="M127" s="387">
        <f t="shared" si="141"/>
        <v>1525</v>
      </c>
      <c r="N127" s="385">
        <v>25</v>
      </c>
      <c r="O127" s="330" t="s">
        <v>587</v>
      </c>
      <c r="P127" s="418">
        <v>44705</v>
      </c>
      <c r="Q127" s="249"/>
      <c r="R127" s="250" t="s">
        <v>866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276">
        <v>20</v>
      </c>
      <c r="B128" s="329">
        <v>44705</v>
      </c>
      <c r="C128" s="413"/>
      <c r="D128" s="413" t="s">
        <v>1042</v>
      </c>
      <c r="E128" s="276" t="s">
        <v>589</v>
      </c>
      <c r="F128" s="276">
        <v>195</v>
      </c>
      <c r="G128" s="276">
        <v>85</v>
      </c>
      <c r="H128" s="385">
        <v>255</v>
      </c>
      <c r="I128" s="385" t="s">
        <v>945</v>
      </c>
      <c r="J128" s="384" t="s">
        <v>796</v>
      </c>
      <c r="K128" s="385">
        <f t="shared" si="140"/>
        <v>60</v>
      </c>
      <c r="L128" s="386">
        <v>100</v>
      </c>
      <c r="M128" s="387">
        <f t="shared" si="141"/>
        <v>1400</v>
      </c>
      <c r="N128" s="385">
        <v>25</v>
      </c>
      <c r="O128" s="330" t="s">
        <v>587</v>
      </c>
      <c r="P128" s="418">
        <v>44705</v>
      </c>
      <c r="Q128" s="249"/>
      <c r="R128" s="250" t="s">
        <v>866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276">
        <v>21</v>
      </c>
      <c r="B129" s="329">
        <v>44706</v>
      </c>
      <c r="C129" s="413"/>
      <c r="D129" s="413" t="s">
        <v>1053</v>
      </c>
      <c r="E129" s="276" t="s">
        <v>589</v>
      </c>
      <c r="F129" s="276">
        <v>56</v>
      </c>
      <c r="G129" s="276">
        <v>25</v>
      </c>
      <c r="H129" s="385">
        <v>78</v>
      </c>
      <c r="I129" s="385" t="s">
        <v>1054</v>
      </c>
      <c r="J129" s="384" t="s">
        <v>1058</v>
      </c>
      <c r="K129" s="385">
        <f t="shared" ref="K129:K130" si="142">H129-F129</f>
        <v>22</v>
      </c>
      <c r="L129" s="386">
        <v>100</v>
      </c>
      <c r="M129" s="387">
        <f t="shared" ref="M129:M130" si="143">(K129*N129)-L129</f>
        <v>1000</v>
      </c>
      <c r="N129" s="385">
        <v>50</v>
      </c>
      <c r="O129" s="330" t="s">
        <v>587</v>
      </c>
      <c r="P129" s="418">
        <v>44706</v>
      </c>
      <c r="Q129" s="249"/>
      <c r="R129" s="250" t="s">
        <v>588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348">
        <v>22</v>
      </c>
      <c r="B130" s="346">
        <v>44706</v>
      </c>
      <c r="C130" s="347"/>
      <c r="D130" s="347" t="s">
        <v>1056</v>
      </c>
      <c r="E130" s="348" t="s">
        <v>589</v>
      </c>
      <c r="F130" s="348">
        <v>195</v>
      </c>
      <c r="G130" s="348">
        <v>85</v>
      </c>
      <c r="H130" s="343">
        <v>85</v>
      </c>
      <c r="I130" s="343" t="s">
        <v>945</v>
      </c>
      <c r="J130" s="394" t="s">
        <v>1001</v>
      </c>
      <c r="K130" s="395">
        <f t="shared" si="142"/>
        <v>-110</v>
      </c>
      <c r="L130" s="396">
        <v>100</v>
      </c>
      <c r="M130" s="397">
        <f t="shared" si="143"/>
        <v>-2850</v>
      </c>
      <c r="N130" s="395">
        <v>25</v>
      </c>
      <c r="O130" s="398" t="s">
        <v>599</v>
      </c>
      <c r="P130" s="389">
        <v>44707</v>
      </c>
      <c r="Q130" s="249"/>
      <c r="R130" s="250" t="s">
        <v>866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276">
        <v>23</v>
      </c>
      <c r="B131" s="329">
        <v>44707</v>
      </c>
      <c r="C131" s="413"/>
      <c r="D131" s="413" t="s">
        <v>1071</v>
      </c>
      <c r="E131" s="276" t="s">
        <v>589</v>
      </c>
      <c r="F131" s="276">
        <v>42</v>
      </c>
      <c r="G131" s="276">
        <v>10</v>
      </c>
      <c r="H131" s="385">
        <v>48</v>
      </c>
      <c r="I131" s="385" t="s">
        <v>1072</v>
      </c>
      <c r="J131" s="384" t="s">
        <v>920</v>
      </c>
      <c r="K131" s="385">
        <f t="shared" ref="K131:K132" si="144">H131-F131</f>
        <v>6</v>
      </c>
      <c r="L131" s="386">
        <v>100</v>
      </c>
      <c r="M131" s="387">
        <f t="shared" ref="M131:M132" si="145">(K131*N131)-L131</f>
        <v>200</v>
      </c>
      <c r="N131" s="385">
        <v>50</v>
      </c>
      <c r="O131" s="330" t="s">
        <v>587</v>
      </c>
      <c r="P131" s="418">
        <v>44707</v>
      </c>
      <c r="Q131" s="249"/>
      <c r="R131" s="250" t="s">
        <v>588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348">
        <v>24</v>
      </c>
      <c r="B132" s="346">
        <v>44707</v>
      </c>
      <c r="C132" s="347"/>
      <c r="D132" s="347" t="s">
        <v>1075</v>
      </c>
      <c r="E132" s="348" t="s">
        <v>589</v>
      </c>
      <c r="F132" s="348">
        <v>29</v>
      </c>
      <c r="G132" s="348"/>
      <c r="H132" s="343">
        <v>0</v>
      </c>
      <c r="I132" s="343" t="s">
        <v>891</v>
      </c>
      <c r="J132" s="394" t="s">
        <v>1076</v>
      </c>
      <c r="K132" s="395">
        <f t="shared" si="144"/>
        <v>-29</v>
      </c>
      <c r="L132" s="396">
        <v>100</v>
      </c>
      <c r="M132" s="397">
        <f t="shared" si="145"/>
        <v>-825</v>
      </c>
      <c r="N132" s="395">
        <v>25</v>
      </c>
      <c r="O132" s="398" t="s">
        <v>599</v>
      </c>
      <c r="P132" s="389">
        <v>44707</v>
      </c>
      <c r="Q132" s="249"/>
      <c r="R132" s="250" t="s">
        <v>866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363"/>
      <c r="B133" s="248"/>
      <c r="C133" s="364"/>
      <c r="D133" s="365"/>
      <c r="E133" s="363"/>
      <c r="F133" s="363"/>
      <c r="G133" s="363"/>
      <c r="H133" s="366"/>
      <c r="I133" s="367"/>
      <c r="J133" s="287"/>
      <c r="K133" s="252"/>
      <c r="L133" s="274"/>
      <c r="M133" s="275"/>
      <c r="N133" s="252"/>
      <c r="O133" s="287"/>
      <c r="P133" s="248"/>
      <c r="Q133" s="249"/>
      <c r="R133" s="250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ht="14.25" customHeight="1">
      <c r="A134" s="151"/>
      <c r="B134" s="156"/>
      <c r="C134" s="156"/>
      <c r="D134" s="157"/>
      <c r="E134" s="151"/>
      <c r="F134" s="158"/>
      <c r="G134" s="151"/>
      <c r="H134" s="151"/>
      <c r="I134" s="151"/>
      <c r="J134" s="156"/>
      <c r="K134" s="159"/>
      <c r="L134" s="151"/>
      <c r="M134" s="151"/>
      <c r="N134" s="151"/>
      <c r="O134" s="160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94" t="s">
        <v>611</v>
      </c>
      <c r="B135" s="161"/>
      <c r="C135" s="161"/>
      <c r="D135" s="162"/>
      <c r="E135" s="135"/>
      <c r="F135" s="6"/>
      <c r="G135" s="6"/>
      <c r="H135" s="136"/>
      <c r="I135" s="163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38.25" customHeight="1">
      <c r="A136" s="95" t="s">
        <v>16</v>
      </c>
      <c r="B136" s="96" t="s">
        <v>564</v>
      </c>
      <c r="C136" s="96"/>
      <c r="D136" s="97" t="s">
        <v>575</v>
      </c>
      <c r="E136" s="96" t="s">
        <v>576</v>
      </c>
      <c r="F136" s="96" t="s">
        <v>577</v>
      </c>
      <c r="G136" s="96" t="s">
        <v>578</v>
      </c>
      <c r="H136" s="96" t="s">
        <v>579</v>
      </c>
      <c r="I136" s="96" t="s">
        <v>580</v>
      </c>
      <c r="J136" s="95" t="s">
        <v>581</v>
      </c>
      <c r="K136" s="139" t="s">
        <v>598</v>
      </c>
      <c r="L136" s="140" t="s">
        <v>583</v>
      </c>
      <c r="M136" s="98" t="s">
        <v>584</v>
      </c>
      <c r="N136" s="96" t="s">
        <v>585</v>
      </c>
      <c r="O136" s="97" t="s">
        <v>586</v>
      </c>
      <c r="P136" s="96" t="s">
        <v>818</v>
      </c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s="247" customFormat="1" ht="14.25" customHeight="1">
      <c r="A137" s="437">
        <v>1</v>
      </c>
      <c r="B137" s="351">
        <v>44488</v>
      </c>
      <c r="C137" s="351"/>
      <c r="D137" s="352" t="s">
        <v>1018</v>
      </c>
      <c r="E137" s="353" t="s">
        <v>861</v>
      </c>
      <c r="F137" s="353">
        <v>235.25</v>
      </c>
      <c r="G137" s="353">
        <v>198</v>
      </c>
      <c r="H137" s="353">
        <v>273</v>
      </c>
      <c r="I137" s="353" t="s">
        <v>823</v>
      </c>
      <c r="J137" s="334" t="s">
        <v>1017</v>
      </c>
      <c r="K137" s="334">
        <f t="shared" ref="K137" si="146">H137-F137</f>
        <v>37.75</v>
      </c>
      <c r="L137" s="335">
        <f t="shared" ref="L137" si="147">(F137*-0.7)/100</f>
        <v>-1.6467499999999999</v>
      </c>
      <c r="M137" s="336">
        <f t="shared" ref="M137" si="148">(K137+L137)/F137</f>
        <v>0.15346758767268864</v>
      </c>
      <c r="N137" s="334" t="s">
        <v>587</v>
      </c>
      <c r="O137" s="337">
        <v>44700</v>
      </c>
      <c r="P137" s="334"/>
      <c r="Q137" s="246"/>
      <c r="R137" s="1" t="s">
        <v>588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349">
        <v>2</v>
      </c>
      <c r="B138" s="350">
        <v>44651</v>
      </c>
      <c r="C138" s="351"/>
      <c r="D138" s="352" t="s">
        <v>437</v>
      </c>
      <c r="E138" s="353" t="s">
        <v>589</v>
      </c>
      <c r="F138" s="353">
        <v>379</v>
      </c>
      <c r="G138" s="353">
        <v>348</v>
      </c>
      <c r="H138" s="353">
        <v>406</v>
      </c>
      <c r="I138" s="353" t="s">
        <v>864</v>
      </c>
      <c r="J138" s="334" t="s">
        <v>867</v>
      </c>
      <c r="K138" s="334">
        <f t="shared" ref="K138" si="149">H138-F138</f>
        <v>27</v>
      </c>
      <c r="L138" s="335">
        <f t="shared" ref="L138" si="150">(F138*-0.7)/100</f>
        <v>-2.653</v>
      </c>
      <c r="M138" s="336">
        <f t="shared" ref="M138" si="151">(K138+L138)/F138</f>
        <v>6.4240105540897097E-2</v>
      </c>
      <c r="N138" s="334" t="s">
        <v>587</v>
      </c>
      <c r="O138" s="337">
        <v>44657</v>
      </c>
      <c r="P138" s="334">
        <f>VLOOKUP(D138,'MidCap Intra'!B86:C639,2,0)</f>
        <v>382.45</v>
      </c>
      <c r="Q138" s="246"/>
      <c r="R138" s="246" t="s">
        <v>588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420">
        <v>3</v>
      </c>
      <c r="B139" s="421">
        <v>44658</v>
      </c>
      <c r="C139" s="422"/>
      <c r="D139" s="423" t="s">
        <v>415</v>
      </c>
      <c r="E139" s="424" t="s">
        <v>589</v>
      </c>
      <c r="F139" s="424">
        <v>450</v>
      </c>
      <c r="G139" s="424">
        <v>398</v>
      </c>
      <c r="H139" s="424">
        <v>398</v>
      </c>
      <c r="I139" s="424" t="s">
        <v>868</v>
      </c>
      <c r="J139" s="394" t="s">
        <v>1003</v>
      </c>
      <c r="K139" s="358">
        <f t="shared" ref="K139" si="152">H139-F139</f>
        <v>-52</v>
      </c>
      <c r="L139" s="371">
        <f t="shared" ref="L139" si="153">(F139*-0.7)/100</f>
        <v>-3.15</v>
      </c>
      <c r="M139" s="372">
        <f t="shared" ref="M139" si="154">(K139+L139)/F139</f>
        <v>-0.12255555555555556</v>
      </c>
      <c r="N139" s="398" t="s">
        <v>599</v>
      </c>
      <c r="O139" s="373">
        <v>44692</v>
      </c>
      <c r="P139" s="358">
        <f>VLOOKUP(D139,'MidCap Intra'!B87:C640,2,0)</f>
        <v>449.9</v>
      </c>
      <c r="Q139" s="246"/>
      <c r="R139" s="246" t="s">
        <v>588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354">
        <v>4</v>
      </c>
      <c r="B140" s="355">
        <v>44687</v>
      </c>
      <c r="C140" s="356"/>
      <c r="D140" s="271" t="s">
        <v>71</v>
      </c>
      <c r="E140" s="357" t="s">
        <v>589</v>
      </c>
      <c r="F140" s="357" t="s">
        <v>910</v>
      </c>
      <c r="G140" s="357">
        <v>206</v>
      </c>
      <c r="H140" s="357"/>
      <c r="I140" s="357" t="s">
        <v>911</v>
      </c>
      <c r="J140" s="272" t="s">
        <v>590</v>
      </c>
      <c r="K140" s="354"/>
      <c r="L140" s="355"/>
      <c r="M140" s="356"/>
      <c r="N140" s="271"/>
      <c r="O140" s="357"/>
      <c r="P140" s="357"/>
      <c r="Q140" s="246"/>
      <c r="R140" s="246" t="s">
        <v>588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ht="14.25" customHeight="1">
      <c r="A141" s="164"/>
      <c r="B141" s="141"/>
      <c r="C141" s="165"/>
      <c r="D141" s="100"/>
      <c r="E141" s="166"/>
      <c r="F141" s="166"/>
      <c r="G141" s="166"/>
      <c r="H141" s="166"/>
      <c r="I141" s="166"/>
      <c r="J141" s="166"/>
      <c r="K141" s="167"/>
      <c r="L141" s="168"/>
      <c r="M141" s="166"/>
      <c r="N141" s="169"/>
      <c r="O141" s="170"/>
      <c r="P141" s="170"/>
      <c r="R141" s="6"/>
      <c r="S141" s="41"/>
      <c r="T141" s="1"/>
      <c r="U141" s="1"/>
      <c r="V141" s="1"/>
      <c r="W141" s="1"/>
      <c r="X141" s="1"/>
      <c r="Y141" s="1"/>
      <c r="Z141" s="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</row>
    <row r="142" spans="1:38" ht="12.75" customHeight="1">
      <c r="A142" s="119" t="s">
        <v>591</v>
      </c>
      <c r="B142" s="119"/>
      <c r="C142" s="119"/>
      <c r="D142" s="119"/>
      <c r="E142" s="41"/>
      <c r="F142" s="127" t="s">
        <v>593</v>
      </c>
      <c r="G142" s="56"/>
      <c r="H142" s="56"/>
      <c r="I142" s="56"/>
      <c r="J142" s="6"/>
      <c r="K142" s="145"/>
      <c r="L142" s="146"/>
      <c r="M142" s="6"/>
      <c r="N142" s="109"/>
      <c r="O142" s="171"/>
      <c r="P142" s="1"/>
      <c r="Q142" s="1"/>
      <c r="R142" s="6"/>
      <c r="S142" s="1"/>
      <c r="T142" s="1"/>
      <c r="U142" s="1"/>
      <c r="V142" s="1"/>
      <c r="W142" s="1"/>
      <c r="X142" s="1"/>
      <c r="Y142" s="1"/>
    </row>
    <row r="143" spans="1:38" ht="12.75" customHeight="1">
      <c r="A143" s="126" t="s">
        <v>592</v>
      </c>
      <c r="B143" s="119"/>
      <c r="C143" s="119"/>
      <c r="D143" s="119"/>
      <c r="E143" s="6"/>
      <c r="F143" s="127" t="s">
        <v>595</v>
      </c>
      <c r="G143" s="6"/>
      <c r="H143" s="6" t="s">
        <v>814</v>
      </c>
      <c r="I143" s="6"/>
      <c r="J143" s="1"/>
      <c r="K143" s="6"/>
      <c r="L143" s="6"/>
      <c r="M143" s="6"/>
      <c r="N143" s="1"/>
      <c r="O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26"/>
      <c r="B144" s="119"/>
      <c r="C144" s="119"/>
      <c r="D144" s="119"/>
      <c r="E144" s="6"/>
      <c r="F144" s="127"/>
      <c r="G144" s="6"/>
      <c r="H144" s="6"/>
      <c r="I144" s="6"/>
      <c r="J144" s="1"/>
      <c r="K144" s="6"/>
      <c r="L144" s="6"/>
      <c r="M144" s="6"/>
      <c r="N144" s="1"/>
      <c r="O144" s="1"/>
      <c r="Q144" s="1"/>
      <c r="R144" s="56"/>
      <c r="S144" s="1"/>
      <c r="T144" s="1"/>
      <c r="U144" s="1"/>
      <c r="V144" s="1"/>
      <c r="W144" s="1"/>
      <c r="X144" s="1"/>
      <c r="Y144" s="1"/>
      <c r="Z144" s="1"/>
    </row>
    <row r="145" spans="1:38" ht="12.75" customHeight="1">
      <c r="A145" s="1"/>
      <c r="B145" s="134" t="s">
        <v>612</v>
      </c>
      <c r="C145" s="134"/>
      <c r="D145" s="134"/>
      <c r="E145" s="134"/>
      <c r="F145" s="135"/>
      <c r="G145" s="6"/>
      <c r="H145" s="6"/>
      <c r="I145" s="136"/>
      <c r="J145" s="137"/>
      <c r="K145" s="138"/>
      <c r="L145" s="137"/>
      <c r="M145" s="6"/>
      <c r="N145" s="1"/>
      <c r="O145" s="1"/>
      <c r="Q145" s="1"/>
      <c r="R145" s="56"/>
      <c r="S145" s="1"/>
      <c r="T145" s="1"/>
      <c r="U145" s="1"/>
      <c r="V145" s="1"/>
      <c r="W145" s="1"/>
      <c r="X145" s="1"/>
      <c r="Y145" s="1"/>
      <c r="Z145" s="1"/>
    </row>
    <row r="146" spans="1:38" ht="38.25" customHeight="1">
      <c r="A146" s="95" t="s">
        <v>16</v>
      </c>
      <c r="B146" s="96" t="s">
        <v>564</v>
      </c>
      <c r="C146" s="96"/>
      <c r="D146" s="97" t="s">
        <v>575</v>
      </c>
      <c r="E146" s="96" t="s">
        <v>576</v>
      </c>
      <c r="F146" s="96" t="s">
        <v>577</v>
      </c>
      <c r="G146" s="96" t="s">
        <v>597</v>
      </c>
      <c r="H146" s="96" t="s">
        <v>579</v>
      </c>
      <c r="I146" s="96" t="s">
        <v>580</v>
      </c>
      <c r="J146" s="172" t="s">
        <v>581</v>
      </c>
      <c r="K146" s="139" t="s">
        <v>598</v>
      </c>
      <c r="L146" s="149" t="s">
        <v>606</v>
      </c>
      <c r="M146" s="96" t="s">
        <v>607</v>
      </c>
      <c r="N146" s="140" t="s">
        <v>583</v>
      </c>
      <c r="O146" s="98" t="s">
        <v>584</v>
      </c>
      <c r="P146" s="96" t="s">
        <v>585</v>
      </c>
      <c r="Q146" s="97" t="s">
        <v>586</v>
      </c>
      <c r="R146" s="56"/>
      <c r="S146" s="1"/>
      <c r="T146" s="1"/>
      <c r="U146" s="1"/>
      <c r="V146" s="1"/>
      <c r="W146" s="1"/>
      <c r="X146" s="1"/>
      <c r="Y146" s="1"/>
      <c r="Z146" s="1"/>
    </row>
    <row r="147" spans="1:38" ht="14.25" customHeight="1">
      <c r="A147" s="101"/>
      <c r="B147" s="102"/>
      <c r="C147" s="173"/>
      <c r="D147" s="103"/>
      <c r="E147" s="104"/>
      <c r="F147" s="174"/>
      <c r="G147" s="101"/>
      <c r="H147" s="104"/>
      <c r="I147" s="105"/>
      <c r="J147" s="175"/>
      <c r="K147" s="175"/>
      <c r="L147" s="176"/>
      <c r="M147" s="99"/>
      <c r="N147" s="176"/>
      <c r="O147" s="177"/>
      <c r="P147" s="178"/>
      <c r="Q147" s="179"/>
      <c r="R147" s="144"/>
      <c r="S147" s="113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38" ht="14.25" customHeight="1">
      <c r="A148" s="101"/>
      <c r="B148" s="102"/>
      <c r="C148" s="173"/>
      <c r="D148" s="103"/>
      <c r="E148" s="104"/>
      <c r="F148" s="174"/>
      <c r="G148" s="101"/>
      <c r="H148" s="104"/>
      <c r="I148" s="105"/>
      <c r="J148" s="175"/>
      <c r="K148" s="175"/>
      <c r="L148" s="176"/>
      <c r="M148" s="99"/>
      <c r="N148" s="176"/>
      <c r="O148" s="177"/>
      <c r="P148" s="178"/>
      <c r="Q148" s="179"/>
      <c r="R148" s="144"/>
      <c r="S148" s="113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38" ht="14.25" customHeight="1">
      <c r="A149" s="101"/>
      <c r="B149" s="102"/>
      <c r="C149" s="173"/>
      <c r="D149" s="103"/>
      <c r="E149" s="104"/>
      <c r="F149" s="174"/>
      <c r="G149" s="101"/>
      <c r="H149" s="104"/>
      <c r="I149" s="105"/>
      <c r="J149" s="175"/>
      <c r="K149" s="175"/>
      <c r="L149" s="176"/>
      <c r="M149" s="99"/>
      <c r="N149" s="176"/>
      <c r="O149" s="177"/>
      <c r="P149" s="178"/>
      <c r="Q149" s="179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01"/>
      <c r="B150" s="102"/>
      <c r="C150" s="173"/>
      <c r="D150" s="103"/>
      <c r="E150" s="104"/>
      <c r="F150" s="175"/>
      <c r="G150" s="101"/>
      <c r="H150" s="104"/>
      <c r="I150" s="105"/>
      <c r="J150" s="175"/>
      <c r="K150" s="175"/>
      <c r="L150" s="176"/>
      <c r="M150" s="99"/>
      <c r="N150" s="176"/>
      <c r="O150" s="177"/>
      <c r="P150" s="178"/>
      <c r="Q150" s="179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01"/>
      <c r="B151" s="102"/>
      <c r="C151" s="173"/>
      <c r="D151" s="103"/>
      <c r="E151" s="104"/>
      <c r="F151" s="175"/>
      <c r="G151" s="101"/>
      <c r="H151" s="104"/>
      <c r="I151" s="105"/>
      <c r="J151" s="175"/>
      <c r="K151" s="175"/>
      <c r="L151" s="176"/>
      <c r="M151" s="99"/>
      <c r="N151" s="176"/>
      <c r="O151" s="177"/>
      <c r="P151" s="178"/>
      <c r="Q151" s="179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01"/>
      <c r="B152" s="102"/>
      <c r="C152" s="173"/>
      <c r="D152" s="103"/>
      <c r="E152" s="104"/>
      <c r="F152" s="174"/>
      <c r="G152" s="101"/>
      <c r="H152" s="104"/>
      <c r="I152" s="105"/>
      <c r="J152" s="175"/>
      <c r="K152" s="175"/>
      <c r="L152" s="176"/>
      <c r="M152" s="99"/>
      <c r="N152" s="176"/>
      <c r="O152" s="177"/>
      <c r="P152" s="178"/>
      <c r="Q152" s="179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01"/>
      <c r="B153" s="102"/>
      <c r="C153" s="173"/>
      <c r="D153" s="103"/>
      <c r="E153" s="104"/>
      <c r="F153" s="174"/>
      <c r="G153" s="101"/>
      <c r="H153" s="104"/>
      <c r="I153" s="105"/>
      <c r="J153" s="175"/>
      <c r="K153" s="175"/>
      <c r="L153" s="175"/>
      <c r="M153" s="175"/>
      <c r="N153" s="176"/>
      <c r="O153" s="180"/>
      <c r="P153" s="178"/>
      <c r="Q153" s="179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01"/>
      <c r="B154" s="102"/>
      <c r="C154" s="173"/>
      <c r="D154" s="103"/>
      <c r="E154" s="104"/>
      <c r="F154" s="175"/>
      <c r="G154" s="101"/>
      <c r="H154" s="104"/>
      <c r="I154" s="105"/>
      <c r="J154" s="175"/>
      <c r="K154" s="175"/>
      <c r="L154" s="176"/>
      <c r="M154" s="99"/>
      <c r="N154" s="176"/>
      <c r="O154" s="177"/>
      <c r="P154" s="178"/>
      <c r="Q154" s="179"/>
      <c r="R154" s="144"/>
      <c r="S154" s="113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01"/>
      <c r="B155" s="102"/>
      <c r="C155" s="173"/>
      <c r="D155" s="103"/>
      <c r="E155" s="104"/>
      <c r="F155" s="174"/>
      <c r="G155" s="101"/>
      <c r="H155" s="104"/>
      <c r="I155" s="105"/>
      <c r="J155" s="181"/>
      <c r="K155" s="181"/>
      <c r="L155" s="181"/>
      <c r="M155" s="181"/>
      <c r="N155" s="182"/>
      <c r="O155" s="177"/>
      <c r="P155" s="106"/>
      <c r="Q155" s="179"/>
      <c r="R155" s="144"/>
      <c r="S155" s="113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>
      <c r="A156" s="126"/>
      <c r="B156" s="119"/>
      <c r="C156" s="119"/>
      <c r="D156" s="119"/>
      <c r="E156" s="6"/>
      <c r="F156" s="127"/>
      <c r="G156" s="6"/>
      <c r="H156" s="6"/>
      <c r="I156" s="6"/>
      <c r="J156" s="1"/>
      <c r="K156" s="6"/>
      <c r="L156" s="6"/>
      <c r="M156" s="6"/>
      <c r="N156" s="1"/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26"/>
      <c r="B157" s="119"/>
      <c r="C157" s="119"/>
      <c r="D157" s="119"/>
      <c r="E157" s="6"/>
      <c r="F157" s="127"/>
      <c r="G157" s="56"/>
      <c r="H157" s="41"/>
      <c r="I157" s="56"/>
      <c r="J157" s="6"/>
      <c r="K157" s="145"/>
      <c r="L157" s="146"/>
      <c r="M157" s="6"/>
      <c r="N157" s="109"/>
      <c r="O157" s="147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56"/>
      <c r="B158" s="108"/>
      <c r="C158" s="108"/>
      <c r="D158" s="41"/>
      <c r="E158" s="56"/>
      <c r="F158" s="56"/>
      <c r="G158" s="56"/>
      <c r="H158" s="41"/>
      <c r="I158" s="56"/>
      <c r="J158" s="6"/>
      <c r="K158" s="145"/>
      <c r="L158" s="146"/>
      <c r="M158" s="6"/>
      <c r="N158" s="109"/>
      <c r="O158" s="147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41"/>
      <c r="B159" s="183" t="s">
        <v>613</v>
      </c>
      <c r="C159" s="183"/>
      <c r="D159" s="183"/>
      <c r="E159" s="183"/>
      <c r="F159" s="6"/>
      <c r="G159" s="6"/>
      <c r="H159" s="137"/>
      <c r="I159" s="6"/>
      <c r="J159" s="137"/>
      <c r="K159" s="138"/>
      <c r="L159" s="6"/>
      <c r="M159" s="6"/>
      <c r="N159" s="1"/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38.25" customHeight="1">
      <c r="A160" s="95" t="s">
        <v>16</v>
      </c>
      <c r="B160" s="96" t="s">
        <v>564</v>
      </c>
      <c r="C160" s="96"/>
      <c r="D160" s="97" t="s">
        <v>575</v>
      </c>
      <c r="E160" s="96" t="s">
        <v>576</v>
      </c>
      <c r="F160" s="96" t="s">
        <v>577</v>
      </c>
      <c r="G160" s="96" t="s">
        <v>614</v>
      </c>
      <c r="H160" s="96" t="s">
        <v>615</v>
      </c>
      <c r="I160" s="96" t="s">
        <v>580</v>
      </c>
      <c r="J160" s="184" t="s">
        <v>581</v>
      </c>
      <c r="K160" s="96" t="s">
        <v>582</v>
      </c>
      <c r="L160" s="96" t="s">
        <v>616</v>
      </c>
      <c r="M160" s="96" t="s">
        <v>585</v>
      </c>
      <c r="N160" s="97" t="s">
        <v>586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1</v>
      </c>
      <c r="B161" s="186">
        <v>41579</v>
      </c>
      <c r="C161" s="186"/>
      <c r="D161" s="187" t="s">
        <v>617</v>
      </c>
      <c r="E161" s="188" t="s">
        <v>618</v>
      </c>
      <c r="F161" s="189">
        <v>82</v>
      </c>
      <c r="G161" s="188" t="s">
        <v>619</v>
      </c>
      <c r="H161" s="188">
        <v>100</v>
      </c>
      <c r="I161" s="190">
        <v>100</v>
      </c>
      <c r="J161" s="191" t="s">
        <v>620</v>
      </c>
      <c r="K161" s="192">
        <f t="shared" ref="K161:K213" si="155">H161-F161</f>
        <v>18</v>
      </c>
      <c r="L161" s="193">
        <f t="shared" ref="L161:L213" si="156">K161/F161</f>
        <v>0.21951219512195122</v>
      </c>
      <c r="M161" s="188" t="s">
        <v>587</v>
      </c>
      <c r="N161" s="194">
        <v>42657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2</v>
      </c>
      <c r="B162" s="186">
        <v>41794</v>
      </c>
      <c r="C162" s="186"/>
      <c r="D162" s="187" t="s">
        <v>621</v>
      </c>
      <c r="E162" s="188" t="s">
        <v>589</v>
      </c>
      <c r="F162" s="189">
        <v>257</v>
      </c>
      <c r="G162" s="188" t="s">
        <v>619</v>
      </c>
      <c r="H162" s="188">
        <v>300</v>
      </c>
      <c r="I162" s="190">
        <v>300</v>
      </c>
      <c r="J162" s="191" t="s">
        <v>620</v>
      </c>
      <c r="K162" s="192">
        <f t="shared" si="155"/>
        <v>43</v>
      </c>
      <c r="L162" s="193">
        <f t="shared" si="156"/>
        <v>0.16731517509727625</v>
      </c>
      <c r="M162" s="188" t="s">
        <v>587</v>
      </c>
      <c r="N162" s="194">
        <v>41822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3</v>
      </c>
      <c r="B163" s="186">
        <v>41828</v>
      </c>
      <c r="C163" s="186"/>
      <c r="D163" s="187" t="s">
        <v>622</v>
      </c>
      <c r="E163" s="188" t="s">
        <v>589</v>
      </c>
      <c r="F163" s="189">
        <v>393</v>
      </c>
      <c r="G163" s="188" t="s">
        <v>619</v>
      </c>
      <c r="H163" s="188">
        <v>468</v>
      </c>
      <c r="I163" s="190">
        <v>468</v>
      </c>
      <c r="J163" s="191" t="s">
        <v>620</v>
      </c>
      <c r="K163" s="192">
        <f t="shared" si="155"/>
        <v>75</v>
      </c>
      <c r="L163" s="193">
        <f t="shared" si="156"/>
        <v>0.19083969465648856</v>
      </c>
      <c r="M163" s="188" t="s">
        <v>587</v>
      </c>
      <c r="N163" s="194">
        <v>41863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4</v>
      </c>
      <c r="B164" s="186">
        <v>41857</v>
      </c>
      <c r="C164" s="186"/>
      <c r="D164" s="187" t="s">
        <v>623</v>
      </c>
      <c r="E164" s="188" t="s">
        <v>589</v>
      </c>
      <c r="F164" s="189">
        <v>205</v>
      </c>
      <c r="G164" s="188" t="s">
        <v>619</v>
      </c>
      <c r="H164" s="188">
        <v>275</v>
      </c>
      <c r="I164" s="190">
        <v>250</v>
      </c>
      <c r="J164" s="191" t="s">
        <v>620</v>
      </c>
      <c r="K164" s="192">
        <f t="shared" si="155"/>
        <v>70</v>
      </c>
      <c r="L164" s="193">
        <f t="shared" si="156"/>
        <v>0.34146341463414637</v>
      </c>
      <c r="M164" s="188" t="s">
        <v>587</v>
      </c>
      <c r="N164" s="194">
        <v>41962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5</v>
      </c>
      <c r="B165" s="186">
        <v>41886</v>
      </c>
      <c r="C165" s="186"/>
      <c r="D165" s="187" t="s">
        <v>624</v>
      </c>
      <c r="E165" s="188" t="s">
        <v>589</v>
      </c>
      <c r="F165" s="189">
        <v>162</v>
      </c>
      <c r="G165" s="188" t="s">
        <v>619</v>
      </c>
      <c r="H165" s="188">
        <v>190</v>
      </c>
      <c r="I165" s="190">
        <v>190</v>
      </c>
      <c r="J165" s="191" t="s">
        <v>620</v>
      </c>
      <c r="K165" s="192">
        <f t="shared" si="155"/>
        <v>28</v>
      </c>
      <c r="L165" s="193">
        <f t="shared" si="156"/>
        <v>0.1728395061728395</v>
      </c>
      <c r="M165" s="188" t="s">
        <v>587</v>
      </c>
      <c r="N165" s="194">
        <v>42006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6</v>
      </c>
      <c r="B166" s="186">
        <v>41886</v>
      </c>
      <c r="C166" s="186"/>
      <c r="D166" s="187" t="s">
        <v>625</v>
      </c>
      <c r="E166" s="188" t="s">
        <v>589</v>
      </c>
      <c r="F166" s="189">
        <v>75</v>
      </c>
      <c r="G166" s="188" t="s">
        <v>619</v>
      </c>
      <c r="H166" s="188">
        <v>91.5</v>
      </c>
      <c r="I166" s="190" t="s">
        <v>626</v>
      </c>
      <c r="J166" s="191" t="s">
        <v>627</v>
      </c>
      <c r="K166" s="192">
        <f t="shared" si="155"/>
        <v>16.5</v>
      </c>
      <c r="L166" s="193">
        <f t="shared" si="156"/>
        <v>0.22</v>
      </c>
      <c r="M166" s="188" t="s">
        <v>587</v>
      </c>
      <c r="N166" s="194">
        <v>41954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7</v>
      </c>
      <c r="B167" s="186">
        <v>41913</v>
      </c>
      <c r="C167" s="186"/>
      <c r="D167" s="187" t="s">
        <v>628</v>
      </c>
      <c r="E167" s="188" t="s">
        <v>589</v>
      </c>
      <c r="F167" s="189">
        <v>850</v>
      </c>
      <c r="G167" s="188" t="s">
        <v>619</v>
      </c>
      <c r="H167" s="188">
        <v>982.5</v>
      </c>
      <c r="I167" s="190">
        <v>1050</v>
      </c>
      <c r="J167" s="191" t="s">
        <v>629</v>
      </c>
      <c r="K167" s="192">
        <f t="shared" si="155"/>
        <v>132.5</v>
      </c>
      <c r="L167" s="193">
        <f t="shared" si="156"/>
        <v>0.15588235294117647</v>
      </c>
      <c r="M167" s="188" t="s">
        <v>587</v>
      </c>
      <c r="N167" s="194">
        <v>42039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8</v>
      </c>
      <c r="B168" s="186">
        <v>41913</v>
      </c>
      <c r="C168" s="186"/>
      <c r="D168" s="187" t="s">
        <v>630</v>
      </c>
      <c r="E168" s="188" t="s">
        <v>589</v>
      </c>
      <c r="F168" s="189">
        <v>475</v>
      </c>
      <c r="G168" s="188" t="s">
        <v>619</v>
      </c>
      <c r="H168" s="188">
        <v>515</v>
      </c>
      <c r="I168" s="190">
        <v>600</v>
      </c>
      <c r="J168" s="191" t="s">
        <v>631</v>
      </c>
      <c r="K168" s="192">
        <f t="shared" si="155"/>
        <v>40</v>
      </c>
      <c r="L168" s="193">
        <f t="shared" si="156"/>
        <v>8.4210526315789472E-2</v>
      </c>
      <c r="M168" s="188" t="s">
        <v>587</v>
      </c>
      <c r="N168" s="194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9</v>
      </c>
      <c r="B169" s="186">
        <v>41913</v>
      </c>
      <c r="C169" s="186"/>
      <c r="D169" s="187" t="s">
        <v>632</v>
      </c>
      <c r="E169" s="188" t="s">
        <v>589</v>
      </c>
      <c r="F169" s="189">
        <v>86</v>
      </c>
      <c r="G169" s="188" t="s">
        <v>619</v>
      </c>
      <c r="H169" s="188">
        <v>99</v>
      </c>
      <c r="I169" s="190">
        <v>140</v>
      </c>
      <c r="J169" s="191" t="s">
        <v>633</v>
      </c>
      <c r="K169" s="192">
        <f t="shared" si="155"/>
        <v>13</v>
      </c>
      <c r="L169" s="193">
        <f t="shared" si="156"/>
        <v>0.15116279069767441</v>
      </c>
      <c r="M169" s="188" t="s">
        <v>587</v>
      </c>
      <c r="N169" s="194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10</v>
      </c>
      <c r="B170" s="186">
        <v>41926</v>
      </c>
      <c r="C170" s="186"/>
      <c r="D170" s="187" t="s">
        <v>634</v>
      </c>
      <c r="E170" s="188" t="s">
        <v>589</v>
      </c>
      <c r="F170" s="189">
        <v>496.6</v>
      </c>
      <c r="G170" s="188" t="s">
        <v>619</v>
      </c>
      <c r="H170" s="188">
        <v>621</v>
      </c>
      <c r="I170" s="190">
        <v>580</v>
      </c>
      <c r="J170" s="191" t="s">
        <v>620</v>
      </c>
      <c r="K170" s="192">
        <f t="shared" si="155"/>
        <v>124.39999999999998</v>
      </c>
      <c r="L170" s="193">
        <f t="shared" si="156"/>
        <v>0.25050342327829234</v>
      </c>
      <c r="M170" s="188" t="s">
        <v>587</v>
      </c>
      <c r="N170" s="194">
        <v>42605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11</v>
      </c>
      <c r="B171" s="186">
        <v>41926</v>
      </c>
      <c r="C171" s="186"/>
      <c r="D171" s="187" t="s">
        <v>635</v>
      </c>
      <c r="E171" s="188" t="s">
        <v>589</v>
      </c>
      <c r="F171" s="189">
        <v>2481.9</v>
      </c>
      <c r="G171" s="188" t="s">
        <v>619</v>
      </c>
      <c r="H171" s="188">
        <v>2840</v>
      </c>
      <c r="I171" s="190">
        <v>2870</v>
      </c>
      <c r="J171" s="191" t="s">
        <v>636</v>
      </c>
      <c r="K171" s="192">
        <f t="shared" si="155"/>
        <v>358.09999999999991</v>
      </c>
      <c r="L171" s="193">
        <f t="shared" si="156"/>
        <v>0.14428462065353154</v>
      </c>
      <c r="M171" s="188" t="s">
        <v>587</v>
      </c>
      <c r="N171" s="194">
        <v>42017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12</v>
      </c>
      <c r="B172" s="186">
        <v>41928</v>
      </c>
      <c r="C172" s="186"/>
      <c r="D172" s="187" t="s">
        <v>637</v>
      </c>
      <c r="E172" s="188" t="s">
        <v>589</v>
      </c>
      <c r="F172" s="189">
        <v>84.5</v>
      </c>
      <c r="G172" s="188" t="s">
        <v>619</v>
      </c>
      <c r="H172" s="188">
        <v>93</v>
      </c>
      <c r="I172" s="190">
        <v>110</v>
      </c>
      <c r="J172" s="191" t="s">
        <v>638</v>
      </c>
      <c r="K172" s="192">
        <f t="shared" si="155"/>
        <v>8.5</v>
      </c>
      <c r="L172" s="193">
        <f t="shared" si="156"/>
        <v>0.10059171597633136</v>
      </c>
      <c r="M172" s="188" t="s">
        <v>587</v>
      </c>
      <c r="N172" s="194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13</v>
      </c>
      <c r="B173" s="186">
        <v>41928</v>
      </c>
      <c r="C173" s="186"/>
      <c r="D173" s="187" t="s">
        <v>639</v>
      </c>
      <c r="E173" s="188" t="s">
        <v>589</v>
      </c>
      <c r="F173" s="189">
        <v>401</v>
      </c>
      <c r="G173" s="188" t="s">
        <v>619</v>
      </c>
      <c r="H173" s="188">
        <v>428</v>
      </c>
      <c r="I173" s="190">
        <v>450</v>
      </c>
      <c r="J173" s="191" t="s">
        <v>640</v>
      </c>
      <c r="K173" s="192">
        <f t="shared" si="155"/>
        <v>27</v>
      </c>
      <c r="L173" s="193">
        <f t="shared" si="156"/>
        <v>6.7331670822942641E-2</v>
      </c>
      <c r="M173" s="188" t="s">
        <v>587</v>
      </c>
      <c r="N173" s="194">
        <v>42020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14</v>
      </c>
      <c r="B174" s="186">
        <v>41928</v>
      </c>
      <c r="C174" s="186"/>
      <c r="D174" s="187" t="s">
        <v>641</v>
      </c>
      <c r="E174" s="188" t="s">
        <v>589</v>
      </c>
      <c r="F174" s="189">
        <v>101</v>
      </c>
      <c r="G174" s="188" t="s">
        <v>619</v>
      </c>
      <c r="H174" s="188">
        <v>112</v>
      </c>
      <c r="I174" s="190">
        <v>120</v>
      </c>
      <c r="J174" s="191" t="s">
        <v>642</v>
      </c>
      <c r="K174" s="192">
        <f t="shared" si="155"/>
        <v>11</v>
      </c>
      <c r="L174" s="193">
        <f t="shared" si="156"/>
        <v>0.10891089108910891</v>
      </c>
      <c r="M174" s="188" t="s">
        <v>587</v>
      </c>
      <c r="N174" s="194">
        <v>41939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15</v>
      </c>
      <c r="B175" s="186">
        <v>41954</v>
      </c>
      <c r="C175" s="186"/>
      <c r="D175" s="187" t="s">
        <v>643</v>
      </c>
      <c r="E175" s="188" t="s">
        <v>589</v>
      </c>
      <c r="F175" s="189">
        <v>59</v>
      </c>
      <c r="G175" s="188" t="s">
        <v>619</v>
      </c>
      <c r="H175" s="188">
        <v>76</v>
      </c>
      <c r="I175" s="190">
        <v>76</v>
      </c>
      <c r="J175" s="191" t="s">
        <v>620</v>
      </c>
      <c r="K175" s="192">
        <f t="shared" si="155"/>
        <v>17</v>
      </c>
      <c r="L175" s="193">
        <f t="shared" si="156"/>
        <v>0.28813559322033899</v>
      </c>
      <c r="M175" s="188" t="s">
        <v>587</v>
      </c>
      <c r="N175" s="194">
        <v>43032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16</v>
      </c>
      <c r="B176" s="186">
        <v>41954</v>
      </c>
      <c r="C176" s="186"/>
      <c r="D176" s="187" t="s">
        <v>632</v>
      </c>
      <c r="E176" s="188" t="s">
        <v>589</v>
      </c>
      <c r="F176" s="189">
        <v>99</v>
      </c>
      <c r="G176" s="188" t="s">
        <v>619</v>
      </c>
      <c r="H176" s="188">
        <v>120</v>
      </c>
      <c r="I176" s="190">
        <v>120</v>
      </c>
      <c r="J176" s="191" t="s">
        <v>600</v>
      </c>
      <c r="K176" s="192">
        <f t="shared" si="155"/>
        <v>21</v>
      </c>
      <c r="L176" s="193">
        <f t="shared" si="156"/>
        <v>0.21212121212121213</v>
      </c>
      <c r="M176" s="188" t="s">
        <v>587</v>
      </c>
      <c r="N176" s="194">
        <v>41960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17</v>
      </c>
      <c r="B177" s="186">
        <v>41956</v>
      </c>
      <c r="C177" s="186"/>
      <c r="D177" s="187" t="s">
        <v>644</v>
      </c>
      <c r="E177" s="188" t="s">
        <v>589</v>
      </c>
      <c r="F177" s="189">
        <v>22</v>
      </c>
      <c r="G177" s="188" t="s">
        <v>619</v>
      </c>
      <c r="H177" s="188">
        <v>33.549999999999997</v>
      </c>
      <c r="I177" s="190">
        <v>32</v>
      </c>
      <c r="J177" s="191" t="s">
        <v>645</v>
      </c>
      <c r="K177" s="192">
        <f t="shared" si="155"/>
        <v>11.549999999999997</v>
      </c>
      <c r="L177" s="193">
        <f t="shared" si="156"/>
        <v>0.52499999999999991</v>
      </c>
      <c r="M177" s="188" t="s">
        <v>587</v>
      </c>
      <c r="N177" s="194">
        <v>42188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18</v>
      </c>
      <c r="B178" s="186">
        <v>41976</v>
      </c>
      <c r="C178" s="186"/>
      <c r="D178" s="187" t="s">
        <v>646</v>
      </c>
      <c r="E178" s="188" t="s">
        <v>589</v>
      </c>
      <c r="F178" s="189">
        <v>440</v>
      </c>
      <c r="G178" s="188" t="s">
        <v>619</v>
      </c>
      <c r="H178" s="188">
        <v>520</v>
      </c>
      <c r="I178" s="190">
        <v>520</v>
      </c>
      <c r="J178" s="191" t="s">
        <v>647</v>
      </c>
      <c r="K178" s="192">
        <f t="shared" si="155"/>
        <v>80</v>
      </c>
      <c r="L178" s="193">
        <f t="shared" si="156"/>
        <v>0.18181818181818182</v>
      </c>
      <c r="M178" s="188" t="s">
        <v>587</v>
      </c>
      <c r="N178" s="194">
        <v>42208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19</v>
      </c>
      <c r="B179" s="186">
        <v>41976</v>
      </c>
      <c r="C179" s="186"/>
      <c r="D179" s="187" t="s">
        <v>648</v>
      </c>
      <c r="E179" s="188" t="s">
        <v>589</v>
      </c>
      <c r="F179" s="189">
        <v>360</v>
      </c>
      <c r="G179" s="188" t="s">
        <v>619</v>
      </c>
      <c r="H179" s="188">
        <v>427</v>
      </c>
      <c r="I179" s="190">
        <v>425</v>
      </c>
      <c r="J179" s="191" t="s">
        <v>649</v>
      </c>
      <c r="K179" s="192">
        <f t="shared" si="155"/>
        <v>67</v>
      </c>
      <c r="L179" s="193">
        <f t="shared" si="156"/>
        <v>0.18611111111111112</v>
      </c>
      <c r="M179" s="188" t="s">
        <v>587</v>
      </c>
      <c r="N179" s="194">
        <v>42058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20</v>
      </c>
      <c r="B180" s="186">
        <v>42012</v>
      </c>
      <c r="C180" s="186"/>
      <c r="D180" s="187" t="s">
        <v>650</v>
      </c>
      <c r="E180" s="188" t="s">
        <v>589</v>
      </c>
      <c r="F180" s="189">
        <v>360</v>
      </c>
      <c r="G180" s="188" t="s">
        <v>619</v>
      </c>
      <c r="H180" s="188">
        <v>455</v>
      </c>
      <c r="I180" s="190">
        <v>420</v>
      </c>
      <c r="J180" s="191" t="s">
        <v>651</v>
      </c>
      <c r="K180" s="192">
        <f t="shared" si="155"/>
        <v>95</v>
      </c>
      <c r="L180" s="193">
        <f t="shared" si="156"/>
        <v>0.2638888888888889</v>
      </c>
      <c r="M180" s="188" t="s">
        <v>587</v>
      </c>
      <c r="N180" s="194">
        <v>42024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21</v>
      </c>
      <c r="B181" s="186">
        <v>42012</v>
      </c>
      <c r="C181" s="186"/>
      <c r="D181" s="187" t="s">
        <v>652</v>
      </c>
      <c r="E181" s="188" t="s">
        <v>589</v>
      </c>
      <c r="F181" s="189">
        <v>130</v>
      </c>
      <c r="G181" s="188"/>
      <c r="H181" s="188">
        <v>175.5</v>
      </c>
      <c r="I181" s="190">
        <v>165</v>
      </c>
      <c r="J181" s="191" t="s">
        <v>653</v>
      </c>
      <c r="K181" s="192">
        <f t="shared" si="155"/>
        <v>45.5</v>
      </c>
      <c r="L181" s="193">
        <f t="shared" si="156"/>
        <v>0.35</v>
      </c>
      <c r="M181" s="188" t="s">
        <v>587</v>
      </c>
      <c r="N181" s="194">
        <v>43088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22</v>
      </c>
      <c r="B182" s="186">
        <v>42040</v>
      </c>
      <c r="C182" s="186"/>
      <c r="D182" s="187" t="s">
        <v>381</v>
      </c>
      <c r="E182" s="188" t="s">
        <v>618</v>
      </c>
      <c r="F182" s="189">
        <v>98</v>
      </c>
      <c r="G182" s="188"/>
      <c r="H182" s="188">
        <v>120</v>
      </c>
      <c r="I182" s="190">
        <v>120</v>
      </c>
      <c r="J182" s="191" t="s">
        <v>620</v>
      </c>
      <c r="K182" s="192">
        <f t="shared" si="155"/>
        <v>22</v>
      </c>
      <c r="L182" s="193">
        <f t="shared" si="156"/>
        <v>0.22448979591836735</v>
      </c>
      <c r="M182" s="188" t="s">
        <v>587</v>
      </c>
      <c r="N182" s="194">
        <v>42753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23</v>
      </c>
      <c r="B183" s="186">
        <v>42040</v>
      </c>
      <c r="C183" s="186"/>
      <c r="D183" s="187" t="s">
        <v>654</v>
      </c>
      <c r="E183" s="188" t="s">
        <v>618</v>
      </c>
      <c r="F183" s="189">
        <v>196</v>
      </c>
      <c r="G183" s="188"/>
      <c r="H183" s="188">
        <v>262</v>
      </c>
      <c r="I183" s="190">
        <v>255</v>
      </c>
      <c r="J183" s="191" t="s">
        <v>620</v>
      </c>
      <c r="K183" s="192">
        <f t="shared" si="155"/>
        <v>66</v>
      </c>
      <c r="L183" s="193">
        <f t="shared" si="156"/>
        <v>0.33673469387755101</v>
      </c>
      <c r="M183" s="188" t="s">
        <v>587</v>
      </c>
      <c r="N183" s="194">
        <v>42599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24</v>
      </c>
      <c r="B184" s="196">
        <v>42067</v>
      </c>
      <c r="C184" s="196"/>
      <c r="D184" s="197" t="s">
        <v>380</v>
      </c>
      <c r="E184" s="198" t="s">
        <v>618</v>
      </c>
      <c r="F184" s="199">
        <v>235</v>
      </c>
      <c r="G184" s="199"/>
      <c r="H184" s="200">
        <v>77</v>
      </c>
      <c r="I184" s="200" t="s">
        <v>655</v>
      </c>
      <c r="J184" s="201" t="s">
        <v>656</v>
      </c>
      <c r="K184" s="202">
        <f t="shared" si="155"/>
        <v>-158</v>
      </c>
      <c r="L184" s="203">
        <f t="shared" si="156"/>
        <v>-0.67234042553191486</v>
      </c>
      <c r="M184" s="199" t="s">
        <v>599</v>
      </c>
      <c r="N184" s="196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25</v>
      </c>
      <c r="B185" s="186">
        <v>42067</v>
      </c>
      <c r="C185" s="186"/>
      <c r="D185" s="187" t="s">
        <v>657</v>
      </c>
      <c r="E185" s="188" t="s">
        <v>618</v>
      </c>
      <c r="F185" s="189">
        <v>185</v>
      </c>
      <c r="G185" s="188"/>
      <c r="H185" s="188">
        <v>224</v>
      </c>
      <c r="I185" s="190" t="s">
        <v>658</v>
      </c>
      <c r="J185" s="191" t="s">
        <v>620</v>
      </c>
      <c r="K185" s="192">
        <f t="shared" si="155"/>
        <v>39</v>
      </c>
      <c r="L185" s="193">
        <f t="shared" si="156"/>
        <v>0.21081081081081082</v>
      </c>
      <c r="M185" s="188" t="s">
        <v>587</v>
      </c>
      <c r="N185" s="194">
        <v>42647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26</v>
      </c>
      <c r="B186" s="196">
        <v>42090</v>
      </c>
      <c r="C186" s="196"/>
      <c r="D186" s="204" t="s">
        <v>659</v>
      </c>
      <c r="E186" s="199" t="s">
        <v>618</v>
      </c>
      <c r="F186" s="199">
        <v>49.5</v>
      </c>
      <c r="G186" s="200"/>
      <c r="H186" s="200">
        <v>15.85</v>
      </c>
      <c r="I186" s="200">
        <v>67</v>
      </c>
      <c r="J186" s="201" t="s">
        <v>660</v>
      </c>
      <c r="K186" s="200">
        <f t="shared" si="155"/>
        <v>-33.65</v>
      </c>
      <c r="L186" s="205">
        <f t="shared" si="156"/>
        <v>-0.67979797979797973</v>
      </c>
      <c r="M186" s="199" t="s">
        <v>599</v>
      </c>
      <c r="N186" s="206">
        <v>43627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27</v>
      </c>
      <c r="B187" s="186">
        <v>42093</v>
      </c>
      <c r="C187" s="186"/>
      <c r="D187" s="187" t="s">
        <v>661</v>
      </c>
      <c r="E187" s="188" t="s">
        <v>618</v>
      </c>
      <c r="F187" s="189">
        <v>183.5</v>
      </c>
      <c r="G187" s="188"/>
      <c r="H187" s="188">
        <v>219</v>
      </c>
      <c r="I187" s="190">
        <v>218</v>
      </c>
      <c r="J187" s="191" t="s">
        <v>662</v>
      </c>
      <c r="K187" s="192">
        <f t="shared" si="155"/>
        <v>35.5</v>
      </c>
      <c r="L187" s="193">
        <f t="shared" si="156"/>
        <v>0.19346049046321526</v>
      </c>
      <c r="M187" s="188" t="s">
        <v>587</v>
      </c>
      <c r="N187" s="194">
        <v>42103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28</v>
      </c>
      <c r="B188" s="186">
        <v>42114</v>
      </c>
      <c r="C188" s="186"/>
      <c r="D188" s="187" t="s">
        <v>663</v>
      </c>
      <c r="E188" s="188" t="s">
        <v>618</v>
      </c>
      <c r="F188" s="189">
        <f>(227+237)/2</f>
        <v>232</v>
      </c>
      <c r="G188" s="188"/>
      <c r="H188" s="188">
        <v>298</v>
      </c>
      <c r="I188" s="190">
        <v>298</v>
      </c>
      <c r="J188" s="191" t="s">
        <v>620</v>
      </c>
      <c r="K188" s="192">
        <f t="shared" si="155"/>
        <v>66</v>
      </c>
      <c r="L188" s="193">
        <f t="shared" si="156"/>
        <v>0.28448275862068967</v>
      </c>
      <c r="M188" s="188" t="s">
        <v>587</v>
      </c>
      <c r="N188" s="194">
        <v>42823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29</v>
      </c>
      <c r="B189" s="186">
        <v>42128</v>
      </c>
      <c r="C189" s="186"/>
      <c r="D189" s="187" t="s">
        <v>664</v>
      </c>
      <c r="E189" s="188" t="s">
        <v>589</v>
      </c>
      <c r="F189" s="189">
        <v>385</v>
      </c>
      <c r="G189" s="188"/>
      <c r="H189" s="188">
        <f>212.5+331</f>
        <v>543.5</v>
      </c>
      <c r="I189" s="190">
        <v>510</v>
      </c>
      <c r="J189" s="191" t="s">
        <v>665</v>
      </c>
      <c r="K189" s="192">
        <f t="shared" si="155"/>
        <v>158.5</v>
      </c>
      <c r="L189" s="193">
        <f t="shared" si="156"/>
        <v>0.41168831168831171</v>
      </c>
      <c r="M189" s="188" t="s">
        <v>587</v>
      </c>
      <c r="N189" s="194">
        <v>42235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30</v>
      </c>
      <c r="B190" s="186">
        <v>42128</v>
      </c>
      <c r="C190" s="186"/>
      <c r="D190" s="187" t="s">
        <v>666</v>
      </c>
      <c r="E190" s="188" t="s">
        <v>589</v>
      </c>
      <c r="F190" s="189">
        <v>115.5</v>
      </c>
      <c r="G190" s="188"/>
      <c r="H190" s="188">
        <v>146</v>
      </c>
      <c r="I190" s="190">
        <v>142</v>
      </c>
      <c r="J190" s="191" t="s">
        <v>667</v>
      </c>
      <c r="K190" s="192">
        <f t="shared" si="155"/>
        <v>30.5</v>
      </c>
      <c r="L190" s="193">
        <f t="shared" si="156"/>
        <v>0.26406926406926406</v>
      </c>
      <c r="M190" s="188" t="s">
        <v>587</v>
      </c>
      <c r="N190" s="194">
        <v>42202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31</v>
      </c>
      <c r="B191" s="186">
        <v>42151</v>
      </c>
      <c r="C191" s="186"/>
      <c r="D191" s="187" t="s">
        <v>668</v>
      </c>
      <c r="E191" s="188" t="s">
        <v>589</v>
      </c>
      <c r="F191" s="189">
        <v>237.5</v>
      </c>
      <c r="G191" s="188"/>
      <c r="H191" s="188">
        <v>279.5</v>
      </c>
      <c r="I191" s="190">
        <v>278</v>
      </c>
      <c r="J191" s="191" t="s">
        <v>620</v>
      </c>
      <c r="K191" s="192">
        <f t="shared" si="155"/>
        <v>42</v>
      </c>
      <c r="L191" s="193">
        <f t="shared" si="156"/>
        <v>0.17684210526315788</v>
      </c>
      <c r="M191" s="188" t="s">
        <v>587</v>
      </c>
      <c r="N191" s="194">
        <v>42222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32</v>
      </c>
      <c r="B192" s="186">
        <v>42174</v>
      </c>
      <c r="C192" s="186"/>
      <c r="D192" s="187" t="s">
        <v>639</v>
      </c>
      <c r="E192" s="188" t="s">
        <v>618</v>
      </c>
      <c r="F192" s="189">
        <v>340</v>
      </c>
      <c r="G192" s="188"/>
      <c r="H192" s="188">
        <v>448</v>
      </c>
      <c r="I192" s="190">
        <v>448</v>
      </c>
      <c r="J192" s="191" t="s">
        <v>620</v>
      </c>
      <c r="K192" s="192">
        <f t="shared" si="155"/>
        <v>108</v>
      </c>
      <c r="L192" s="193">
        <f t="shared" si="156"/>
        <v>0.31764705882352939</v>
      </c>
      <c r="M192" s="188" t="s">
        <v>587</v>
      </c>
      <c r="N192" s="194">
        <v>43018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33</v>
      </c>
      <c r="B193" s="186">
        <v>42191</v>
      </c>
      <c r="C193" s="186"/>
      <c r="D193" s="187" t="s">
        <v>669</v>
      </c>
      <c r="E193" s="188" t="s">
        <v>618</v>
      </c>
      <c r="F193" s="189">
        <v>390</v>
      </c>
      <c r="G193" s="188"/>
      <c r="H193" s="188">
        <v>460</v>
      </c>
      <c r="I193" s="190">
        <v>460</v>
      </c>
      <c r="J193" s="191" t="s">
        <v>620</v>
      </c>
      <c r="K193" s="192">
        <f t="shared" si="155"/>
        <v>70</v>
      </c>
      <c r="L193" s="193">
        <f t="shared" si="156"/>
        <v>0.17948717948717949</v>
      </c>
      <c r="M193" s="188" t="s">
        <v>587</v>
      </c>
      <c r="N193" s="194">
        <v>42478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5">
        <v>34</v>
      </c>
      <c r="B194" s="196">
        <v>42195</v>
      </c>
      <c r="C194" s="196"/>
      <c r="D194" s="197" t="s">
        <v>670</v>
      </c>
      <c r="E194" s="198" t="s">
        <v>618</v>
      </c>
      <c r="F194" s="199">
        <v>122.5</v>
      </c>
      <c r="G194" s="199"/>
      <c r="H194" s="200">
        <v>61</v>
      </c>
      <c r="I194" s="200">
        <v>172</v>
      </c>
      <c r="J194" s="201" t="s">
        <v>671</v>
      </c>
      <c r="K194" s="202">
        <f t="shared" si="155"/>
        <v>-61.5</v>
      </c>
      <c r="L194" s="203">
        <f t="shared" si="156"/>
        <v>-0.50204081632653064</v>
      </c>
      <c r="M194" s="199" t="s">
        <v>599</v>
      </c>
      <c r="N194" s="196">
        <v>43333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35</v>
      </c>
      <c r="B195" s="186">
        <v>42219</v>
      </c>
      <c r="C195" s="186"/>
      <c r="D195" s="187" t="s">
        <v>672</v>
      </c>
      <c r="E195" s="188" t="s">
        <v>618</v>
      </c>
      <c r="F195" s="189">
        <v>297.5</v>
      </c>
      <c r="G195" s="188"/>
      <c r="H195" s="188">
        <v>350</v>
      </c>
      <c r="I195" s="190">
        <v>360</v>
      </c>
      <c r="J195" s="191" t="s">
        <v>673</v>
      </c>
      <c r="K195" s="192">
        <f t="shared" si="155"/>
        <v>52.5</v>
      </c>
      <c r="L195" s="193">
        <f t="shared" si="156"/>
        <v>0.17647058823529413</v>
      </c>
      <c r="M195" s="188" t="s">
        <v>587</v>
      </c>
      <c r="N195" s="194">
        <v>42232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36</v>
      </c>
      <c r="B196" s="186">
        <v>42219</v>
      </c>
      <c r="C196" s="186"/>
      <c r="D196" s="187" t="s">
        <v>674</v>
      </c>
      <c r="E196" s="188" t="s">
        <v>618</v>
      </c>
      <c r="F196" s="189">
        <v>115.5</v>
      </c>
      <c r="G196" s="188"/>
      <c r="H196" s="188">
        <v>149</v>
      </c>
      <c r="I196" s="190">
        <v>140</v>
      </c>
      <c r="J196" s="191" t="s">
        <v>675</v>
      </c>
      <c r="K196" s="192">
        <f t="shared" si="155"/>
        <v>33.5</v>
      </c>
      <c r="L196" s="193">
        <f t="shared" si="156"/>
        <v>0.29004329004329005</v>
      </c>
      <c r="M196" s="188" t="s">
        <v>587</v>
      </c>
      <c r="N196" s="194">
        <v>42740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37</v>
      </c>
      <c r="B197" s="186">
        <v>42251</v>
      </c>
      <c r="C197" s="186"/>
      <c r="D197" s="187" t="s">
        <v>668</v>
      </c>
      <c r="E197" s="188" t="s">
        <v>618</v>
      </c>
      <c r="F197" s="189">
        <v>226</v>
      </c>
      <c r="G197" s="188"/>
      <c r="H197" s="188">
        <v>292</v>
      </c>
      <c r="I197" s="190">
        <v>292</v>
      </c>
      <c r="J197" s="191" t="s">
        <v>676</v>
      </c>
      <c r="K197" s="192">
        <f t="shared" si="155"/>
        <v>66</v>
      </c>
      <c r="L197" s="193">
        <f t="shared" si="156"/>
        <v>0.29203539823008851</v>
      </c>
      <c r="M197" s="188" t="s">
        <v>587</v>
      </c>
      <c r="N197" s="194">
        <v>42286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38</v>
      </c>
      <c r="B198" s="186">
        <v>42254</v>
      </c>
      <c r="C198" s="186"/>
      <c r="D198" s="187" t="s">
        <v>663</v>
      </c>
      <c r="E198" s="188" t="s">
        <v>618</v>
      </c>
      <c r="F198" s="189">
        <v>232.5</v>
      </c>
      <c r="G198" s="188"/>
      <c r="H198" s="188">
        <v>312.5</v>
      </c>
      <c r="I198" s="190">
        <v>310</v>
      </c>
      <c r="J198" s="191" t="s">
        <v>620</v>
      </c>
      <c r="K198" s="192">
        <f t="shared" si="155"/>
        <v>80</v>
      </c>
      <c r="L198" s="193">
        <f t="shared" si="156"/>
        <v>0.34408602150537637</v>
      </c>
      <c r="M198" s="188" t="s">
        <v>587</v>
      </c>
      <c r="N198" s="194">
        <v>42823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39</v>
      </c>
      <c r="B199" s="186">
        <v>42268</v>
      </c>
      <c r="C199" s="186"/>
      <c r="D199" s="187" t="s">
        <v>677</v>
      </c>
      <c r="E199" s="188" t="s">
        <v>618</v>
      </c>
      <c r="F199" s="189">
        <v>196.5</v>
      </c>
      <c r="G199" s="188"/>
      <c r="H199" s="188">
        <v>238</v>
      </c>
      <c r="I199" s="190">
        <v>238</v>
      </c>
      <c r="J199" s="191" t="s">
        <v>676</v>
      </c>
      <c r="K199" s="192">
        <f t="shared" si="155"/>
        <v>41.5</v>
      </c>
      <c r="L199" s="193">
        <f t="shared" si="156"/>
        <v>0.21119592875318066</v>
      </c>
      <c r="M199" s="188" t="s">
        <v>587</v>
      </c>
      <c r="N199" s="194">
        <v>42291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40</v>
      </c>
      <c r="B200" s="186">
        <v>42271</v>
      </c>
      <c r="C200" s="186"/>
      <c r="D200" s="187" t="s">
        <v>617</v>
      </c>
      <c r="E200" s="188" t="s">
        <v>618</v>
      </c>
      <c r="F200" s="189">
        <v>65</v>
      </c>
      <c r="G200" s="188"/>
      <c r="H200" s="188">
        <v>82</v>
      </c>
      <c r="I200" s="190">
        <v>82</v>
      </c>
      <c r="J200" s="191" t="s">
        <v>676</v>
      </c>
      <c r="K200" s="192">
        <f t="shared" si="155"/>
        <v>17</v>
      </c>
      <c r="L200" s="193">
        <f t="shared" si="156"/>
        <v>0.26153846153846155</v>
      </c>
      <c r="M200" s="188" t="s">
        <v>587</v>
      </c>
      <c r="N200" s="194">
        <v>42578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41</v>
      </c>
      <c r="B201" s="186">
        <v>42291</v>
      </c>
      <c r="C201" s="186"/>
      <c r="D201" s="187" t="s">
        <v>678</v>
      </c>
      <c r="E201" s="188" t="s">
        <v>618</v>
      </c>
      <c r="F201" s="189">
        <v>144</v>
      </c>
      <c r="G201" s="188"/>
      <c r="H201" s="188">
        <v>182.5</v>
      </c>
      <c r="I201" s="190">
        <v>181</v>
      </c>
      <c r="J201" s="191" t="s">
        <v>676</v>
      </c>
      <c r="K201" s="192">
        <f t="shared" si="155"/>
        <v>38.5</v>
      </c>
      <c r="L201" s="193">
        <f t="shared" si="156"/>
        <v>0.2673611111111111</v>
      </c>
      <c r="M201" s="188" t="s">
        <v>587</v>
      </c>
      <c r="N201" s="194">
        <v>42817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42</v>
      </c>
      <c r="B202" s="186">
        <v>42291</v>
      </c>
      <c r="C202" s="186"/>
      <c r="D202" s="187" t="s">
        <v>679</v>
      </c>
      <c r="E202" s="188" t="s">
        <v>618</v>
      </c>
      <c r="F202" s="189">
        <v>264</v>
      </c>
      <c r="G202" s="188"/>
      <c r="H202" s="188">
        <v>311</v>
      </c>
      <c r="I202" s="190">
        <v>311</v>
      </c>
      <c r="J202" s="191" t="s">
        <v>676</v>
      </c>
      <c r="K202" s="192">
        <f t="shared" si="155"/>
        <v>47</v>
      </c>
      <c r="L202" s="193">
        <f t="shared" si="156"/>
        <v>0.17803030303030304</v>
      </c>
      <c r="M202" s="188" t="s">
        <v>587</v>
      </c>
      <c r="N202" s="194">
        <v>42604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43</v>
      </c>
      <c r="B203" s="186">
        <v>42318</v>
      </c>
      <c r="C203" s="186"/>
      <c r="D203" s="187" t="s">
        <v>680</v>
      </c>
      <c r="E203" s="188" t="s">
        <v>589</v>
      </c>
      <c r="F203" s="189">
        <v>549.5</v>
      </c>
      <c r="G203" s="188"/>
      <c r="H203" s="188">
        <v>630</v>
      </c>
      <c r="I203" s="190">
        <v>630</v>
      </c>
      <c r="J203" s="191" t="s">
        <v>676</v>
      </c>
      <c r="K203" s="192">
        <f t="shared" si="155"/>
        <v>80.5</v>
      </c>
      <c r="L203" s="193">
        <f t="shared" si="156"/>
        <v>0.1464968152866242</v>
      </c>
      <c r="M203" s="188" t="s">
        <v>587</v>
      </c>
      <c r="N203" s="194">
        <v>42419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44</v>
      </c>
      <c r="B204" s="186">
        <v>42342</v>
      </c>
      <c r="C204" s="186"/>
      <c r="D204" s="187" t="s">
        <v>681</v>
      </c>
      <c r="E204" s="188" t="s">
        <v>618</v>
      </c>
      <c r="F204" s="189">
        <v>1027.5</v>
      </c>
      <c r="G204" s="188"/>
      <c r="H204" s="188">
        <v>1315</v>
      </c>
      <c r="I204" s="190">
        <v>1250</v>
      </c>
      <c r="J204" s="191" t="s">
        <v>676</v>
      </c>
      <c r="K204" s="192">
        <f t="shared" si="155"/>
        <v>287.5</v>
      </c>
      <c r="L204" s="193">
        <f t="shared" si="156"/>
        <v>0.27980535279805352</v>
      </c>
      <c r="M204" s="188" t="s">
        <v>587</v>
      </c>
      <c r="N204" s="194">
        <v>43244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45</v>
      </c>
      <c r="B205" s="186">
        <v>42367</v>
      </c>
      <c r="C205" s="186"/>
      <c r="D205" s="187" t="s">
        <v>682</v>
      </c>
      <c r="E205" s="188" t="s">
        <v>618</v>
      </c>
      <c r="F205" s="189">
        <v>465</v>
      </c>
      <c r="G205" s="188"/>
      <c r="H205" s="188">
        <v>540</v>
      </c>
      <c r="I205" s="190">
        <v>540</v>
      </c>
      <c r="J205" s="191" t="s">
        <v>676</v>
      </c>
      <c r="K205" s="192">
        <f t="shared" si="155"/>
        <v>75</v>
      </c>
      <c r="L205" s="193">
        <f t="shared" si="156"/>
        <v>0.16129032258064516</v>
      </c>
      <c r="M205" s="188" t="s">
        <v>587</v>
      </c>
      <c r="N205" s="194">
        <v>42530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46</v>
      </c>
      <c r="B206" s="186">
        <v>42380</v>
      </c>
      <c r="C206" s="186"/>
      <c r="D206" s="187" t="s">
        <v>381</v>
      </c>
      <c r="E206" s="188" t="s">
        <v>589</v>
      </c>
      <c r="F206" s="189">
        <v>81</v>
      </c>
      <c r="G206" s="188"/>
      <c r="H206" s="188">
        <v>110</v>
      </c>
      <c r="I206" s="190">
        <v>110</v>
      </c>
      <c r="J206" s="191" t="s">
        <v>676</v>
      </c>
      <c r="K206" s="192">
        <f t="shared" si="155"/>
        <v>29</v>
      </c>
      <c r="L206" s="193">
        <f t="shared" si="156"/>
        <v>0.35802469135802467</v>
      </c>
      <c r="M206" s="188" t="s">
        <v>587</v>
      </c>
      <c r="N206" s="194">
        <v>42745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47</v>
      </c>
      <c r="B207" s="186">
        <v>42382</v>
      </c>
      <c r="C207" s="186"/>
      <c r="D207" s="187" t="s">
        <v>683</v>
      </c>
      <c r="E207" s="188" t="s">
        <v>589</v>
      </c>
      <c r="F207" s="189">
        <v>417.5</v>
      </c>
      <c r="G207" s="188"/>
      <c r="H207" s="188">
        <v>547</v>
      </c>
      <c r="I207" s="190">
        <v>535</v>
      </c>
      <c r="J207" s="191" t="s">
        <v>676</v>
      </c>
      <c r="K207" s="192">
        <f t="shared" si="155"/>
        <v>129.5</v>
      </c>
      <c r="L207" s="193">
        <f t="shared" si="156"/>
        <v>0.31017964071856285</v>
      </c>
      <c r="M207" s="188" t="s">
        <v>587</v>
      </c>
      <c r="N207" s="194">
        <v>42578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48</v>
      </c>
      <c r="B208" s="186">
        <v>42408</v>
      </c>
      <c r="C208" s="186"/>
      <c r="D208" s="187" t="s">
        <v>684</v>
      </c>
      <c r="E208" s="188" t="s">
        <v>618</v>
      </c>
      <c r="F208" s="189">
        <v>650</v>
      </c>
      <c r="G208" s="188"/>
      <c r="H208" s="188">
        <v>800</v>
      </c>
      <c r="I208" s="190">
        <v>800</v>
      </c>
      <c r="J208" s="191" t="s">
        <v>676</v>
      </c>
      <c r="K208" s="192">
        <f t="shared" si="155"/>
        <v>150</v>
      </c>
      <c r="L208" s="193">
        <f t="shared" si="156"/>
        <v>0.23076923076923078</v>
      </c>
      <c r="M208" s="188" t="s">
        <v>587</v>
      </c>
      <c r="N208" s="194">
        <v>43154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49</v>
      </c>
      <c r="B209" s="186">
        <v>42433</v>
      </c>
      <c r="C209" s="186"/>
      <c r="D209" s="187" t="s">
        <v>210</v>
      </c>
      <c r="E209" s="188" t="s">
        <v>618</v>
      </c>
      <c r="F209" s="189">
        <v>437.5</v>
      </c>
      <c r="G209" s="188"/>
      <c r="H209" s="188">
        <v>504.5</v>
      </c>
      <c r="I209" s="190">
        <v>522</v>
      </c>
      <c r="J209" s="191" t="s">
        <v>685</v>
      </c>
      <c r="K209" s="192">
        <f t="shared" si="155"/>
        <v>67</v>
      </c>
      <c r="L209" s="193">
        <f t="shared" si="156"/>
        <v>0.15314285714285714</v>
      </c>
      <c r="M209" s="188" t="s">
        <v>587</v>
      </c>
      <c r="N209" s="194">
        <v>42480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50</v>
      </c>
      <c r="B210" s="186">
        <v>42438</v>
      </c>
      <c r="C210" s="186"/>
      <c r="D210" s="187" t="s">
        <v>686</v>
      </c>
      <c r="E210" s="188" t="s">
        <v>618</v>
      </c>
      <c r="F210" s="189">
        <v>189.5</v>
      </c>
      <c r="G210" s="188"/>
      <c r="H210" s="188">
        <v>218</v>
      </c>
      <c r="I210" s="190">
        <v>218</v>
      </c>
      <c r="J210" s="191" t="s">
        <v>676</v>
      </c>
      <c r="K210" s="192">
        <f t="shared" si="155"/>
        <v>28.5</v>
      </c>
      <c r="L210" s="193">
        <f t="shared" si="156"/>
        <v>0.15039577836411611</v>
      </c>
      <c r="M210" s="188" t="s">
        <v>587</v>
      </c>
      <c r="N210" s="194">
        <v>43034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51</v>
      </c>
      <c r="B211" s="196">
        <v>42471</v>
      </c>
      <c r="C211" s="196"/>
      <c r="D211" s="204" t="s">
        <v>687</v>
      </c>
      <c r="E211" s="199" t="s">
        <v>618</v>
      </c>
      <c r="F211" s="199">
        <v>36.5</v>
      </c>
      <c r="G211" s="200"/>
      <c r="H211" s="200">
        <v>15.85</v>
      </c>
      <c r="I211" s="200">
        <v>60</v>
      </c>
      <c r="J211" s="201" t="s">
        <v>688</v>
      </c>
      <c r="K211" s="202">
        <f t="shared" si="155"/>
        <v>-20.65</v>
      </c>
      <c r="L211" s="203">
        <f t="shared" si="156"/>
        <v>-0.5657534246575342</v>
      </c>
      <c r="M211" s="199" t="s">
        <v>599</v>
      </c>
      <c r="N211" s="207">
        <v>43627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52</v>
      </c>
      <c r="B212" s="186">
        <v>42472</v>
      </c>
      <c r="C212" s="186"/>
      <c r="D212" s="187" t="s">
        <v>689</v>
      </c>
      <c r="E212" s="188" t="s">
        <v>618</v>
      </c>
      <c r="F212" s="189">
        <v>93</v>
      </c>
      <c r="G212" s="188"/>
      <c r="H212" s="188">
        <v>149</v>
      </c>
      <c r="I212" s="190">
        <v>140</v>
      </c>
      <c r="J212" s="191" t="s">
        <v>690</v>
      </c>
      <c r="K212" s="192">
        <f t="shared" si="155"/>
        <v>56</v>
      </c>
      <c r="L212" s="193">
        <f t="shared" si="156"/>
        <v>0.60215053763440862</v>
      </c>
      <c r="M212" s="188" t="s">
        <v>587</v>
      </c>
      <c r="N212" s="194">
        <v>42740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53</v>
      </c>
      <c r="B213" s="186">
        <v>42472</v>
      </c>
      <c r="C213" s="186"/>
      <c r="D213" s="187" t="s">
        <v>691</v>
      </c>
      <c r="E213" s="188" t="s">
        <v>618</v>
      </c>
      <c r="F213" s="189">
        <v>130</v>
      </c>
      <c r="G213" s="188"/>
      <c r="H213" s="188">
        <v>150</v>
      </c>
      <c r="I213" s="190" t="s">
        <v>692</v>
      </c>
      <c r="J213" s="191" t="s">
        <v>676</v>
      </c>
      <c r="K213" s="192">
        <f t="shared" si="155"/>
        <v>20</v>
      </c>
      <c r="L213" s="193">
        <f t="shared" si="156"/>
        <v>0.15384615384615385</v>
      </c>
      <c r="M213" s="188" t="s">
        <v>587</v>
      </c>
      <c r="N213" s="194">
        <v>42564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54</v>
      </c>
      <c r="B214" s="186">
        <v>42473</v>
      </c>
      <c r="C214" s="186"/>
      <c r="D214" s="187" t="s">
        <v>693</v>
      </c>
      <c r="E214" s="188" t="s">
        <v>618</v>
      </c>
      <c r="F214" s="189">
        <v>196</v>
      </c>
      <c r="G214" s="188"/>
      <c r="H214" s="188">
        <v>299</v>
      </c>
      <c r="I214" s="190">
        <v>299</v>
      </c>
      <c r="J214" s="191" t="s">
        <v>676</v>
      </c>
      <c r="K214" s="192">
        <v>103</v>
      </c>
      <c r="L214" s="193">
        <v>0.52551020408163296</v>
      </c>
      <c r="M214" s="188" t="s">
        <v>587</v>
      </c>
      <c r="N214" s="194">
        <v>42620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55</v>
      </c>
      <c r="B215" s="186">
        <v>42473</v>
      </c>
      <c r="C215" s="186"/>
      <c r="D215" s="187" t="s">
        <v>694</v>
      </c>
      <c r="E215" s="188" t="s">
        <v>618</v>
      </c>
      <c r="F215" s="189">
        <v>88</v>
      </c>
      <c r="G215" s="188"/>
      <c r="H215" s="188">
        <v>103</v>
      </c>
      <c r="I215" s="190">
        <v>103</v>
      </c>
      <c r="J215" s="191" t="s">
        <v>676</v>
      </c>
      <c r="K215" s="192">
        <v>15</v>
      </c>
      <c r="L215" s="193">
        <v>0.170454545454545</v>
      </c>
      <c r="M215" s="188" t="s">
        <v>587</v>
      </c>
      <c r="N215" s="194">
        <v>42530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56</v>
      </c>
      <c r="B216" s="186">
        <v>42492</v>
      </c>
      <c r="C216" s="186"/>
      <c r="D216" s="187" t="s">
        <v>695</v>
      </c>
      <c r="E216" s="188" t="s">
        <v>618</v>
      </c>
      <c r="F216" s="189">
        <v>127.5</v>
      </c>
      <c r="G216" s="188"/>
      <c r="H216" s="188">
        <v>148</v>
      </c>
      <c r="I216" s="190" t="s">
        <v>696</v>
      </c>
      <c r="J216" s="191" t="s">
        <v>676</v>
      </c>
      <c r="K216" s="192">
        <f>H216-F216</f>
        <v>20.5</v>
      </c>
      <c r="L216" s="193">
        <f>K216/F216</f>
        <v>0.16078431372549021</v>
      </c>
      <c r="M216" s="188" t="s">
        <v>587</v>
      </c>
      <c r="N216" s="194">
        <v>42564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57</v>
      </c>
      <c r="B217" s="186">
        <v>42493</v>
      </c>
      <c r="C217" s="186"/>
      <c r="D217" s="187" t="s">
        <v>697</v>
      </c>
      <c r="E217" s="188" t="s">
        <v>618</v>
      </c>
      <c r="F217" s="189">
        <v>675</v>
      </c>
      <c r="G217" s="188"/>
      <c r="H217" s="188">
        <v>815</v>
      </c>
      <c r="I217" s="190" t="s">
        <v>698</v>
      </c>
      <c r="J217" s="191" t="s">
        <v>676</v>
      </c>
      <c r="K217" s="192">
        <f>H217-F217</f>
        <v>140</v>
      </c>
      <c r="L217" s="193">
        <f>K217/F217</f>
        <v>0.2074074074074074</v>
      </c>
      <c r="M217" s="188" t="s">
        <v>587</v>
      </c>
      <c r="N217" s="194">
        <v>43154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58</v>
      </c>
      <c r="B218" s="196">
        <v>42522</v>
      </c>
      <c r="C218" s="196"/>
      <c r="D218" s="197" t="s">
        <v>699</v>
      </c>
      <c r="E218" s="198" t="s">
        <v>618</v>
      </c>
      <c r="F218" s="199">
        <v>500</v>
      </c>
      <c r="G218" s="199"/>
      <c r="H218" s="200">
        <v>232.5</v>
      </c>
      <c r="I218" s="200" t="s">
        <v>700</v>
      </c>
      <c r="J218" s="201" t="s">
        <v>701</v>
      </c>
      <c r="K218" s="202">
        <f>H218-F218</f>
        <v>-267.5</v>
      </c>
      <c r="L218" s="203">
        <f>K218/F218</f>
        <v>-0.53500000000000003</v>
      </c>
      <c r="M218" s="199" t="s">
        <v>599</v>
      </c>
      <c r="N218" s="196">
        <v>43735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59</v>
      </c>
      <c r="B219" s="186">
        <v>42527</v>
      </c>
      <c r="C219" s="186"/>
      <c r="D219" s="187" t="s">
        <v>539</v>
      </c>
      <c r="E219" s="188" t="s">
        <v>618</v>
      </c>
      <c r="F219" s="189">
        <v>110</v>
      </c>
      <c r="G219" s="188"/>
      <c r="H219" s="188">
        <v>126.5</v>
      </c>
      <c r="I219" s="190">
        <v>125</v>
      </c>
      <c r="J219" s="191" t="s">
        <v>627</v>
      </c>
      <c r="K219" s="192">
        <f>H219-F219</f>
        <v>16.5</v>
      </c>
      <c r="L219" s="193">
        <f>K219/F219</f>
        <v>0.15</v>
      </c>
      <c r="M219" s="188" t="s">
        <v>587</v>
      </c>
      <c r="N219" s="194">
        <v>42552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60</v>
      </c>
      <c r="B220" s="186">
        <v>42538</v>
      </c>
      <c r="C220" s="186"/>
      <c r="D220" s="187" t="s">
        <v>702</v>
      </c>
      <c r="E220" s="188" t="s">
        <v>618</v>
      </c>
      <c r="F220" s="189">
        <v>44</v>
      </c>
      <c r="G220" s="188"/>
      <c r="H220" s="188">
        <v>69.5</v>
      </c>
      <c r="I220" s="190">
        <v>69.5</v>
      </c>
      <c r="J220" s="191" t="s">
        <v>703</v>
      </c>
      <c r="K220" s="192">
        <f>H220-F220</f>
        <v>25.5</v>
      </c>
      <c r="L220" s="193">
        <f>K220/F220</f>
        <v>0.57954545454545459</v>
      </c>
      <c r="M220" s="188" t="s">
        <v>587</v>
      </c>
      <c r="N220" s="194">
        <v>42977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61</v>
      </c>
      <c r="B221" s="186">
        <v>42549</v>
      </c>
      <c r="C221" s="186"/>
      <c r="D221" s="187" t="s">
        <v>704</v>
      </c>
      <c r="E221" s="188" t="s">
        <v>618</v>
      </c>
      <c r="F221" s="189">
        <v>262.5</v>
      </c>
      <c r="G221" s="188"/>
      <c r="H221" s="188">
        <v>340</v>
      </c>
      <c r="I221" s="190">
        <v>333</v>
      </c>
      <c r="J221" s="191" t="s">
        <v>705</v>
      </c>
      <c r="K221" s="192">
        <v>77.5</v>
      </c>
      <c r="L221" s="193">
        <v>0.29523809523809502</v>
      </c>
      <c r="M221" s="188" t="s">
        <v>587</v>
      </c>
      <c r="N221" s="194">
        <v>43017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62</v>
      </c>
      <c r="B222" s="186">
        <v>42549</v>
      </c>
      <c r="C222" s="186"/>
      <c r="D222" s="187" t="s">
        <v>706</v>
      </c>
      <c r="E222" s="188" t="s">
        <v>618</v>
      </c>
      <c r="F222" s="189">
        <v>840</v>
      </c>
      <c r="G222" s="188"/>
      <c r="H222" s="188">
        <v>1230</v>
      </c>
      <c r="I222" s="190">
        <v>1230</v>
      </c>
      <c r="J222" s="191" t="s">
        <v>676</v>
      </c>
      <c r="K222" s="192">
        <v>390</v>
      </c>
      <c r="L222" s="193">
        <v>0.46428571428571402</v>
      </c>
      <c r="M222" s="188" t="s">
        <v>587</v>
      </c>
      <c r="N222" s="194">
        <v>42649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8">
        <v>63</v>
      </c>
      <c r="B223" s="209">
        <v>42556</v>
      </c>
      <c r="C223" s="209"/>
      <c r="D223" s="210" t="s">
        <v>707</v>
      </c>
      <c r="E223" s="211" t="s">
        <v>618</v>
      </c>
      <c r="F223" s="211">
        <v>395</v>
      </c>
      <c r="G223" s="212"/>
      <c r="H223" s="212">
        <f>(468.5+342.5)/2</f>
        <v>405.5</v>
      </c>
      <c r="I223" s="212">
        <v>510</v>
      </c>
      <c r="J223" s="213" t="s">
        <v>708</v>
      </c>
      <c r="K223" s="214">
        <f t="shared" ref="K223:K229" si="157">H223-F223</f>
        <v>10.5</v>
      </c>
      <c r="L223" s="215">
        <f t="shared" ref="L223:L229" si="158">K223/F223</f>
        <v>2.6582278481012658E-2</v>
      </c>
      <c r="M223" s="211" t="s">
        <v>709</v>
      </c>
      <c r="N223" s="209">
        <v>43606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5">
        <v>64</v>
      </c>
      <c r="B224" s="196">
        <v>42584</v>
      </c>
      <c r="C224" s="196"/>
      <c r="D224" s="197" t="s">
        <v>710</v>
      </c>
      <c r="E224" s="198" t="s">
        <v>589</v>
      </c>
      <c r="F224" s="199">
        <f>169.5-12.8</f>
        <v>156.69999999999999</v>
      </c>
      <c r="G224" s="199"/>
      <c r="H224" s="200">
        <v>77</v>
      </c>
      <c r="I224" s="200" t="s">
        <v>711</v>
      </c>
      <c r="J224" s="201" t="s">
        <v>712</v>
      </c>
      <c r="K224" s="202">
        <f t="shared" si="157"/>
        <v>-79.699999999999989</v>
      </c>
      <c r="L224" s="203">
        <f t="shared" si="158"/>
        <v>-0.50861518825781749</v>
      </c>
      <c r="M224" s="199" t="s">
        <v>599</v>
      </c>
      <c r="N224" s="196">
        <v>43522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5">
        <v>65</v>
      </c>
      <c r="B225" s="196">
        <v>42586</v>
      </c>
      <c r="C225" s="196"/>
      <c r="D225" s="197" t="s">
        <v>713</v>
      </c>
      <c r="E225" s="198" t="s">
        <v>618</v>
      </c>
      <c r="F225" s="199">
        <v>400</v>
      </c>
      <c r="G225" s="199"/>
      <c r="H225" s="200">
        <v>305</v>
      </c>
      <c r="I225" s="200">
        <v>475</v>
      </c>
      <c r="J225" s="201" t="s">
        <v>714</v>
      </c>
      <c r="K225" s="202">
        <f t="shared" si="157"/>
        <v>-95</v>
      </c>
      <c r="L225" s="203">
        <f t="shared" si="158"/>
        <v>-0.23749999999999999</v>
      </c>
      <c r="M225" s="199" t="s">
        <v>599</v>
      </c>
      <c r="N225" s="196">
        <v>43606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66</v>
      </c>
      <c r="B226" s="186">
        <v>42593</v>
      </c>
      <c r="C226" s="186"/>
      <c r="D226" s="187" t="s">
        <v>715</v>
      </c>
      <c r="E226" s="188" t="s">
        <v>618</v>
      </c>
      <c r="F226" s="189">
        <v>86.5</v>
      </c>
      <c r="G226" s="188"/>
      <c r="H226" s="188">
        <v>130</v>
      </c>
      <c r="I226" s="190">
        <v>130</v>
      </c>
      <c r="J226" s="191" t="s">
        <v>716</v>
      </c>
      <c r="K226" s="192">
        <f t="shared" si="157"/>
        <v>43.5</v>
      </c>
      <c r="L226" s="193">
        <f t="shared" si="158"/>
        <v>0.50289017341040465</v>
      </c>
      <c r="M226" s="188" t="s">
        <v>587</v>
      </c>
      <c r="N226" s="194">
        <v>43091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5">
        <v>67</v>
      </c>
      <c r="B227" s="196">
        <v>42600</v>
      </c>
      <c r="C227" s="196"/>
      <c r="D227" s="197" t="s">
        <v>109</v>
      </c>
      <c r="E227" s="198" t="s">
        <v>618</v>
      </c>
      <c r="F227" s="199">
        <v>133.5</v>
      </c>
      <c r="G227" s="199"/>
      <c r="H227" s="200">
        <v>126.5</v>
      </c>
      <c r="I227" s="200">
        <v>178</v>
      </c>
      <c r="J227" s="201" t="s">
        <v>717</v>
      </c>
      <c r="K227" s="202">
        <f t="shared" si="157"/>
        <v>-7</v>
      </c>
      <c r="L227" s="203">
        <f t="shared" si="158"/>
        <v>-5.2434456928838954E-2</v>
      </c>
      <c r="M227" s="199" t="s">
        <v>599</v>
      </c>
      <c r="N227" s="196">
        <v>42615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68</v>
      </c>
      <c r="B228" s="186">
        <v>42613</v>
      </c>
      <c r="C228" s="186"/>
      <c r="D228" s="187" t="s">
        <v>718</v>
      </c>
      <c r="E228" s="188" t="s">
        <v>618</v>
      </c>
      <c r="F228" s="189">
        <v>560</v>
      </c>
      <c r="G228" s="188"/>
      <c r="H228" s="188">
        <v>725</v>
      </c>
      <c r="I228" s="190">
        <v>725</v>
      </c>
      <c r="J228" s="191" t="s">
        <v>620</v>
      </c>
      <c r="K228" s="192">
        <f t="shared" si="157"/>
        <v>165</v>
      </c>
      <c r="L228" s="193">
        <f t="shared" si="158"/>
        <v>0.29464285714285715</v>
      </c>
      <c r="M228" s="188" t="s">
        <v>587</v>
      </c>
      <c r="N228" s="194">
        <v>42456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69</v>
      </c>
      <c r="B229" s="186">
        <v>42614</v>
      </c>
      <c r="C229" s="186"/>
      <c r="D229" s="187" t="s">
        <v>719</v>
      </c>
      <c r="E229" s="188" t="s">
        <v>618</v>
      </c>
      <c r="F229" s="189">
        <v>160.5</v>
      </c>
      <c r="G229" s="188"/>
      <c r="H229" s="188">
        <v>210</v>
      </c>
      <c r="I229" s="190">
        <v>210</v>
      </c>
      <c r="J229" s="191" t="s">
        <v>620</v>
      </c>
      <c r="K229" s="192">
        <f t="shared" si="157"/>
        <v>49.5</v>
      </c>
      <c r="L229" s="193">
        <f t="shared" si="158"/>
        <v>0.30841121495327101</v>
      </c>
      <c r="M229" s="188" t="s">
        <v>587</v>
      </c>
      <c r="N229" s="194">
        <v>42871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70</v>
      </c>
      <c r="B230" s="186">
        <v>42646</v>
      </c>
      <c r="C230" s="186"/>
      <c r="D230" s="187" t="s">
        <v>395</v>
      </c>
      <c r="E230" s="188" t="s">
        <v>618</v>
      </c>
      <c r="F230" s="189">
        <v>430</v>
      </c>
      <c r="G230" s="188"/>
      <c r="H230" s="188">
        <v>596</v>
      </c>
      <c r="I230" s="190">
        <v>575</v>
      </c>
      <c r="J230" s="191" t="s">
        <v>720</v>
      </c>
      <c r="K230" s="192">
        <v>166</v>
      </c>
      <c r="L230" s="193">
        <v>0.38604651162790699</v>
      </c>
      <c r="M230" s="188" t="s">
        <v>587</v>
      </c>
      <c r="N230" s="194">
        <v>42769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71</v>
      </c>
      <c r="B231" s="186">
        <v>42657</v>
      </c>
      <c r="C231" s="186"/>
      <c r="D231" s="187" t="s">
        <v>721</v>
      </c>
      <c r="E231" s="188" t="s">
        <v>618</v>
      </c>
      <c r="F231" s="189">
        <v>280</v>
      </c>
      <c r="G231" s="188"/>
      <c r="H231" s="188">
        <v>345</v>
      </c>
      <c r="I231" s="190">
        <v>345</v>
      </c>
      <c r="J231" s="191" t="s">
        <v>620</v>
      </c>
      <c r="K231" s="192">
        <f t="shared" ref="K231:K236" si="159">H231-F231</f>
        <v>65</v>
      </c>
      <c r="L231" s="193">
        <f>K231/F231</f>
        <v>0.23214285714285715</v>
      </c>
      <c r="M231" s="188" t="s">
        <v>587</v>
      </c>
      <c r="N231" s="194">
        <v>42814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72</v>
      </c>
      <c r="B232" s="186">
        <v>42657</v>
      </c>
      <c r="C232" s="186"/>
      <c r="D232" s="187" t="s">
        <v>722</v>
      </c>
      <c r="E232" s="188" t="s">
        <v>618</v>
      </c>
      <c r="F232" s="189">
        <v>245</v>
      </c>
      <c r="G232" s="188"/>
      <c r="H232" s="188">
        <v>325.5</v>
      </c>
      <c r="I232" s="190">
        <v>330</v>
      </c>
      <c r="J232" s="191" t="s">
        <v>723</v>
      </c>
      <c r="K232" s="192">
        <f t="shared" si="159"/>
        <v>80.5</v>
      </c>
      <c r="L232" s="193">
        <f>K232/F232</f>
        <v>0.32857142857142857</v>
      </c>
      <c r="M232" s="188" t="s">
        <v>587</v>
      </c>
      <c r="N232" s="194">
        <v>42769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73</v>
      </c>
      <c r="B233" s="186">
        <v>42660</v>
      </c>
      <c r="C233" s="186"/>
      <c r="D233" s="187" t="s">
        <v>345</v>
      </c>
      <c r="E233" s="188" t="s">
        <v>618</v>
      </c>
      <c r="F233" s="189">
        <v>125</v>
      </c>
      <c r="G233" s="188"/>
      <c r="H233" s="188">
        <v>160</v>
      </c>
      <c r="I233" s="190">
        <v>160</v>
      </c>
      <c r="J233" s="191" t="s">
        <v>676</v>
      </c>
      <c r="K233" s="192">
        <f t="shared" si="159"/>
        <v>35</v>
      </c>
      <c r="L233" s="193">
        <v>0.28000000000000003</v>
      </c>
      <c r="M233" s="188" t="s">
        <v>587</v>
      </c>
      <c r="N233" s="194">
        <v>42803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74</v>
      </c>
      <c r="B234" s="186">
        <v>42660</v>
      </c>
      <c r="C234" s="186"/>
      <c r="D234" s="187" t="s">
        <v>468</v>
      </c>
      <c r="E234" s="188" t="s">
        <v>618</v>
      </c>
      <c r="F234" s="189">
        <v>114</v>
      </c>
      <c r="G234" s="188"/>
      <c r="H234" s="188">
        <v>145</v>
      </c>
      <c r="I234" s="190">
        <v>145</v>
      </c>
      <c r="J234" s="191" t="s">
        <v>676</v>
      </c>
      <c r="K234" s="192">
        <f t="shared" si="159"/>
        <v>31</v>
      </c>
      <c r="L234" s="193">
        <f>K234/F234</f>
        <v>0.27192982456140352</v>
      </c>
      <c r="M234" s="188" t="s">
        <v>587</v>
      </c>
      <c r="N234" s="194">
        <v>42859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75</v>
      </c>
      <c r="B235" s="186">
        <v>42660</v>
      </c>
      <c r="C235" s="186"/>
      <c r="D235" s="187" t="s">
        <v>724</v>
      </c>
      <c r="E235" s="188" t="s">
        <v>618</v>
      </c>
      <c r="F235" s="189">
        <v>212</v>
      </c>
      <c r="G235" s="188"/>
      <c r="H235" s="188">
        <v>280</v>
      </c>
      <c r="I235" s="190">
        <v>276</v>
      </c>
      <c r="J235" s="191" t="s">
        <v>725</v>
      </c>
      <c r="K235" s="192">
        <f t="shared" si="159"/>
        <v>68</v>
      </c>
      <c r="L235" s="193">
        <f>K235/F235</f>
        <v>0.32075471698113206</v>
      </c>
      <c r="M235" s="188" t="s">
        <v>587</v>
      </c>
      <c r="N235" s="194">
        <v>42858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76</v>
      </c>
      <c r="B236" s="186">
        <v>42678</v>
      </c>
      <c r="C236" s="186"/>
      <c r="D236" s="187" t="s">
        <v>456</v>
      </c>
      <c r="E236" s="188" t="s">
        <v>618</v>
      </c>
      <c r="F236" s="189">
        <v>155</v>
      </c>
      <c r="G236" s="188"/>
      <c r="H236" s="188">
        <v>210</v>
      </c>
      <c r="I236" s="190">
        <v>210</v>
      </c>
      <c r="J236" s="191" t="s">
        <v>726</v>
      </c>
      <c r="K236" s="192">
        <f t="shared" si="159"/>
        <v>55</v>
      </c>
      <c r="L236" s="193">
        <f>K236/F236</f>
        <v>0.35483870967741937</v>
      </c>
      <c r="M236" s="188" t="s">
        <v>587</v>
      </c>
      <c r="N236" s="194">
        <v>42944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5">
        <v>77</v>
      </c>
      <c r="B237" s="196">
        <v>42710</v>
      </c>
      <c r="C237" s="196"/>
      <c r="D237" s="197" t="s">
        <v>727</v>
      </c>
      <c r="E237" s="198" t="s">
        <v>618</v>
      </c>
      <c r="F237" s="199">
        <v>150.5</v>
      </c>
      <c r="G237" s="199"/>
      <c r="H237" s="200">
        <v>72.5</v>
      </c>
      <c r="I237" s="200">
        <v>174</v>
      </c>
      <c r="J237" s="201" t="s">
        <v>728</v>
      </c>
      <c r="K237" s="202">
        <v>-78</v>
      </c>
      <c r="L237" s="203">
        <v>-0.51827242524916906</v>
      </c>
      <c r="M237" s="199" t="s">
        <v>599</v>
      </c>
      <c r="N237" s="196">
        <v>43333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78</v>
      </c>
      <c r="B238" s="186">
        <v>42712</v>
      </c>
      <c r="C238" s="186"/>
      <c r="D238" s="187" t="s">
        <v>729</v>
      </c>
      <c r="E238" s="188" t="s">
        <v>618</v>
      </c>
      <c r="F238" s="189">
        <v>380</v>
      </c>
      <c r="G238" s="188"/>
      <c r="H238" s="188">
        <v>478</v>
      </c>
      <c r="I238" s="190">
        <v>468</v>
      </c>
      <c r="J238" s="191" t="s">
        <v>676</v>
      </c>
      <c r="K238" s="192">
        <f>H238-F238</f>
        <v>98</v>
      </c>
      <c r="L238" s="193">
        <f>K238/F238</f>
        <v>0.25789473684210529</v>
      </c>
      <c r="M238" s="188" t="s">
        <v>587</v>
      </c>
      <c r="N238" s="194">
        <v>43025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79</v>
      </c>
      <c r="B239" s="186">
        <v>42734</v>
      </c>
      <c r="C239" s="186"/>
      <c r="D239" s="187" t="s">
        <v>108</v>
      </c>
      <c r="E239" s="188" t="s">
        <v>618</v>
      </c>
      <c r="F239" s="189">
        <v>305</v>
      </c>
      <c r="G239" s="188"/>
      <c r="H239" s="188">
        <v>375</v>
      </c>
      <c r="I239" s="190">
        <v>375</v>
      </c>
      <c r="J239" s="191" t="s">
        <v>676</v>
      </c>
      <c r="K239" s="192">
        <f>H239-F239</f>
        <v>70</v>
      </c>
      <c r="L239" s="193">
        <f>K239/F239</f>
        <v>0.22950819672131148</v>
      </c>
      <c r="M239" s="188" t="s">
        <v>587</v>
      </c>
      <c r="N239" s="194">
        <v>42768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80</v>
      </c>
      <c r="B240" s="186">
        <v>42739</v>
      </c>
      <c r="C240" s="186"/>
      <c r="D240" s="187" t="s">
        <v>94</v>
      </c>
      <c r="E240" s="188" t="s">
        <v>618</v>
      </c>
      <c r="F240" s="189">
        <v>99.5</v>
      </c>
      <c r="G240" s="188"/>
      <c r="H240" s="188">
        <v>158</v>
      </c>
      <c r="I240" s="190">
        <v>158</v>
      </c>
      <c r="J240" s="191" t="s">
        <v>676</v>
      </c>
      <c r="K240" s="192">
        <f>H240-F240</f>
        <v>58.5</v>
      </c>
      <c r="L240" s="193">
        <f>K240/F240</f>
        <v>0.5879396984924623</v>
      </c>
      <c r="M240" s="188" t="s">
        <v>587</v>
      </c>
      <c r="N240" s="194">
        <v>42898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81</v>
      </c>
      <c r="B241" s="186">
        <v>42739</v>
      </c>
      <c r="C241" s="186"/>
      <c r="D241" s="187" t="s">
        <v>94</v>
      </c>
      <c r="E241" s="188" t="s">
        <v>618</v>
      </c>
      <c r="F241" s="189">
        <v>99.5</v>
      </c>
      <c r="G241" s="188"/>
      <c r="H241" s="188">
        <v>158</v>
      </c>
      <c r="I241" s="190">
        <v>158</v>
      </c>
      <c r="J241" s="191" t="s">
        <v>676</v>
      </c>
      <c r="K241" s="192">
        <v>58.5</v>
      </c>
      <c r="L241" s="193">
        <v>0.58793969849246197</v>
      </c>
      <c r="M241" s="188" t="s">
        <v>587</v>
      </c>
      <c r="N241" s="194">
        <v>42898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82</v>
      </c>
      <c r="B242" s="186">
        <v>42786</v>
      </c>
      <c r="C242" s="186"/>
      <c r="D242" s="187" t="s">
        <v>185</v>
      </c>
      <c r="E242" s="188" t="s">
        <v>618</v>
      </c>
      <c r="F242" s="189">
        <v>140.5</v>
      </c>
      <c r="G242" s="188"/>
      <c r="H242" s="188">
        <v>220</v>
      </c>
      <c r="I242" s="190">
        <v>220</v>
      </c>
      <c r="J242" s="191" t="s">
        <v>676</v>
      </c>
      <c r="K242" s="192">
        <f>H242-F242</f>
        <v>79.5</v>
      </c>
      <c r="L242" s="193">
        <f>K242/F242</f>
        <v>0.5658362989323843</v>
      </c>
      <c r="M242" s="188" t="s">
        <v>587</v>
      </c>
      <c r="N242" s="194">
        <v>42864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83</v>
      </c>
      <c r="B243" s="186">
        <v>42786</v>
      </c>
      <c r="C243" s="186"/>
      <c r="D243" s="187" t="s">
        <v>730</v>
      </c>
      <c r="E243" s="188" t="s">
        <v>618</v>
      </c>
      <c r="F243" s="189">
        <v>202.5</v>
      </c>
      <c r="G243" s="188"/>
      <c r="H243" s="188">
        <v>234</v>
      </c>
      <c r="I243" s="190">
        <v>234</v>
      </c>
      <c r="J243" s="191" t="s">
        <v>676</v>
      </c>
      <c r="K243" s="192">
        <v>31.5</v>
      </c>
      <c r="L243" s="193">
        <v>0.155555555555556</v>
      </c>
      <c r="M243" s="188" t="s">
        <v>587</v>
      </c>
      <c r="N243" s="194">
        <v>42836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84</v>
      </c>
      <c r="B244" s="186">
        <v>42818</v>
      </c>
      <c r="C244" s="186"/>
      <c r="D244" s="187" t="s">
        <v>731</v>
      </c>
      <c r="E244" s="188" t="s">
        <v>618</v>
      </c>
      <c r="F244" s="189">
        <v>300.5</v>
      </c>
      <c r="G244" s="188"/>
      <c r="H244" s="188">
        <v>417.5</v>
      </c>
      <c r="I244" s="190">
        <v>420</v>
      </c>
      <c r="J244" s="191" t="s">
        <v>732</v>
      </c>
      <c r="K244" s="192">
        <f>H244-F244</f>
        <v>117</v>
      </c>
      <c r="L244" s="193">
        <f>K244/F244</f>
        <v>0.38935108153078202</v>
      </c>
      <c r="M244" s="188" t="s">
        <v>587</v>
      </c>
      <c r="N244" s="194">
        <v>43070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85</v>
      </c>
      <c r="B245" s="186">
        <v>42818</v>
      </c>
      <c r="C245" s="186"/>
      <c r="D245" s="187" t="s">
        <v>706</v>
      </c>
      <c r="E245" s="188" t="s">
        <v>618</v>
      </c>
      <c r="F245" s="189">
        <v>850</v>
      </c>
      <c r="G245" s="188"/>
      <c r="H245" s="188">
        <v>1042.5</v>
      </c>
      <c r="I245" s="190">
        <v>1023</v>
      </c>
      <c r="J245" s="191" t="s">
        <v>733</v>
      </c>
      <c r="K245" s="192">
        <v>192.5</v>
      </c>
      <c r="L245" s="193">
        <v>0.22647058823529401</v>
      </c>
      <c r="M245" s="188" t="s">
        <v>587</v>
      </c>
      <c r="N245" s="194">
        <v>42830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86</v>
      </c>
      <c r="B246" s="186">
        <v>42830</v>
      </c>
      <c r="C246" s="186"/>
      <c r="D246" s="187" t="s">
        <v>487</v>
      </c>
      <c r="E246" s="188" t="s">
        <v>618</v>
      </c>
      <c r="F246" s="189">
        <v>785</v>
      </c>
      <c r="G246" s="188"/>
      <c r="H246" s="188">
        <v>930</v>
      </c>
      <c r="I246" s="190">
        <v>920</v>
      </c>
      <c r="J246" s="191" t="s">
        <v>734</v>
      </c>
      <c r="K246" s="192">
        <f>H246-F246</f>
        <v>145</v>
      </c>
      <c r="L246" s="193">
        <f>K246/F246</f>
        <v>0.18471337579617833</v>
      </c>
      <c r="M246" s="188" t="s">
        <v>587</v>
      </c>
      <c r="N246" s="194">
        <v>42976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5">
        <v>87</v>
      </c>
      <c r="B247" s="196">
        <v>42831</v>
      </c>
      <c r="C247" s="196"/>
      <c r="D247" s="197" t="s">
        <v>735</v>
      </c>
      <c r="E247" s="198" t="s">
        <v>618</v>
      </c>
      <c r="F247" s="199">
        <v>40</v>
      </c>
      <c r="G247" s="199"/>
      <c r="H247" s="200">
        <v>13.1</v>
      </c>
      <c r="I247" s="200">
        <v>60</v>
      </c>
      <c r="J247" s="201" t="s">
        <v>736</v>
      </c>
      <c r="K247" s="202">
        <v>-26.9</v>
      </c>
      <c r="L247" s="203">
        <v>-0.67249999999999999</v>
      </c>
      <c r="M247" s="199" t="s">
        <v>599</v>
      </c>
      <c r="N247" s="196">
        <v>43138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88</v>
      </c>
      <c r="B248" s="186">
        <v>42837</v>
      </c>
      <c r="C248" s="186"/>
      <c r="D248" s="187" t="s">
        <v>93</v>
      </c>
      <c r="E248" s="188" t="s">
        <v>618</v>
      </c>
      <c r="F248" s="189">
        <v>289.5</v>
      </c>
      <c r="G248" s="188"/>
      <c r="H248" s="188">
        <v>354</v>
      </c>
      <c r="I248" s="190">
        <v>360</v>
      </c>
      <c r="J248" s="191" t="s">
        <v>737</v>
      </c>
      <c r="K248" s="192">
        <f t="shared" ref="K248:K256" si="160">H248-F248</f>
        <v>64.5</v>
      </c>
      <c r="L248" s="193">
        <f t="shared" ref="L248:L256" si="161">K248/F248</f>
        <v>0.22279792746113988</v>
      </c>
      <c r="M248" s="188" t="s">
        <v>587</v>
      </c>
      <c r="N248" s="194">
        <v>43040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89</v>
      </c>
      <c r="B249" s="186">
        <v>42845</v>
      </c>
      <c r="C249" s="186"/>
      <c r="D249" s="187" t="s">
        <v>426</v>
      </c>
      <c r="E249" s="188" t="s">
        <v>618</v>
      </c>
      <c r="F249" s="189">
        <v>700</v>
      </c>
      <c r="G249" s="188"/>
      <c r="H249" s="188">
        <v>840</v>
      </c>
      <c r="I249" s="190">
        <v>840</v>
      </c>
      <c r="J249" s="191" t="s">
        <v>738</v>
      </c>
      <c r="K249" s="192">
        <f t="shared" si="160"/>
        <v>140</v>
      </c>
      <c r="L249" s="193">
        <f t="shared" si="161"/>
        <v>0.2</v>
      </c>
      <c r="M249" s="188" t="s">
        <v>587</v>
      </c>
      <c r="N249" s="194">
        <v>42893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90</v>
      </c>
      <c r="B250" s="186">
        <v>42887</v>
      </c>
      <c r="C250" s="186"/>
      <c r="D250" s="187" t="s">
        <v>739</v>
      </c>
      <c r="E250" s="188" t="s">
        <v>618</v>
      </c>
      <c r="F250" s="189">
        <v>130</v>
      </c>
      <c r="G250" s="188"/>
      <c r="H250" s="188">
        <v>144.25</v>
      </c>
      <c r="I250" s="190">
        <v>170</v>
      </c>
      <c r="J250" s="191" t="s">
        <v>740</v>
      </c>
      <c r="K250" s="192">
        <f t="shared" si="160"/>
        <v>14.25</v>
      </c>
      <c r="L250" s="193">
        <f t="shared" si="161"/>
        <v>0.10961538461538461</v>
      </c>
      <c r="M250" s="188" t="s">
        <v>587</v>
      </c>
      <c r="N250" s="194">
        <v>43675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91</v>
      </c>
      <c r="B251" s="186">
        <v>42901</v>
      </c>
      <c r="C251" s="186"/>
      <c r="D251" s="187" t="s">
        <v>741</v>
      </c>
      <c r="E251" s="188" t="s">
        <v>618</v>
      </c>
      <c r="F251" s="189">
        <v>214.5</v>
      </c>
      <c r="G251" s="188"/>
      <c r="H251" s="188">
        <v>262</v>
      </c>
      <c r="I251" s="190">
        <v>262</v>
      </c>
      <c r="J251" s="191" t="s">
        <v>742</v>
      </c>
      <c r="K251" s="192">
        <f t="shared" si="160"/>
        <v>47.5</v>
      </c>
      <c r="L251" s="193">
        <f t="shared" si="161"/>
        <v>0.22144522144522144</v>
      </c>
      <c r="M251" s="188" t="s">
        <v>587</v>
      </c>
      <c r="N251" s="194">
        <v>42977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92</v>
      </c>
      <c r="B252" s="217">
        <v>42933</v>
      </c>
      <c r="C252" s="217"/>
      <c r="D252" s="218" t="s">
        <v>743</v>
      </c>
      <c r="E252" s="219" t="s">
        <v>618</v>
      </c>
      <c r="F252" s="220">
        <v>370</v>
      </c>
      <c r="G252" s="219"/>
      <c r="H252" s="219">
        <v>447.5</v>
      </c>
      <c r="I252" s="221">
        <v>450</v>
      </c>
      <c r="J252" s="222" t="s">
        <v>676</v>
      </c>
      <c r="K252" s="192">
        <f t="shared" si="160"/>
        <v>77.5</v>
      </c>
      <c r="L252" s="223">
        <f t="shared" si="161"/>
        <v>0.20945945945945946</v>
      </c>
      <c r="M252" s="219" t="s">
        <v>587</v>
      </c>
      <c r="N252" s="224">
        <v>43035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93</v>
      </c>
      <c r="B253" s="217">
        <v>42943</v>
      </c>
      <c r="C253" s="217"/>
      <c r="D253" s="218" t="s">
        <v>183</v>
      </c>
      <c r="E253" s="219" t="s">
        <v>618</v>
      </c>
      <c r="F253" s="220">
        <v>657.5</v>
      </c>
      <c r="G253" s="219"/>
      <c r="H253" s="219">
        <v>825</v>
      </c>
      <c r="I253" s="221">
        <v>820</v>
      </c>
      <c r="J253" s="222" t="s">
        <v>676</v>
      </c>
      <c r="K253" s="192">
        <f t="shared" si="160"/>
        <v>167.5</v>
      </c>
      <c r="L253" s="223">
        <f t="shared" si="161"/>
        <v>0.25475285171102663</v>
      </c>
      <c r="M253" s="219" t="s">
        <v>587</v>
      </c>
      <c r="N253" s="224">
        <v>43090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94</v>
      </c>
      <c r="B254" s="186">
        <v>42964</v>
      </c>
      <c r="C254" s="186"/>
      <c r="D254" s="187" t="s">
        <v>361</v>
      </c>
      <c r="E254" s="188" t="s">
        <v>618</v>
      </c>
      <c r="F254" s="189">
        <v>605</v>
      </c>
      <c r="G254" s="188"/>
      <c r="H254" s="188">
        <v>750</v>
      </c>
      <c r="I254" s="190">
        <v>750</v>
      </c>
      <c r="J254" s="191" t="s">
        <v>734</v>
      </c>
      <c r="K254" s="192">
        <f t="shared" si="160"/>
        <v>145</v>
      </c>
      <c r="L254" s="193">
        <f t="shared" si="161"/>
        <v>0.23966942148760331</v>
      </c>
      <c r="M254" s="188" t="s">
        <v>587</v>
      </c>
      <c r="N254" s="194">
        <v>43027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5">
        <v>95</v>
      </c>
      <c r="B255" s="196">
        <v>42979</v>
      </c>
      <c r="C255" s="196"/>
      <c r="D255" s="204" t="s">
        <v>744</v>
      </c>
      <c r="E255" s="199" t="s">
        <v>618</v>
      </c>
      <c r="F255" s="199">
        <v>255</v>
      </c>
      <c r="G255" s="200"/>
      <c r="H255" s="200">
        <v>217.25</v>
      </c>
      <c r="I255" s="200">
        <v>320</v>
      </c>
      <c r="J255" s="201" t="s">
        <v>745</v>
      </c>
      <c r="K255" s="202">
        <f t="shared" si="160"/>
        <v>-37.75</v>
      </c>
      <c r="L255" s="205">
        <f t="shared" si="161"/>
        <v>-0.14803921568627451</v>
      </c>
      <c r="M255" s="199" t="s">
        <v>599</v>
      </c>
      <c r="N255" s="196">
        <v>43661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96</v>
      </c>
      <c r="B256" s="186">
        <v>42997</v>
      </c>
      <c r="C256" s="186"/>
      <c r="D256" s="187" t="s">
        <v>746</v>
      </c>
      <c r="E256" s="188" t="s">
        <v>618</v>
      </c>
      <c r="F256" s="189">
        <v>215</v>
      </c>
      <c r="G256" s="188"/>
      <c r="H256" s="188">
        <v>258</v>
      </c>
      <c r="I256" s="190">
        <v>258</v>
      </c>
      <c r="J256" s="191" t="s">
        <v>676</v>
      </c>
      <c r="K256" s="192">
        <f t="shared" si="160"/>
        <v>43</v>
      </c>
      <c r="L256" s="193">
        <f t="shared" si="161"/>
        <v>0.2</v>
      </c>
      <c r="M256" s="188" t="s">
        <v>587</v>
      </c>
      <c r="N256" s="194">
        <v>43040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97</v>
      </c>
      <c r="B257" s="186">
        <v>42997</v>
      </c>
      <c r="C257" s="186"/>
      <c r="D257" s="187" t="s">
        <v>746</v>
      </c>
      <c r="E257" s="188" t="s">
        <v>618</v>
      </c>
      <c r="F257" s="189">
        <v>215</v>
      </c>
      <c r="G257" s="188"/>
      <c r="H257" s="188">
        <v>258</v>
      </c>
      <c r="I257" s="190">
        <v>258</v>
      </c>
      <c r="J257" s="222" t="s">
        <v>676</v>
      </c>
      <c r="K257" s="192">
        <v>43</v>
      </c>
      <c r="L257" s="193">
        <v>0.2</v>
      </c>
      <c r="M257" s="188" t="s">
        <v>587</v>
      </c>
      <c r="N257" s="194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98</v>
      </c>
      <c r="B258" s="217">
        <v>42998</v>
      </c>
      <c r="C258" s="217"/>
      <c r="D258" s="218" t="s">
        <v>747</v>
      </c>
      <c r="E258" s="219" t="s">
        <v>618</v>
      </c>
      <c r="F258" s="189">
        <v>75</v>
      </c>
      <c r="G258" s="219"/>
      <c r="H258" s="219">
        <v>90</v>
      </c>
      <c r="I258" s="221">
        <v>90</v>
      </c>
      <c r="J258" s="191" t="s">
        <v>748</v>
      </c>
      <c r="K258" s="192">
        <f t="shared" ref="K258:K263" si="162">H258-F258</f>
        <v>15</v>
      </c>
      <c r="L258" s="193">
        <f t="shared" ref="L258:L263" si="163">K258/F258</f>
        <v>0.2</v>
      </c>
      <c r="M258" s="188" t="s">
        <v>587</v>
      </c>
      <c r="N258" s="194">
        <v>43019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99</v>
      </c>
      <c r="B259" s="217">
        <v>43011</v>
      </c>
      <c r="C259" s="217"/>
      <c r="D259" s="218" t="s">
        <v>601</v>
      </c>
      <c r="E259" s="219" t="s">
        <v>618</v>
      </c>
      <c r="F259" s="220">
        <v>315</v>
      </c>
      <c r="G259" s="219"/>
      <c r="H259" s="219">
        <v>392</v>
      </c>
      <c r="I259" s="221">
        <v>384</v>
      </c>
      <c r="J259" s="222" t="s">
        <v>749</v>
      </c>
      <c r="K259" s="192">
        <f t="shared" si="162"/>
        <v>77</v>
      </c>
      <c r="L259" s="223">
        <f t="shared" si="163"/>
        <v>0.24444444444444444</v>
      </c>
      <c r="M259" s="219" t="s">
        <v>587</v>
      </c>
      <c r="N259" s="224">
        <v>43017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100</v>
      </c>
      <c r="B260" s="217">
        <v>43013</v>
      </c>
      <c r="C260" s="217"/>
      <c r="D260" s="218" t="s">
        <v>461</v>
      </c>
      <c r="E260" s="219" t="s">
        <v>618</v>
      </c>
      <c r="F260" s="220">
        <v>145</v>
      </c>
      <c r="G260" s="219"/>
      <c r="H260" s="219">
        <v>179</v>
      </c>
      <c r="I260" s="221">
        <v>180</v>
      </c>
      <c r="J260" s="222" t="s">
        <v>750</v>
      </c>
      <c r="K260" s="192">
        <f t="shared" si="162"/>
        <v>34</v>
      </c>
      <c r="L260" s="223">
        <f t="shared" si="163"/>
        <v>0.23448275862068965</v>
      </c>
      <c r="M260" s="219" t="s">
        <v>587</v>
      </c>
      <c r="N260" s="224">
        <v>43025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101</v>
      </c>
      <c r="B261" s="217">
        <v>43014</v>
      </c>
      <c r="C261" s="217"/>
      <c r="D261" s="218" t="s">
        <v>335</v>
      </c>
      <c r="E261" s="219" t="s">
        <v>618</v>
      </c>
      <c r="F261" s="220">
        <v>256</v>
      </c>
      <c r="G261" s="219"/>
      <c r="H261" s="219">
        <v>323</v>
      </c>
      <c r="I261" s="221">
        <v>320</v>
      </c>
      <c r="J261" s="222" t="s">
        <v>676</v>
      </c>
      <c r="K261" s="192">
        <f t="shared" si="162"/>
        <v>67</v>
      </c>
      <c r="L261" s="223">
        <f t="shared" si="163"/>
        <v>0.26171875</v>
      </c>
      <c r="M261" s="219" t="s">
        <v>587</v>
      </c>
      <c r="N261" s="224">
        <v>43067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102</v>
      </c>
      <c r="B262" s="217">
        <v>43017</v>
      </c>
      <c r="C262" s="217"/>
      <c r="D262" s="218" t="s">
        <v>351</v>
      </c>
      <c r="E262" s="219" t="s">
        <v>618</v>
      </c>
      <c r="F262" s="220">
        <v>137.5</v>
      </c>
      <c r="G262" s="219"/>
      <c r="H262" s="219">
        <v>184</v>
      </c>
      <c r="I262" s="221">
        <v>183</v>
      </c>
      <c r="J262" s="222" t="s">
        <v>751</v>
      </c>
      <c r="K262" s="192">
        <f t="shared" si="162"/>
        <v>46.5</v>
      </c>
      <c r="L262" s="223">
        <f t="shared" si="163"/>
        <v>0.33818181818181819</v>
      </c>
      <c r="M262" s="219" t="s">
        <v>587</v>
      </c>
      <c r="N262" s="224">
        <v>43108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103</v>
      </c>
      <c r="B263" s="217">
        <v>43018</v>
      </c>
      <c r="C263" s="217"/>
      <c r="D263" s="218" t="s">
        <v>752</v>
      </c>
      <c r="E263" s="219" t="s">
        <v>618</v>
      </c>
      <c r="F263" s="220">
        <v>125.5</v>
      </c>
      <c r="G263" s="219"/>
      <c r="H263" s="219">
        <v>158</v>
      </c>
      <c r="I263" s="221">
        <v>155</v>
      </c>
      <c r="J263" s="222" t="s">
        <v>753</v>
      </c>
      <c r="K263" s="192">
        <f t="shared" si="162"/>
        <v>32.5</v>
      </c>
      <c r="L263" s="223">
        <f t="shared" si="163"/>
        <v>0.25896414342629481</v>
      </c>
      <c r="M263" s="219" t="s">
        <v>587</v>
      </c>
      <c r="N263" s="224">
        <v>43067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104</v>
      </c>
      <c r="B264" s="217">
        <v>43018</v>
      </c>
      <c r="C264" s="217"/>
      <c r="D264" s="218" t="s">
        <v>754</v>
      </c>
      <c r="E264" s="219" t="s">
        <v>618</v>
      </c>
      <c r="F264" s="220">
        <v>895</v>
      </c>
      <c r="G264" s="219"/>
      <c r="H264" s="219">
        <v>1122.5</v>
      </c>
      <c r="I264" s="221">
        <v>1078</v>
      </c>
      <c r="J264" s="222" t="s">
        <v>755</v>
      </c>
      <c r="K264" s="192">
        <v>227.5</v>
      </c>
      <c r="L264" s="223">
        <v>0.25418994413407803</v>
      </c>
      <c r="M264" s="219" t="s">
        <v>587</v>
      </c>
      <c r="N264" s="224">
        <v>43117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105</v>
      </c>
      <c r="B265" s="217">
        <v>43020</v>
      </c>
      <c r="C265" s="217"/>
      <c r="D265" s="218" t="s">
        <v>344</v>
      </c>
      <c r="E265" s="219" t="s">
        <v>618</v>
      </c>
      <c r="F265" s="220">
        <v>525</v>
      </c>
      <c r="G265" s="219"/>
      <c r="H265" s="219">
        <v>629</v>
      </c>
      <c r="I265" s="221">
        <v>629</v>
      </c>
      <c r="J265" s="222" t="s">
        <v>676</v>
      </c>
      <c r="K265" s="192">
        <v>104</v>
      </c>
      <c r="L265" s="223">
        <v>0.19809523809523799</v>
      </c>
      <c r="M265" s="219" t="s">
        <v>587</v>
      </c>
      <c r="N265" s="224">
        <v>43119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106</v>
      </c>
      <c r="B266" s="217">
        <v>43046</v>
      </c>
      <c r="C266" s="217"/>
      <c r="D266" s="218" t="s">
        <v>386</v>
      </c>
      <c r="E266" s="219" t="s">
        <v>618</v>
      </c>
      <c r="F266" s="220">
        <v>740</v>
      </c>
      <c r="G266" s="219"/>
      <c r="H266" s="219">
        <v>892.5</v>
      </c>
      <c r="I266" s="221">
        <v>900</v>
      </c>
      <c r="J266" s="222" t="s">
        <v>756</v>
      </c>
      <c r="K266" s="192">
        <f>H266-F266</f>
        <v>152.5</v>
      </c>
      <c r="L266" s="223">
        <f>K266/F266</f>
        <v>0.20608108108108109</v>
      </c>
      <c r="M266" s="219" t="s">
        <v>587</v>
      </c>
      <c r="N266" s="224">
        <v>43052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107</v>
      </c>
      <c r="B267" s="186">
        <v>43073</v>
      </c>
      <c r="C267" s="186"/>
      <c r="D267" s="187" t="s">
        <v>757</v>
      </c>
      <c r="E267" s="188" t="s">
        <v>618</v>
      </c>
      <c r="F267" s="189">
        <v>118.5</v>
      </c>
      <c r="G267" s="188"/>
      <c r="H267" s="188">
        <v>143.5</v>
      </c>
      <c r="I267" s="190">
        <v>145</v>
      </c>
      <c r="J267" s="191" t="s">
        <v>608</v>
      </c>
      <c r="K267" s="192">
        <f>H267-F267</f>
        <v>25</v>
      </c>
      <c r="L267" s="193">
        <f>K267/F267</f>
        <v>0.2109704641350211</v>
      </c>
      <c r="M267" s="188" t="s">
        <v>587</v>
      </c>
      <c r="N267" s="194">
        <v>43097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5">
        <v>108</v>
      </c>
      <c r="B268" s="196">
        <v>43090</v>
      </c>
      <c r="C268" s="196"/>
      <c r="D268" s="197" t="s">
        <v>432</v>
      </c>
      <c r="E268" s="198" t="s">
        <v>618</v>
      </c>
      <c r="F268" s="199">
        <v>715</v>
      </c>
      <c r="G268" s="199"/>
      <c r="H268" s="200">
        <v>500</v>
      </c>
      <c r="I268" s="200">
        <v>872</v>
      </c>
      <c r="J268" s="201" t="s">
        <v>758</v>
      </c>
      <c r="K268" s="202">
        <f>H268-F268</f>
        <v>-215</v>
      </c>
      <c r="L268" s="203">
        <f>K268/F268</f>
        <v>-0.30069930069930068</v>
      </c>
      <c r="M268" s="199" t="s">
        <v>599</v>
      </c>
      <c r="N268" s="196">
        <v>43670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109</v>
      </c>
      <c r="B269" s="186">
        <v>43098</v>
      </c>
      <c r="C269" s="186"/>
      <c r="D269" s="187" t="s">
        <v>601</v>
      </c>
      <c r="E269" s="188" t="s">
        <v>618</v>
      </c>
      <c r="F269" s="189">
        <v>435</v>
      </c>
      <c r="G269" s="188"/>
      <c r="H269" s="188">
        <v>542.5</v>
      </c>
      <c r="I269" s="190">
        <v>539</v>
      </c>
      <c r="J269" s="191" t="s">
        <v>676</v>
      </c>
      <c r="K269" s="192">
        <v>107.5</v>
      </c>
      <c r="L269" s="193">
        <v>0.247126436781609</v>
      </c>
      <c r="M269" s="188" t="s">
        <v>587</v>
      </c>
      <c r="N269" s="194">
        <v>43206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110</v>
      </c>
      <c r="B270" s="186">
        <v>43098</v>
      </c>
      <c r="C270" s="186"/>
      <c r="D270" s="187" t="s">
        <v>559</v>
      </c>
      <c r="E270" s="188" t="s">
        <v>618</v>
      </c>
      <c r="F270" s="189">
        <v>885</v>
      </c>
      <c r="G270" s="188"/>
      <c r="H270" s="188">
        <v>1090</v>
      </c>
      <c r="I270" s="190">
        <v>1084</v>
      </c>
      <c r="J270" s="191" t="s">
        <v>676</v>
      </c>
      <c r="K270" s="192">
        <v>205</v>
      </c>
      <c r="L270" s="193">
        <v>0.23163841807909599</v>
      </c>
      <c r="M270" s="188" t="s">
        <v>587</v>
      </c>
      <c r="N270" s="194">
        <v>43213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5">
        <v>111</v>
      </c>
      <c r="B271" s="226">
        <v>43192</v>
      </c>
      <c r="C271" s="226"/>
      <c r="D271" s="204" t="s">
        <v>759</v>
      </c>
      <c r="E271" s="199" t="s">
        <v>618</v>
      </c>
      <c r="F271" s="227">
        <v>478.5</v>
      </c>
      <c r="G271" s="199"/>
      <c r="H271" s="199">
        <v>442</v>
      </c>
      <c r="I271" s="200">
        <v>613</v>
      </c>
      <c r="J271" s="201" t="s">
        <v>760</v>
      </c>
      <c r="K271" s="202">
        <f>H271-F271</f>
        <v>-36.5</v>
      </c>
      <c r="L271" s="203">
        <f>K271/F271</f>
        <v>-7.6280041797283177E-2</v>
      </c>
      <c r="M271" s="199" t="s">
        <v>599</v>
      </c>
      <c r="N271" s="196">
        <v>43762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5">
        <v>112</v>
      </c>
      <c r="B272" s="196">
        <v>43194</v>
      </c>
      <c r="C272" s="196"/>
      <c r="D272" s="197" t="s">
        <v>761</v>
      </c>
      <c r="E272" s="198" t="s">
        <v>618</v>
      </c>
      <c r="F272" s="199">
        <f>141.5-7.3</f>
        <v>134.19999999999999</v>
      </c>
      <c r="G272" s="199"/>
      <c r="H272" s="200">
        <v>77</v>
      </c>
      <c r="I272" s="200">
        <v>180</v>
      </c>
      <c r="J272" s="201" t="s">
        <v>762</v>
      </c>
      <c r="K272" s="202">
        <f>H272-F272</f>
        <v>-57.199999999999989</v>
      </c>
      <c r="L272" s="203">
        <f>K272/F272</f>
        <v>-0.42622950819672129</v>
      </c>
      <c r="M272" s="199" t="s">
        <v>599</v>
      </c>
      <c r="N272" s="196">
        <v>43522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5">
        <v>113</v>
      </c>
      <c r="B273" s="196">
        <v>43209</v>
      </c>
      <c r="C273" s="196"/>
      <c r="D273" s="197" t="s">
        <v>763</v>
      </c>
      <c r="E273" s="198" t="s">
        <v>618</v>
      </c>
      <c r="F273" s="199">
        <v>430</v>
      </c>
      <c r="G273" s="199"/>
      <c r="H273" s="200">
        <v>220</v>
      </c>
      <c r="I273" s="200">
        <v>537</v>
      </c>
      <c r="J273" s="201" t="s">
        <v>764</v>
      </c>
      <c r="K273" s="202">
        <f>H273-F273</f>
        <v>-210</v>
      </c>
      <c r="L273" s="203">
        <f>K273/F273</f>
        <v>-0.48837209302325579</v>
      </c>
      <c r="M273" s="199" t="s">
        <v>599</v>
      </c>
      <c r="N273" s="196">
        <v>43252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114</v>
      </c>
      <c r="B274" s="217">
        <v>43220</v>
      </c>
      <c r="C274" s="217"/>
      <c r="D274" s="218" t="s">
        <v>387</v>
      </c>
      <c r="E274" s="219" t="s">
        <v>618</v>
      </c>
      <c r="F274" s="219">
        <v>153.5</v>
      </c>
      <c r="G274" s="219"/>
      <c r="H274" s="219">
        <v>196</v>
      </c>
      <c r="I274" s="221">
        <v>196</v>
      </c>
      <c r="J274" s="191" t="s">
        <v>765</v>
      </c>
      <c r="K274" s="192">
        <f>H274-F274</f>
        <v>42.5</v>
      </c>
      <c r="L274" s="193">
        <f>K274/F274</f>
        <v>0.27687296416938112</v>
      </c>
      <c r="M274" s="188" t="s">
        <v>587</v>
      </c>
      <c r="N274" s="194">
        <v>43605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5">
        <v>115</v>
      </c>
      <c r="B275" s="196">
        <v>43306</v>
      </c>
      <c r="C275" s="196"/>
      <c r="D275" s="197" t="s">
        <v>735</v>
      </c>
      <c r="E275" s="198" t="s">
        <v>618</v>
      </c>
      <c r="F275" s="199">
        <v>27.5</v>
      </c>
      <c r="G275" s="199"/>
      <c r="H275" s="200">
        <v>13.1</v>
      </c>
      <c r="I275" s="200">
        <v>60</v>
      </c>
      <c r="J275" s="201" t="s">
        <v>766</v>
      </c>
      <c r="K275" s="202">
        <v>-14.4</v>
      </c>
      <c r="L275" s="203">
        <v>-0.52363636363636401</v>
      </c>
      <c r="M275" s="199" t="s">
        <v>599</v>
      </c>
      <c r="N275" s="196">
        <v>43138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5">
        <v>116</v>
      </c>
      <c r="B276" s="226">
        <v>43318</v>
      </c>
      <c r="C276" s="226"/>
      <c r="D276" s="204" t="s">
        <v>767</v>
      </c>
      <c r="E276" s="199" t="s">
        <v>618</v>
      </c>
      <c r="F276" s="199">
        <v>148.5</v>
      </c>
      <c r="G276" s="199"/>
      <c r="H276" s="199">
        <v>102</v>
      </c>
      <c r="I276" s="200">
        <v>182</v>
      </c>
      <c r="J276" s="201" t="s">
        <v>768</v>
      </c>
      <c r="K276" s="202">
        <f>H276-F276</f>
        <v>-46.5</v>
      </c>
      <c r="L276" s="203">
        <f>K276/F276</f>
        <v>-0.31313131313131315</v>
      </c>
      <c r="M276" s="199" t="s">
        <v>599</v>
      </c>
      <c r="N276" s="196">
        <v>43661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117</v>
      </c>
      <c r="B277" s="186">
        <v>43335</v>
      </c>
      <c r="C277" s="186"/>
      <c r="D277" s="187" t="s">
        <v>769</v>
      </c>
      <c r="E277" s="188" t="s">
        <v>618</v>
      </c>
      <c r="F277" s="219">
        <v>285</v>
      </c>
      <c r="G277" s="188"/>
      <c r="H277" s="188">
        <v>355</v>
      </c>
      <c r="I277" s="190">
        <v>364</v>
      </c>
      <c r="J277" s="191" t="s">
        <v>770</v>
      </c>
      <c r="K277" s="192">
        <v>70</v>
      </c>
      <c r="L277" s="193">
        <v>0.24561403508771901</v>
      </c>
      <c r="M277" s="188" t="s">
        <v>587</v>
      </c>
      <c r="N277" s="194">
        <v>43455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118</v>
      </c>
      <c r="B278" s="186">
        <v>43341</v>
      </c>
      <c r="C278" s="186"/>
      <c r="D278" s="187" t="s">
        <v>375</v>
      </c>
      <c r="E278" s="188" t="s">
        <v>618</v>
      </c>
      <c r="F278" s="219">
        <v>525</v>
      </c>
      <c r="G278" s="188"/>
      <c r="H278" s="188">
        <v>585</v>
      </c>
      <c r="I278" s="190">
        <v>635</v>
      </c>
      <c r="J278" s="191" t="s">
        <v>771</v>
      </c>
      <c r="K278" s="192">
        <f t="shared" ref="K278:K295" si="164">H278-F278</f>
        <v>60</v>
      </c>
      <c r="L278" s="193">
        <f t="shared" ref="L278:L295" si="165">K278/F278</f>
        <v>0.11428571428571428</v>
      </c>
      <c r="M278" s="188" t="s">
        <v>587</v>
      </c>
      <c r="N278" s="194">
        <v>43662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119</v>
      </c>
      <c r="B279" s="186">
        <v>43395</v>
      </c>
      <c r="C279" s="186"/>
      <c r="D279" s="187" t="s">
        <v>361</v>
      </c>
      <c r="E279" s="188" t="s">
        <v>618</v>
      </c>
      <c r="F279" s="219">
        <v>475</v>
      </c>
      <c r="G279" s="188"/>
      <c r="H279" s="188">
        <v>574</v>
      </c>
      <c r="I279" s="190">
        <v>570</v>
      </c>
      <c r="J279" s="191" t="s">
        <v>676</v>
      </c>
      <c r="K279" s="192">
        <f t="shared" si="164"/>
        <v>99</v>
      </c>
      <c r="L279" s="193">
        <f t="shared" si="165"/>
        <v>0.20842105263157895</v>
      </c>
      <c r="M279" s="188" t="s">
        <v>587</v>
      </c>
      <c r="N279" s="194">
        <v>43403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120</v>
      </c>
      <c r="B280" s="217">
        <v>43397</v>
      </c>
      <c r="C280" s="217"/>
      <c r="D280" s="218" t="s">
        <v>382</v>
      </c>
      <c r="E280" s="219" t="s">
        <v>618</v>
      </c>
      <c r="F280" s="219">
        <v>707.5</v>
      </c>
      <c r="G280" s="219"/>
      <c r="H280" s="219">
        <v>872</v>
      </c>
      <c r="I280" s="221">
        <v>872</v>
      </c>
      <c r="J280" s="222" t="s">
        <v>676</v>
      </c>
      <c r="K280" s="192">
        <f t="shared" si="164"/>
        <v>164.5</v>
      </c>
      <c r="L280" s="223">
        <f t="shared" si="165"/>
        <v>0.23250883392226149</v>
      </c>
      <c r="M280" s="219" t="s">
        <v>587</v>
      </c>
      <c r="N280" s="224">
        <v>43482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121</v>
      </c>
      <c r="B281" s="217">
        <v>43398</v>
      </c>
      <c r="C281" s="217"/>
      <c r="D281" s="218" t="s">
        <v>772</v>
      </c>
      <c r="E281" s="219" t="s">
        <v>618</v>
      </c>
      <c r="F281" s="219">
        <v>162</v>
      </c>
      <c r="G281" s="219"/>
      <c r="H281" s="219">
        <v>204</v>
      </c>
      <c r="I281" s="221">
        <v>209</v>
      </c>
      <c r="J281" s="222" t="s">
        <v>773</v>
      </c>
      <c r="K281" s="192">
        <f t="shared" si="164"/>
        <v>42</v>
      </c>
      <c r="L281" s="223">
        <f t="shared" si="165"/>
        <v>0.25925925925925924</v>
      </c>
      <c r="M281" s="219" t="s">
        <v>587</v>
      </c>
      <c r="N281" s="224">
        <v>43539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122</v>
      </c>
      <c r="B282" s="217">
        <v>43399</v>
      </c>
      <c r="C282" s="217"/>
      <c r="D282" s="218" t="s">
        <v>480</v>
      </c>
      <c r="E282" s="219" t="s">
        <v>618</v>
      </c>
      <c r="F282" s="219">
        <v>240</v>
      </c>
      <c r="G282" s="219"/>
      <c r="H282" s="219">
        <v>297</v>
      </c>
      <c r="I282" s="221">
        <v>297</v>
      </c>
      <c r="J282" s="222" t="s">
        <v>676</v>
      </c>
      <c r="K282" s="228">
        <f t="shared" si="164"/>
        <v>57</v>
      </c>
      <c r="L282" s="223">
        <f t="shared" si="165"/>
        <v>0.23749999999999999</v>
      </c>
      <c r="M282" s="219" t="s">
        <v>587</v>
      </c>
      <c r="N282" s="224">
        <v>43417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123</v>
      </c>
      <c r="B283" s="186">
        <v>43439</v>
      </c>
      <c r="C283" s="186"/>
      <c r="D283" s="187" t="s">
        <v>774</v>
      </c>
      <c r="E283" s="188" t="s">
        <v>618</v>
      </c>
      <c r="F283" s="188">
        <v>202.5</v>
      </c>
      <c r="G283" s="188"/>
      <c r="H283" s="188">
        <v>255</v>
      </c>
      <c r="I283" s="190">
        <v>252</v>
      </c>
      <c r="J283" s="191" t="s">
        <v>676</v>
      </c>
      <c r="K283" s="192">
        <f t="shared" si="164"/>
        <v>52.5</v>
      </c>
      <c r="L283" s="193">
        <f t="shared" si="165"/>
        <v>0.25925925925925924</v>
      </c>
      <c r="M283" s="188" t="s">
        <v>587</v>
      </c>
      <c r="N283" s="194">
        <v>43542</v>
      </c>
      <c r="O283" s="1"/>
      <c r="P283" s="1"/>
      <c r="Q283" s="1"/>
      <c r="R283" s="6" t="s">
        <v>775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124</v>
      </c>
      <c r="B284" s="217">
        <v>43465</v>
      </c>
      <c r="C284" s="186"/>
      <c r="D284" s="218" t="s">
        <v>414</v>
      </c>
      <c r="E284" s="219" t="s">
        <v>618</v>
      </c>
      <c r="F284" s="219">
        <v>710</v>
      </c>
      <c r="G284" s="219"/>
      <c r="H284" s="219">
        <v>866</v>
      </c>
      <c r="I284" s="221">
        <v>866</v>
      </c>
      <c r="J284" s="222" t="s">
        <v>676</v>
      </c>
      <c r="K284" s="192">
        <f t="shared" si="164"/>
        <v>156</v>
      </c>
      <c r="L284" s="193">
        <f t="shared" si="165"/>
        <v>0.21971830985915494</v>
      </c>
      <c r="M284" s="188" t="s">
        <v>587</v>
      </c>
      <c r="N284" s="194">
        <v>43553</v>
      </c>
      <c r="O284" s="1"/>
      <c r="P284" s="1"/>
      <c r="Q284" s="1"/>
      <c r="R284" s="6" t="s">
        <v>775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125</v>
      </c>
      <c r="B285" s="217">
        <v>43522</v>
      </c>
      <c r="C285" s="217"/>
      <c r="D285" s="218" t="s">
        <v>152</v>
      </c>
      <c r="E285" s="219" t="s">
        <v>618</v>
      </c>
      <c r="F285" s="219">
        <v>337.25</v>
      </c>
      <c r="G285" s="219"/>
      <c r="H285" s="219">
        <v>398.5</v>
      </c>
      <c r="I285" s="221">
        <v>411</v>
      </c>
      <c r="J285" s="191" t="s">
        <v>776</v>
      </c>
      <c r="K285" s="192">
        <f t="shared" si="164"/>
        <v>61.25</v>
      </c>
      <c r="L285" s="193">
        <f t="shared" si="165"/>
        <v>0.1816160118606375</v>
      </c>
      <c r="M285" s="188" t="s">
        <v>587</v>
      </c>
      <c r="N285" s="194">
        <v>43760</v>
      </c>
      <c r="O285" s="1"/>
      <c r="P285" s="1"/>
      <c r="Q285" s="1"/>
      <c r="R285" s="6" t="s">
        <v>775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126</v>
      </c>
      <c r="B286" s="230">
        <v>43559</v>
      </c>
      <c r="C286" s="230"/>
      <c r="D286" s="231" t="s">
        <v>777</v>
      </c>
      <c r="E286" s="232" t="s">
        <v>618</v>
      </c>
      <c r="F286" s="232">
        <v>130</v>
      </c>
      <c r="G286" s="232"/>
      <c r="H286" s="232">
        <v>65</v>
      </c>
      <c r="I286" s="233">
        <v>158</v>
      </c>
      <c r="J286" s="201" t="s">
        <v>778</v>
      </c>
      <c r="K286" s="202">
        <f t="shared" si="164"/>
        <v>-65</v>
      </c>
      <c r="L286" s="203">
        <f t="shared" si="165"/>
        <v>-0.5</v>
      </c>
      <c r="M286" s="199" t="s">
        <v>599</v>
      </c>
      <c r="N286" s="196">
        <v>43726</v>
      </c>
      <c r="O286" s="1"/>
      <c r="P286" s="1"/>
      <c r="Q286" s="1"/>
      <c r="R286" s="6" t="s">
        <v>779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127</v>
      </c>
      <c r="B287" s="217">
        <v>43017</v>
      </c>
      <c r="C287" s="217"/>
      <c r="D287" s="218" t="s">
        <v>185</v>
      </c>
      <c r="E287" s="219" t="s">
        <v>618</v>
      </c>
      <c r="F287" s="219">
        <v>141.5</v>
      </c>
      <c r="G287" s="219"/>
      <c r="H287" s="219">
        <v>183.5</v>
      </c>
      <c r="I287" s="221">
        <v>210</v>
      </c>
      <c r="J287" s="191" t="s">
        <v>773</v>
      </c>
      <c r="K287" s="192">
        <f t="shared" si="164"/>
        <v>42</v>
      </c>
      <c r="L287" s="193">
        <f t="shared" si="165"/>
        <v>0.29681978798586572</v>
      </c>
      <c r="M287" s="188" t="s">
        <v>587</v>
      </c>
      <c r="N287" s="194">
        <v>43042</v>
      </c>
      <c r="O287" s="1"/>
      <c r="P287" s="1"/>
      <c r="Q287" s="1"/>
      <c r="R287" s="6" t="s">
        <v>779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128</v>
      </c>
      <c r="B288" s="230">
        <v>43074</v>
      </c>
      <c r="C288" s="230"/>
      <c r="D288" s="231" t="s">
        <v>780</v>
      </c>
      <c r="E288" s="232" t="s">
        <v>618</v>
      </c>
      <c r="F288" s="227">
        <v>172</v>
      </c>
      <c r="G288" s="232"/>
      <c r="H288" s="232">
        <v>155.25</v>
      </c>
      <c r="I288" s="233">
        <v>230</v>
      </c>
      <c r="J288" s="201" t="s">
        <v>781</v>
      </c>
      <c r="K288" s="202">
        <f t="shared" si="164"/>
        <v>-16.75</v>
      </c>
      <c r="L288" s="203">
        <f t="shared" si="165"/>
        <v>-9.7383720930232565E-2</v>
      </c>
      <c r="M288" s="199" t="s">
        <v>599</v>
      </c>
      <c r="N288" s="196">
        <v>43787</v>
      </c>
      <c r="O288" s="1"/>
      <c r="P288" s="1"/>
      <c r="Q288" s="1"/>
      <c r="R288" s="6" t="s">
        <v>779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129</v>
      </c>
      <c r="B289" s="217">
        <v>43398</v>
      </c>
      <c r="C289" s="217"/>
      <c r="D289" s="218" t="s">
        <v>107</v>
      </c>
      <c r="E289" s="219" t="s">
        <v>618</v>
      </c>
      <c r="F289" s="219">
        <v>698.5</v>
      </c>
      <c r="G289" s="219"/>
      <c r="H289" s="219">
        <v>890</v>
      </c>
      <c r="I289" s="221">
        <v>890</v>
      </c>
      <c r="J289" s="191" t="s">
        <v>849</v>
      </c>
      <c r="K289" s="192">
        <f t="shared" si="164"/>
        <v>191.5</v>
      </c>
      <c r="L289" s="193">
        <f t="shared" si="165"/>
        <v>0.27415891195418757</v>
      </c>
      <c r="M289" s="188" t="s">
        <v>587</v>
      </c>
      <c r="N289" s="194">
        <v>44328</v>
      </c>
      <c r="O289" s="1"/>
      <c r="P289" s="1"/>
      <c r="Q289" s="1"/>
      <c r="R289" s="6" t="s">
        <v>775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130</v>
      </c>
      <c r="B290" s="217">
        <v>42877</v>
      </c>
      <c r="C290" s="217"/>
      <c r="D290" s="218" t="s">
        <v>374</v>
      </c>
      <c r="E290" s="219" t="s">
        <v>618</v>
      </c>
      <c r="F290" s="219">
        <v>127.6</v>
      </c>
      <c r="G290" s="219"/>
      <c r="H290" s="219">
        <v>138</v>
      </c>
      <c r="I290" s="221">
        <v>190</v>
      </c>
      <c r="J290" s="191" t="s">
        <v>782</v>
      </c>
      <c r="K290" s="192">
        <f t="shared" si="164"/>
        <v>10.400000000000006</v>
      </c>
      <c r="L290" s="193">
        <f t="shared" si="165"/>
        <v>8.1504702194357417E-2</v>
      </c>
      <c r="M290" s="188" t="s">
        <v>587</v>
      </c>
      <c r="N290" s="194">
        <v>43774</v>
      </c>
      <c r="O290" s="1"/>
      <c r="P290" s="1"/>
      <c r="Q290" s="1"/>
      <c r="R290" s="6" t="s">
        <v>779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131</v>
      </c>
      <c r="B291" s="217">
        <v>43158</v>
      </c>
      <c r="C291" s="217"/>
      <c r="D291" s="218" t="s">
        <v>783</v>
      </c>
      <c r="E291" s="219" t="s">
        <v>618</v>
      </c>
      <c r="F291" s="219">
        <v>317</v>
      </c>
      <c r="G291" s="219"/>
      <c r="H291" s="219">
        <v>382.5</v>
      </c>
      <c r="I291" s="221">
        <v>398</v>
      </c>
      <c r="J291" s="191" t="s">
        <v>784</v>
      </c>
      <c r="K291" s="192">
        <f t="shared" si="164"/>
        <v>65.5</v>
      </c>
      <c r="L291" s="193">
        <f t="shared" si="165"/>
        <v>0.20662460567823343</v>
      </c>
      <c r="M291" s="188" t="s">
        <v>587</v>
      </c>
      <c r="N291" s="194">
        <v>44238</v>
      </c>
      <c r="O291" s="1"/>
      <c r="P291" s="1"/>
      <c r="Q291" s="1"/>
      <c r="R291" s="6" t="s">
        <v>779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132</v>
      </c>
      <c r="B292" s="230">
        <v>43164</v>
      </c>
      <c r="C292" s="230"/>
      <c r="D292" s="231" t="s">
        <v>144</v>
      </c>
      <c r="E292" s="232" t="s">
        <v>618</v>
      </c>
      <c r="F292" s="227">
        <f>510-14.4</f>
        <v>495.6</v>
      </c>
      <c r="G292" s="232"/>
      <c r="H292" s="232">
        <v>350</v>
      </c>
      <c r="I292" s="233">
        <v>672</v>
      </c>
      <c r="J292" s="201" t="s">
        <v>785</v>
      </c>
      <c r="K292" s="202">
        <f t="shared" si="164"/>
        <v>-145.60000000000002</v>
      </c>
      <c r="L292" s="203">
        <f t="shared" si="165"/>
        <v>-0.29378531073446329</v>
      </c>
      <c r="M292" s="199" t="s">
        <v>599</v>
      </c>
      <c r="N292" s="196">
        <v>43887</v>
      </c>
      <c r="O292" s="1"/>
      <c r="P292" s="1"/>
      <c r="Q292" s="1"/>
      <c r="R292" s="6" t="s">
        <v>775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9">
        <v>133</v>
      </c>
      <c r="B293" s="230">
        <v>43237</v>
      </c>
      <c r="C293" s="230"/>
      <c r="D293" s="231" t="s">
        <v>472</v>
      </c>
      <c r="E293" s="232" t="s">
        <v>618</v>
      </c>
      <c r="F293" s="227">
        <v>230.3</v>
      </c>
      <c r="G293" s="232"/>
      <c r="H293" s="232">
        <v>102.5</v>
      </c>
      <c r="I293" s="233">
        <v>348</v>
      </c>
      <c r="J293" s="201" t="s">
        <v>786</v>
      </c>
      <c r="K293" s="202">
        <f t="shared" si="164"/>
        <v>-127.80000000000001</v>
      </c>
      <c r="L293" s="203">
        <f t="shared" si="165"/>
        <v>-0.55492835432045162</v>
      </c>
      <c r="M293" s="199" t="s">
        <v>599</v>
      </c>
      <c r="N293" s="196">
        <v>43896</v>
      </c>
      <c r="O293" s="1"/>
      <c r="P293" s="1"/>
      <c r="Q293" s="1"/>
      <c r="R293" s="6" t="s">
        <v>775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134</v>
      </c>
      <c r="B294" s="217">
        <v>43258</v>
      </c>
      <c r="C294" s="217"/>
      <c r="D294" s="218" t="s">
        <v>437</v>
      </c>
      <c r="E294" s="219" t="s">
        <v>618</v>
      </c>
      <c r="F294" s="219">
        <f>342.5-5.1</f>
        <v>337.4</v>
      </c>
      <c r="G294" s="219"/>
      <c r="H294" s="219">
        <v>412.5</v>
      </c>
      <c r="I294" s="221">
        <v>439</v>
      </c>
      <c r="J294" s="191" t="s">
        <v>787</v>
      </c>
      <c r="K294" s="192">
        <f t="shared" si="164"/>
        <v>75.100000000000023</v>
      </c>
      <c r="L294" s="193">
        <f t="shared" si="165"/>
        <v>0.22258446947243635</v>
      </c>
      <c r="M294" s="188" t="s">
        <v>587</v>
      </c>
      <c r="N294" s="194">
        <v>44230</v>
      </c>
      <c r="O294" s="1"/>
      <c r="P294" s="1"/>
      <c r="Q294" s="1"/>
      <c r="R294" s="6" t="s">
        <v>779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0">
        <v>135</v>
      </c>
      <c r="B295" s="209">
        <v>43285</v>
      </c>
      <c r="C295" s="209"/>
      <c r="D295" s="210" t="s">
        <v>55</v>
      </c>
      <c r="E295" s="211" t="s">
        <v>618</v>
      </c>
      <c r="F295" s="211">
        <f>127.5-5.53</f>
        <v>121.97</v>
      </c>
      <c r="G295" s="212"/>
      <c r="H295" s="212">
        <v>122.5</v>
      </c>
      <c r="I295" s="212">
        <v>170</v>
      </c>
      <c r="J295" s="213" t="s">
        <v>816</v>
      </c>
      <c r="K295" s="214">
        <f t="shared" si="164"/>
        <v>0.53000000000000114</v>
      </c>
      <c r="L295" s="215">
        <f t="shared" si="165"/>
        <v>4.3453308190538747E-3</v>
      </c>
      <c r="M295" s="211" t="s">
        <v>709</v>
      </c>
      <c r="N295" s="209">
        <v>44431</v>
      </c>
      <c r="O295" s="1"/>
      <c r="P295" s="1"/>
      <c r="Q295" s="1"/>
      <c r="R295" s="6" t="s">
        <v>775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9">
        <v>136</v>
      </c>
      <c r="B296" s="230">
        <v>43294</v>
      </c>
      <c r="C296" s="230"/>
      <c r="D296" s="231" t="s">
        <v>363</v>
      </c>
      <c r="E296" s="232" t="s">
        <v>618</v>
      </c>
      <c r="F296" s="227">
        <v>46.5</v>
      </c>
      <c r="G296" s="232"/>
      <c r="H296" s="232">
        <v>17</v>
      </c>
      <c r="I296" s="233">
        <v>59</v>
      </c>
      <c r="J296" s="201" t="s">
        <v>788</v>
      </c>
      <c r="K296" s="202">
        <f t="shared" ref="K296:K304" si="166">H296-F296</f>
        <v>-29.5</v>
      </c>
      <c r="L296" s="203">
        <f t="shared" ref="L296:L304" si="167">K296/F296</f>
        <v>-0.63440860215053763</v>
      </c>
      <c r="M296" s="199" t="s">
        <v>599</v>
      </c>
      <c r="N296" s="196">
        <v>43887</v>
      </c>
      <c r="O296" s="1"/>
      <c r="P296" s="1"/>
      <c r="Q296" s="1"/>
      <c r="R296" s="6" t="s">
        <v>775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137</v>
      </c>
      <c r="B297" s="217">
        <v>43396</v>
      </c>
      <c r="C297" s="217"/>
      <c r="D297" s="218" t="s">
        <v>416</v>
      </c>
      <c r="E297" s="219" t="s">
        <v>618</v>
      </c>
      <c r="F297" s="219">
        <v>156.5</v>
      </c>
      <c r="G297" s="219"/>
      <c r="H297" s="219">
        <v>207.5</v>
      </c>
      <c r="I297" s="221">
        <v>191</v>
      </c>
      <c r="J297" s="191" t="s">
        <v>676</v>
      </c>
      <c r="K297" s="192">
        <f t="shared" si="166"/>
        <v>51</v>
      </c>
      <c r="L297" s="193">
        <f t="shared" si="167"/>
        <v>0.32587859424920129</v>
      </c>
      <c r="M297" s="188" t="s">
        <v>587</v>
      </c>
      <c r="N297" s="194">
        <v>44369</v>
      </c>
      <c r="O297" s="1"/>
      <c r="P297" s="1"/>
      <c r="Q297" s="1"/>
      <c r="R297" s="6" t="s">
        <v>775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138</v>
      </c>
      <c r="B298" s="217">
        <v>43439</v>
      </c>
      <c r="C298" s="217"/>
      <c r="D298" s="218" t="s">
        <v>325</v>
      </c>
      <c r="E298" s="219" t="s">
        <v>618</v>
      </c>
      <c r="F298" s="219">
        <v>259.5</v>
      </c>
      <c r="G298" s="219"/>
      <c r="H298" s="219">
        <v>320</v>
      </c>
      <c r="I298" s="221">
        <v>320</v>
      </c>
      <c r="J298" s="191" t="s">
        <v>676</v>
      </c>
      <c r="K298" s="192">
        <f t="shared" si="166"/>
        <v>60.5</v>
      </c>
      <c r="L298" s="193">
        <f t="shared" si="167"/>
        <v>0.23314065510597304</v>
      </c>
      <c r="M298" s="188" t="s">
        <v>587</v>
      </c>
      <c r="N298" s="194">
        <v>44323</v>
      </c>
      <c r="O298" s="1"/>
      <c r="P298" s="1"/>
      <c r="Q298" s="1"/>
      <c r="R298" s="6" t="s">
        <v>775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9">
        <v>139</v>
      </c>
      <c r="B299" s="230">
        <v>43439</v>
      </c>
      <c r="C299" s="230"/>
      <c r="D299" s="231" t="s">
        <v>789</v>
      </c>
      <c r="E299" s="232" t="s">
        <v>618</v>
      </c>
      <c r="F299" s="232">
        <v>715</v>
      </c>
      <c r="G299" s="232"/>
      <c r="H299" s="232">
        <v>445</v>
      </c>
      <c r="I299" s="233">
        <v>840</v>
      </c>
      <c r="J299" s="201" t="s">
        <v>790</v>
      </c>
      <c r="K299" s="202">
        <f t="shared" si="166"/>
        <v>-270</v>
      </c>
      <c r="L299" s="203">
        <f t="shared" si="167"/>
        <v>-0.3776223776223776</v>
      </c>
      <c r="M299" s="199" t="s">
        <v>599</v>
      </c>
      <c r="N299" s="196">
        <v>43800</v>
      </c>
      <c r="O299" s="1"/>
      <c r="P299" s="1"/>
      <c r="Q299" s="1"/>
      <c r="R299" s="6" t="s">
        <v>775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140</v>
      </c>
      <c r="B300" s="217">
        <v>43469</v>
      </c>
      <c r="C300" s="217"/>
      <c r="D300" s="218" t="s">
        <v>157</v>
      </c>
      <c r="E300" s="219" t="s">
        <v>618</v>
      </c>
      <c r="F300" s="219">
        <v>875</v>
      </c>
      <c r="G300" s="219"/>
      <c r="H300" s="219">
        <v>1165</v>
      </c>
      <c r="I300" s="221">
        <v>1185</v>
      </c>
      <c r="J300" s="191" t="s">
        <v>791</v>
      </c>
      <c r="K300" s="192">
        <f t="shared" si="166"/>
        <v>290</v>
      </c>
      <c r="L300" s="193">
        <f t="shared" si="167"/>
        <v>0.33142857142857141</v>
      </c>
      <c r="M300" s="188" t="s">
        <v>587</v>
      </c>
      <c r="N300" s="194">
        <v>43847</v>
      </c>
      <c r="O300" s="1"/>
      <c r="P300" s="1"/>
      <c r="Q300" s="1"/>
      <c r="R300" s="6" t="s">
        <v>775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141</v>
      </c>
      <c r="B301" s="217">
        <v>43559</v>
      </c>
      <c r="C301" s="217"/>
      <c r="D301" s="218" t="s">
        <v>341</v>
      </c>
      <c r="E301" s="219" t="s">
        <v>618</v>
      </c>
      <c r="F301" s="219">
        <f>387-14.63</f>
        <v>372.37</v>
      </c>
      <c r="G301" s="219"/>
      <c r="H301" s="219">
        <v>490</v>
      </c>
      <c r="I301" s="221">
        <v>490</v>
      </c>
      <c r="J301" s="191" t="s">
        <v>676</v>
      </c>
      <c r="K301" s="192">
        <f t="shared" si="166"/>
        <v>117.63</v>
      </c>
      <c r="L301" s="193">
        <f t="shared" si="167"/>
        <v>0.31589548030185027</v>
      </c>
      <c r="M301" s="188" t="s">
        <v>587</v>
      </c>
      <c r="N301" s="194">
        <v>43850</v>
      </c>
      <c r="O301" s="1"/>
      <c r="P301" s="1"/>
      <c r="Q301" s="1"/>
      <c r="R301" s="6" t="s">
        <v>775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9">
        <v>142</v>
      </c>
      <c r="B302" s="230">
        <v>43578</v>
      </c>
      <c r="C302" s="230"/>
      <c r="D302" s="231" t="s">
        <v>792</v>
      </c>
      <c r="E302" s="232" t="s">
        <v>589</v>
      </c>
      <c r="F302" s="232">
        <v>220</v>
      </c>
      <c r="G302" s="232"/>
      <c r="H302" s="232">
        <v>127.5</v>
      </c>
      <c r="I302" s="233">
        <v>284</v>
      </c>
      <c r="J302" s="201" t="s">
        <v>793</v>
      </c>
      <c r="K302" s="202">
        <f t="shared" si="166"/>
        <v>-92.5</v>
      </c>
      <c r="L302" s="203">
        <f t="shared" si="167"/>
        <v>-0.42045454545454547</v>
      </c>
      <c r="M302" s="199" t="s">
        <v>599</v>
      </c>
      <c r="N302" s="196">
        <v>43896</v>
      </c>
      <c r="O302" s="1"/>
      <c r="P302" s="1"/>
      <c r="Q302" s="1"/>
      <c r="R302" s="6" t="s">
        <v>775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143</v>
      </c>
      <c r="B303" s="217">
        <v>43622</v>
      </c>
      <c r="C303" s="217"/>
      <c r="D303" s="218" t="s">
        <v>481</v>
      </c>
      <c r="E303" s="219" t="s">
        <v>589</v>
      </c>
      <c r="F303" s="219">
        <v>332.8</v>
      </c>
      <c r="G303" s="219"/>
      <c r="H303" s="219">
        <v>405</v>
      </c>
      <c r="I303" s="221">
        <v>419</v>
      </c>
      <c r="J303" s="191" t="s">
        <v>794</v>
      </c>
      <c r="K303" s="192">
        <f t="shared" si="166"/>
        <v>72.199999999999989</v>
      </c>
      <c r="L303" s="193">
        <f t="shared" si="167"/>
        <v>0.21694711538461534</v>
      </c>
      <c r="M303" s="188" t="s">
        <v>587</v>
      </c>
      <c r="N303" s="194">
        <v>43860</v>
      </c>
      <c r="O303" s="1"/>
      <c r="P303" s="1"/>
      <c r="Q303" s="1"/>
      <c r="R303" s="6" t="s">
        <v>779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0">
        <v>144</v>
      </c>
      <c r="B304" s="209">
        <v>43641</v>
      </c>
      <c r="C304" s="209"/>
      <c r="D304" s="210" t="s">
        <v>150</v>
      </c>
      <c r="E304" s="211" t="s">
        <v>618</v>
      </c>
      <c r="F304" s="211">
        <v>386</v>
      </c>
      <c r="G304" s="212"/>
      <c r="H304" s="212">
        <v>395</v>
      </c>
      <c r="I304" s="212">
        <v>452</v>
      </c>
      <c r="J304" s="213" t="s">
        <v>795</v>
      </c>
      <c r="K304" s="214">
        <f t="shared" si="166"/>
        <v>9</v>
      </c>
      <c r="L304" s="215">
        <f t="shared" si="167"/>
        <v>2.3316062176165803E-2</v>
      </c>
      <c r="M304" s="211" t="s">
        <v>709</v>
      </c>
      <c r="N304" s="209">
        <v>43868</v>
      </c>
      <c r="O304" s="1"/>
      <c r="P304" s="1"/>
      <c r="Q304" s="1"/>
      <c r="R304" s="6" t="s">
        <v>779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0">
        <v>145</v>
      </c>
      <c r="B305" s="209">
        <v>43707</v>
      </c>
      <c r="C305" s="209"/>
      <c r="D305" s="210" t="s">
        <v>130</v>
      </c>
      <c r="E305" s="211" t="s">
        <v>618</v>
      </c>
      <c r="F305" s="211">
        <v>137.5</v>
      </c>
      <c r="G305" s="212"/>
      <c r="H305" s="212">
        <v>138.5</v>
      </c>
      <c r="I305" s="212">
        <v>190</v>
      </c>
      <c r="J305" s="213" t="s">
        <v>815</v>
      </c>
      <c r="K305" s="214">
        <f>H305-F305</f>
        <v>1</v>
      </c>
      <c r="L305" s="215">
        <f>K305/F305</f>
        <v>7.2727272727272727E-3</v>
      </c>
      <c r="M305" s="211" t="s">
        <v>709</v>
      </c>
      <c r="N305" s="209">
        <v>44432</v>
      </c>
      <c r="O305" s="1"/>
      <c r="P305" s="1"/>
      <c r="Q305" s="1"/>
      <c r="R305" s="6" t="s">
        <v>775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146</v>
      </c>
      <c r="B306" s="217">
        <v>43731</v>
      </c>
      <c r="C306" s="217"/>
      <c r="D306" s="218" t="s">
        <v>428</v>
      </c>
      <c r="E306" s="219" t="s">
        <v>618</v>
      </c>
      <c r="F306" s="219">
        <v>235</v>
      </c>
      <c r="G306" s="219"/>
      <c r="H306" s="219">
        <v>295</v>
      </c>
      <c r="I306" s="221">
        <v>296</v>
      </c>
      <c r="J306" s="191" t="s">
        <v>796</v>
      </c>
      <c r="K306" s="192">
        <f t="shared" ref="K306:K312" si="168">H306-F306</f>
        <v>60</v>
      </c>
      <c r="L306" s="193">
        <f t="shared" ref="L306:L312" si="169">K306/F306</f>
        <v>0.25531914893617019</v>
      </c>
      <c r="M306" s="188" t="s">
        <v>587</v>
      </c>
      <c r="N306" s="194">
        <v>43844</v>
      </c>
      <c r="O306" s="1"/>
      <c r="P306" s="1"/>
      <c r="Q306" s="1"/>
      <c r="R306" s="6" t="s">
        <v>779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147</v>
      </c>
      <c r="B307" s="217">
        <v>43752</v>
      </c>
      <c r="C307" s="217"/>
      <c r="D307" s="218" t="s">
        <v>797</v>
      </c>
      <c r="E307" s="219" t="s">
        <v>618</v>
      </c>
      <c r="F307" s="219">
        <v>277.5</v>
      </c>
      <c r="G307" s="219"/>
      <c r="H307" s="219">
        <v>333</v>
      </c>
      <c r="I307" s="221">
        <v>333</v>
      </c>
      <c r="J307" s="191" t="s">
        <v>798</v>
      </c>
      <c r="K307" s="192">
        <f t="shared" si="168"/>
        <v>55.5</v>
      </c>
      <c r="L307" s="193">
        <f t="shared" si="169"/>
        <v>0.2</v>
      </c>
      <c r="M307" s="188" t="s">
        <v>587</v>
      </c>
      <c r="N307" s="194">
        <v>43846</v>
      </c>
      <c r="O307" s="1"/>
      <c r="P307" s="1"/>
      <c r="Q307" s="1"/>
      <c r="R307" s="6" t="s">
        <v>775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148</v>
      </c>
      <c r="B308" s="217">
        <v>43752</v>
      </c>
      <c r="C308" s="217"/>
      <c r="D308" s="218" t="s">
        <v>799</v>
      </c>
      <c r="E308" s="219" t="s">
        <v>618</v>
      </c>
      <c r="F308" s="219">
        <v>930</v>
      </c>
      <c r="G308" s="219"/>
      <c r="H308" s="219">
        <v>1165</v>
      </c>
      <c r="I308" s="221">
        <v>1200</v>
      </c>
      <c r="J308" s="191" t="s">
        <v>800</v>
      </c>
      <c r="K308" s="192">
        <f t="shared" si="168"/>
        <v>235</v>
      </c>
      <c r="L308" s="193">
        <f t="shared" si="169"/>
        <v>0.25268817204301075</v>
      </c>
      <c r="M308" s="188" t="s">
        <v>587</v>
      </c>
      <c r="N308" s="194">
        <v>43847</v>
      </c>
      <c r="O308" s="1"/>
      <c r="P308" s="1"/>
      <c r="Q308" s="1"/>
      <c r="R308" s="6" t="s">
        <v>779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149</v>
      </c>
      <c r="B309" s="217">
        <v>43753</v>
      </c>
      <c r="C309" s="217"/>
      <c r="D309" s="218" t="s">
        <v>801</v>
      </c>
      <c r="E309" s="219" t="s">
        <v>618</v>
      </c>
      <c r="F309" s="189">
        <v>111</v>
      </c>
      <c r="G309" s="219"/>
      <c r="H309" s="219">
        <v>141</v>
      </c>
      <c r="I309" s="221">
        <v>141</v>
      </c>
      <c r="J309" s="191" t="s">
        <v>602</v>
      </c>
      <c r="K309" s="192">
        <f t="shared" si="168"/>
        <v>30</v>
      </c>
      <c r="L309" s="193">
        <f t="shared" si="169"/>
        <v>0.27027027027027029</v>
      </c>
      <c r="M309" s="188" t="s">
        <v>587</v>
      </c>
      <c r="N309" s="194">
        <v>44328</v>
      </c>
      <c r="O309" s="1"/>
      <c r="P309" s="1"/>
      <c r="Q309" s="1"/>
      <c r="R309" s="6" t="s">
        <v>779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150</v>
      </c>
      <c r="B310" s="217">
        <v>43753</v>
      </c>
      <c r="C310" s="217"/>
      <c r="D310" s="218" t="s">
        <v>802</v>
      </c>
      <c r="E310" s="219" t="s">
        <v>618</v>
      </c>
      <c r="F310" s="189">
        <v>296</v>
      </c>
      <c r="G310" s="219"/>
      <c r="H310" s="219">
        <v>370</v>
      </c>
      <c r="I310" s="221">
        <v>370</v>
      </c>
      <c r="J310" s="191" t="s">
        <v>676</v>
      </c>
      <c r="K310" s="192">
        <f t="shared" si="168"/>
        <v>74</v>
      </c>
      <c r="L310" s="193">
        <f t="shared" si="169"/>
        <v>0.25</v>
      </c>
      <c r="M310" s="188" t="s">
        <v>587</v>
      </c>
      <c r="N310" s="194">
        <v>43853</v>
      </c>
      <c r="O310" s="1"/>
      <c r="P310" s="1"/>
      <c r="Q310" s="1"/>
      <c r="R310" s="6" t="s">
        <v>779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151</v>
      </c>
      <c r="B311" s="217">
        <v>43754</v>
      </c>
      <c r="C311" s="217"/>
      <c r="D311" s="218" t="s">
        <v>803</v>
      </c>
      <c r="E311" s="219" t="s">
        <v>618</v>
      </c>
      <c r="F311" s="189">
        <v>300</v>
      </c>
      <c r="G311" s="219"/>
      <c r="H311" s="219">
        <v>382.5</v>
      </c>
      <c r="I311" s="221">
        <v>344</v>
      </c>
      <c r="J311" s="191" t="s">
        <v>853</v>
      </c>
      <c r="K311" s="192">
        <f t="shared" si="168"/>
        <v>82.5</v>
      </c>
      <c r="L311" s="193">
        <f t="shared" si="169"/>
        <v>0.27500000000000002</v>
      </c>
      <c r="M311" s="188" t="s">
        <v>587</v>
      </c>
      <c r="N311" s="194">
        <v>44238</v>
      </c>
      <c r="O311" s="1"/>
      <c r="P311" s="1"/>
      <c r="Q311" s="1"/>
      <c r="R311" s="6" t="s">
        <v>779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152</v>
      </c>
      <c r="B312" s="217">
        <v>43832</v>
      </c>
      <c r="C312" s="217"/>
      <c r="D312" s="218" t="s">
        <v>804</v>
      </c>
      <c r="E312" s="219" t="s">
        <v>618</v>
      </c>
      <c r="F312" s="189">
        <v>495</v>
      </c>
      <c r="G312" s="219"/>
      <c r="H312" s="219">
        <v>595</v>
      </c>
      <c r="I312" s="221">
        <v>590</v>
      </c>
      <c r="J312" s="191" t="s">
        <v>852</v>
      </c>
      <c r="K312" s="192">
        <f t="shared" si="168"/>
        <v>100</v>
      </c>
      <c r="L312" s="193">
        <f t="shared" si="169"/>
        <v>0.20202020202020202</v>
      </c>
      <c r="M312" s="188" t="s">
        <v>587</v>
      </c>
      <c r="N312" s="194">
        <v>44589</v>
      </c>
      <c r="O312" s="1"/>
      <c r="P312" s="1"/>
      <c r="Q312" s="1"/>
      <c r="R312" s="6" t="s">
        <v>779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153</v>
      </c>
      <c r="B313" s="217">
        <v>43966</v>
      </c>
      <c r="C313" s="217"/>
      <c r="D313" s="218" t="s">
        <v>71</v>
      </c>
      <c r="E313" s="219" t="s">
        <v>618</v>
      </c>
      <c r="F313" s="189">
        <v>67.5</v>
      </c>
      <c r="G313" s="219"/>
      <c r="H313" s="219">
        <v>86</v>
      </c>
      <c r="I313" s="221">
        <v>86</v>
      </c>
      <c r="J313" s="191" t="s">
        <v>805</v>
      </c>
      <c r="K313" s="192">
        <f t="shared" ref="K313:K320" si="170">H313-F313</f>
        <v>18.5</v>
      </c>
      <c r="L313" s="193">
        <f t="shared" ref="L313:L320" si="171">K313/F313</f>
        <v>0.27407407407407408</v>
      </c>
      <c r="M313" s="188" t="s">
        <v>587</v>
      </c>
      <c r="N313" s="194">
        <v>44008</v>
      </c>
      <c r="O313" s="1"/>
      <c r="P313" s="1"/>
      <c r="Q313" s="1"/>
      <c r="R313" s="6" t="s">
        <v>779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154</v>
      </c>
      <c r="B314" s="217">
        <v>44035</v>
      </c>
      <c r="C314" s="217"/>
      <c r="D314" s="218" t="s">
        <v>480</v>
      </c>
      <c r="E314" s="219" t="s">
        <v>618</v>
      </c>
      <c r="F314" s="189">
        <v>231</v>
      </c>
      <c r="G314" s="219"/>
      <c r="H314" s="219">
        <v>281</v>
      </c>
      <c r="I314" s="221">
        <v>281</v>
      </c>
      <c r="J314" s="191" t="s">
        <v>676</v>
      </c>
      <c r="K314" s="192">
        <f t="shared" si="170"/>
        <v>50</v>
      </c>
      <c r="L314" s="193">
        <f t="shared" si="171"/>
        <v>0.21645021645021645</v>
      </c>
      <c r="M314" s="188" t="s">
        <v>587</v>
      </c>
      <c r="N314" s="194">
        <v>44358</v>
      </c>
      <c r="O314" s="1"/>
      <c r="P314" s="1"/>
      <c r="Q314" s="1"/>
      <c r="R314" s="6" t="s">
        <v>779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155</v>
      </c>
      <c r="B315" s="217">
        <v>44092</v>
      </c>
      <c r="C315" s="217"/>
      <c r="D315" s="218" t="s">
        <v>405</v>
      </c>
      <c r="E315" s="219" t="s">
        <v>618</v>
      </c>
      <c r="F315" s="219">
        <v>206</v>
      </c>
      <c r="G315" s="219"/>
      <c r="H315" s="219">
        <v>248</v>
      </c>
      <c r="I315" s="221">
        <v>248</v>
      </c>
      <c r="J315" s="191" t="s">
        <v>676</v>
      </c>
      <c r="K315" s="192">
        <f t="shared" si="170"/>
        <v>42</v>
      </c>
      <c r="L315" s="193">
        <f t="shared" si="171"/>
        <v>0.20388349514563106</v>
      </c>
      <c r="M315" s="188" t="s">
        <v>587</v>
      </c>
      <c r="N315" s="194">
        <v>44214</v>
      </c>
      <c r="O315" s="1"/>
      <c r="P315" s="1"/>
      <c r="Q315" s="1"/>
      <c r="R315" s="6" t="s">
        <v>779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156</v>
      </c>
      <c r="B316" s="217">
        <v>44140</v>
      </c>
      <c r="C316" s="217"/>
      <c r="D316" s="218" t="s">
        <v>405</v>
      </c>
      <c r="E316" s="219" t="s">
        <v>618</v>
      </c>
      <c r="F316" s="219">
        <v>182.5</v>
      </c>
      <c r="G316" s="219"/>
      <c r="H316" s="219">
        <v>248</v>
      </c>
      <c r="I316" s="221">
        <v>248</v>
      </c>
      <c r="J316" s="191" t="s">
        <v>676</v>
      </c>
      <c r="K316" s="192">
        <f t="shared" si="170"/>
        <v>65.5</v>
      </c>
      <c r="L316" s="193">
        <f t="shared" si="171"/>
        <v>0.35890410958904112</v>
      </c>
      <c r="M316" s="188" t="s">
        <v>587</v>
      </c>
      <c r="N316" s="194">
        <v>44214</v>
      </c>
      <c r="O316" s="1"/>
      <c r="P316" s="1"/>
      <c r="Q316" s="1"/>
      <c r="R316" s="6" t="s">
        <v>779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157</v>
      </c>
      <c r="B317" s="217">
        <v>44140</v>
      </c>
      <c r="C317" s="217"/>
      <c r="D317" s="218" t="s">
        <v>325</v>
      </c>
      <c r="E317" s="219" t="s">
        <v>618</v>
      </c>
      <c r="F317" s="219">
        <v>247.5</v>
      </c>
      <c r="G317" s="219"/>
      <c r="H317" s="219">
        <v>320</v>
      </c>
      <c r="I317" s="221">
        <v>320</v>
      </c>
      <c r="J317" s="191" t="s">
        <v>676</v>
      </c>
      <c r="K317" s="192">
        <f t="shared" si="170"/>
        <v>72.5</v>
      </c>
      <c r="L317" s="193">
        <f t="shared" si="171"/>
        <v>0.29292929292929293</v>
      </c>
      <c r="M317" s="188" t="s">
        <v>587</v>
      </c>
      <c r="N317" s="194">
        <v>44323</v>
      </c>
      <c r="O317" s="1"/>
      <c r="P317" s="1"/>
      <c r="Q317" s="1"/>
      <c r="R317" s="6" t="s">
        <v>779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158</v>
      </c>
      <c r="B318" s="217">
        <v>44140</v>
      </c>
      <c r="C318" s="217"/>
      <c r="D318" s="218" t="s">
        <v>271</v>
      </c>
      <c r="E318" s="219" t="s">
        <v>618</v>
      </c>
      <c r="F318" s="189">
        <v>925</v>
      </c>
      <c r="G318" s="219"/>
      <c r="H318" s="219">
        <v>1095</v>
      </c>
      <c r="I318" s="221">
        <v>1093</v>
      </c>
      <c r="J318" s="191" t="s">
        <v>806</v>
      </c>
      <c r="K318" s="192">
        <f t="shared" si="170"/>
        <v>170</v>
      </c>
      <c r="L318" s="193">
        <f t="shared" si="171"/>
        <v>0.18378378378378379</v>
      </c>
      <c r="M318" s="188" t="s">
        <v>587</v>
      </c>
      <c r="N318" s="194">
        <v>44201</v>
      </c>
      <c r="O318" s="1"/>
      <c r="P318" s="1"/>
      <c r="Q318" s="1"/>
      <c r="R318" s="6" t="s">
        <v>779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159</v>
      </c>
      <c r="B319" s="217">
        <v>44140</v>
      </c>
      <c r="C319" s="217"/>
      <c r="D319" s="218" t="s">
        <v>341</v>
      </c>
      <c r="E319" s="219" t="s">
        <v>618</v>
      </c>
      <c r="F319" s="189">
        <v>332.5</v>
      </c>
      <c r="G319" s="219"/>
      <c r="H319" s="219">
        <v>393</v>
      </c>
      <c r="I319" s="221">
        <v>406</v>
      </c>
      <c r="J319" s="191" t="s">
        <v>807</v>
      </c>
      <c r="K319" s="192">
        <f t="shared" si="170"/>
        <v>60.5</v>
      </c>
      <c r="L319" s="193">
        <f t="shared" si="171"/>
        <v>0.18195488721804512</v>
      </c>
      <c r="M319" s="188" t="s">
        <v>587</v>
      </c>
      <c r="N319" s="194">
        <v>44256</v>
      </c>
      <c r="O319" s="1"/>
      <c r="P319" s="1"/>
      <c r="Q319" s="1"/>
      <c r="R319" s="6" t="s">
        <v>779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160</v>
      </c>
      <c r="B320" s="217">
        <v>44141</v>
      </c>
      <c r="C320" s="217"/>
      <c r="D320" s="218" t="s">
        <v>480</v>
      </c>
      <c r="E320" s="219" t="s">
        <v>618</v>
      </c>
      <c r="F320" s="189">
        <v>231</v>
      </c>
      <c r="G320" s="219"/>
      <c r="H320" s="219">
        <v>281</v>
      </c>
      <c r="I320" s="221">
        <v>281</v>
      </c>
      <c r="J320" s="191" t="s">
        <v>676</v>
      </c>
      <c r="K320" s="192">
        <f t="shared" si="170"/>
        <v>50</v>
      </c>
      <c r="L320" s="193">
        <f t="shared" si="171"/>
        <v>0.21645021645021645</v>
      </c>
      <c r="M320" s="188" t="s">
        <v>587</v>
      </c>
      <c r="N320" s="194">
        <v>44358</v>
      </c>
      <c r="O320" s="1"/>
      <c r="P320" s="1"/>
      <c r="Q320" s="1"/>
      <c r="R320" s="6" t="s">
        <v>779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42">
        <v>161</v>
      </c>
      <c r="B321" s="235">
        <v>44187</v>
      </c>
      <c r="C321" s="235"/>
      <c r="D321" s="236" t="s">
        <v>453</v>
      </c>
      <c r="E321" s="53" t="s">
        <v>618</v>
      </c>
      <c r="F321" s="237" t="s">
        <v>808</v>
      </c>
      <c r="G321" s="53"/>
      <c r="H321" s="53"/>
      <c r="I321" s="238">
        <v>239</v>
      </c>
      <c r="J321" s="234" t="s">
        <v>590</v>
      </c>
      <c r="K321" s="234"/>
      <c r="L321" s="239"/>
      <c r="M321" s="240"/>
      <c r="N321" s="241"/>
      <c r="O321" s="1"/>
      <c r="P321" s="1"/>
      <c r="Q321" s="1"/>
      <c r="R321" s="6" t="s">
        <v>779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162</v>
      </c>
      <c r="B322" s="217">
        <v>44258</v>
      </c>
      <c r="C322" s="217"/>
      <c r="D322" s="218" t="s">
        <v>804</v>
      </c>
      <c r="E322" s="219" t="s">
        <v>618</v>
      </c>
      <c r="F322" s="189">
        <v>495</v>
      </c>
      <c r="G322" s="219"/>
      <c r="H322" s="219">
        <v>595</v>
      </c>
      <c r="I322" s="221">
        <v>590</v>
      </c>
      <c r="J322" s="191" t="s">
        <v>852</v>
      </c>
      <c r="K322" s="192">
        <f>H322-F322</f>
        <v>100</v>
      </c>
      <c r="L322" s="193">
        <f>K322/F322</f>
        <v>0.20202020202020202</v>
      </c>
      <c r="M322" s="188" t="s">
        <v>587</v>
      </c>
      <c r="N322" s="194">
        <v>44589</v>
      </c>
      <c r="O322" s="1"/>
      <c r="P322" s="1"/>
      <c r="R322" s="6" t="s">
        <v>779</v>
      </c>
    </row>
    <row r="323" spans="1:26" ht="12.75" customHeight="1">
      <c r="A323" s="216">
        <v>163</v>
      </c>
      <c r="B323" s="217">
        <v>44274</v>
      </c>
      <c r="C323" s="217"/>
      <c r="D323" s="218" t="s">
        <v>341</v>
      </c>
      <c r="E323" s="219" t="s">
        <v>618</v>
      </c>
      <c r="F323" s="189">
        <v>355</v>
      </c>
      <c r="G323" s="219"/>
      <c r="H323" s="219">
        <v>422.5</v>
      </c>
      <c r="I323" s="221">
        <v>420</v>
      </c>
      <c r="J323" s="191" t="s">
        <v>809</v>
      </c>
      <c r="K323" s="192">
        <f>H323-F323</f>
        <v>67.5</v>
      </c>
      <c r="L323" s="193">
        <f>K323/F323</f>
        <v>0.19014084507042253</v>
      </c>
      <c r="M323" s="188" t="s">
        <v>587</v>
      </c>
      <c r="N323" s="194">
        <v>44361</v>
      </c>
      <c r="O323" s="1"/>
      <c r="R323" s="243" t="s">
        <v>779</v>
      </c>
    </row>
    <row r="324" spans="1:26" ht="12.75" customHeight="1">
      <c r="A324" s="216">
        <v>164</v>
      </c>
      <c r="B324" s="217">
        <v>44295</v>
      </c>
      <c r="C324" s="217"/>
      <c r="D324" s="218" t="s">
        <v>810</v>
      </c>
      <c r="E324" s="219" t="s">
        <v>618</v>
      </c>
      <c r="F324" s="189">
        <v>555</v>
      </c>
      <c r="G324" s="219"/>
      <c r="H324" s="219">
        <v>663</v>
      </c>
      <c r="I324" s="221">
        <v>663</v>
      </c>
      <c r="J324" s="191" t="s">
        <v>811</v>
      </c>
      <c r="K324" s="192">
        <f>H324-F324</f>
        <v>108</v>
      </c>
      <c r="L324" s="193">
        <f>K324/F324</f>
        <v>0.19459459459459461</v>
      </c>
      <c r="M324" s="188" t="s">
        <v>587</v>
      </c>
      <c r="N324" s="194">
        <v>44321</v>
      </c>
      <c r="O324" s="1"/>
      <c r="P324" s="1"/>
      <c r="Q324" s="1"/>
      <c r="R324" s="243" t="s">
        <v>779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165</v>
      </c>
      <c r="B325" s="217">
        <v>44308</v>
      </c>
      <c r="C325" s="217"/>
      <c r="D325" s="218" t="s">
        <v>374</v>
      </c>
      <c r="E325" s="219" t="s">
        <v>618</v>
      </c>
      <c r="F325" s="189">
        <v>126.5</v>
      </c>
      <c r="G325" s="219"/>
      <c r="H325" s="219">
        <v>155</v>
      </c>
      <c r="I325" s="221">
        <v>155</v>
      </c>
      <c r="J325" s="191" t="s">
        <v>676</v>
      </c>
      <c r="K325" s="192">
        <f>H325-F325</f>
        <v>28.5</v>
      </c>
      <c r="L325" s="193">
        <f>K325/F325</f>
        <v>0.22529644268774704</v>
      </c>
      <c r="M325" s="188" t="s">
        <v>587</v>
      </c>
      <c r="N325" s="194">
        <v>44362</v>
      </c>
      <c r="O325" s="1"/>
      <c r="R325" s="243" t="s">
        <v>779</v>
      </c>
    </row>
    <row r="326" spans="1:26" ht="12.75" customHeight="1">
      <c r="A326" s="277">
        <v>166</v>
      </c>
      <c r="B326" s="278">
        <v>44368</v>
      </c>
      <c r="C326" s="278"/>
      <c r="D326" s="279" t="s">
        <v>392</v>
      </c>
      <c r="E326" s="280" t="s">
        <v>618</v>
      </c>
      <c r="F326" s="281">
        <v>287.5</v>
      </c>
      <c r="G326" s="280"/>
      <c r="H326" s="280">
        <v>245</v>
      </c>
      <c r="I326" s="282">
        <v>344</v>
      </c>
      <c r="J326" s="201" t="s">
        <v>847</v>
      </c>
      <c r="K326" s="202">
        <f>H326-F326</f>
        <v>-42.5</v>
      </c>
      <c r="L326" s="203">
        <f>K326/F326</f>
        <v>-0.14782608695652175</v>
      </c>
      <c r="M326" s="199" t="s">
        <v>599</v>
      </c>
      <c r="N326" s="196">
        <v>44508</v>
      </c>
      <c r="O326" s="1"/>
      <c r="R326" s="243" t="s">
        <v>779</v>
      </c>
    </row>
    <row r="327" spans="1:26" ht="12.75" customHeight="1">
      <c r="A327" s="242">
        <v>167</v>
      </c>
      <c r="B327" s="235">
        <v>44368</v>
      </c>
      <c r="C327" s="235"/>
      <c r="D327" s="236" t="s">
        <v>480</v>
      </c>
      <c r="E327" s="53" t="s">
        <v>618</v>
      </c>
      <c r="F327" s="237" t="s">
        <v>812</v>
      </c>
      <c r="G327" s="53"/>
      <c r="H327" s="53"/>
      <c r="I327" s="238">
        <v>320</v>
      </c>
      <c r="J327" s="234" t="s">
        <v>590</v>
      </c>
      <c r="K327" s="242"/>
      <c r="L327" s="235"/>
      <c r="M327" s="235"/>
      <c r="N327" s="236"/>
      <c r="O327" s="41"/>
      <c r="R327" s="243" t="s">
        <v>779</v>
      </c>
    </row>
    <row r="328" spans="1:26" ht="12.75" customHeight="1">
      <c r="A328" s="216">
        <v>168</v>
      </c>
      <c r="B328" s="217">
        <v>44406</v>
      </c>
      <c r="C328" s="217"/>
      <c r="D328" s="218" t="s">
        <v>374</v>
      </c>
      <c r="E328" s="219" t="s">
        <v>618</v>
      </c>
      <c r="F328" s="189">
        <v>162.5</v>
      </c>
      <c r="G328" s="219"/>
      <c r="H328" s="219">
        <v>200</v>
      </c>
      <c r="I328" s="221">
        <v>200</v>
      </c>
      <c r="J328" s="191" t="s">
        <v>676</v>
      </c>
      <c r="K328" s="192">
        <f>H328-F328</f>
        <v>37.5</v>
      </c>
      <c r="L328" s="193">
        <f>K328/F328</f>
        <v>0.23076923076923078</v>
      </c>
      <c r="M328" s="188" t="s">
        <v>587</v>
      </c>
      <c r="N328" s="194">
        <v>44571</v>
      </c>
      <c r="O328" s="1"/>
      <c r="R328" s="243" t="s">
        <v>779</v>
      </c>
    </row>
    <row r="329" spans="1:26" ht="12.75" customHeight="1">
      <c r="A329" s="216">
        <v>169</v>
      </c>
      <c r="B329" s="217">
        <v>44462</v>
      </c>
      <c r="C329" s="217"/>
      <c r="D329" s="218" t="s">
        <v>817</v>
      </c>
      <c r="E329" s="219" t="s">
        <v>618</v>
      </c>
      <c r="F329" s="189">
        <v>1235</v>
      </c>
      <c r="G329" s="219"/>
      <c r="H329" s="219">
        <v>1505</v>
      </c>
      <c r="I329" s="221">
        <v>1500</v>
      </c>
      <c r="J329" s="191" t="s">
        <v>676</v>
      </c>
      <c r="K329" s="192">
        <f>H329-F329</f>
        <v>270</v>
      </c>
      <c r="L329" s="193">
        <f>K329/F329</f>
        <v>0.21862348178137653</v>
      </c>
      <c r="M329" s="188" t="s">
        <v>587</v>
      </c>
      <c r="N329" s="194">
        <v>44564</v>
      </c>
      <c r="O329" s="1"/>
      <c r="R329" s="243" t="s">
        <v>779</v>
      </c>
    </row>
    <row r="330" spans="1:26" ht="12.75" customHeight="1">
      <c r="A330" s="258">
        <v>170</v>
      </c>
      <c r="B330" s="259">
        <v>44480</v>
      </c>
      <c r="C330" s="259"/>
      <c r="D330" s="260" t="s">
        <v>819</v>
      </c>
      <c r="E330" s="261" t="s">
        <v>618</v>
      </c>
      <c r="F330" s="262" t="s">
        <v>824</v>
      </c>
      <c r="G330" s="261"/>
      <c r="H330" s="261"/>
      <c r="I330" s="261">
        <v>145</v>
      </c>
      <c r="J330" s="263" t="s">
        <v>590</v>
      </c>
      <c r="K330" s="258"/>
      <c r="L330" s="259"/>
      <c r="M330" s="259"/>
      <c r="N330" s="260"/>
      <c r="O330" s="41"/>
      <c r="R330" s="243" t="s">
        <v>779</v>
      </c>
    </row>
    <row r="331" spans="1:26" ht="12.75" customHeight="1">
      <c r="A331" s="264">
        <v>171</v>
      </c>
      <c r="B331" s="265">
        <v>44481</v>
      </c>
      <c r="C331" s="265"/>
      <c r="D331" s="266" t="s">
        <v>260</v>
      </c>
      <c r="E331" s="267" t="s">
        <v>618</v>
      </c>
      <c r="F331" s="268" t="s">
        <v>821</v>
      </c>
      <c r="G331" s="267"/>
      <c r="H331" s="267"/>
      <c r="I331" s="267">
        <v>380</v>
      </c>
      <c r="J331" s="269" t="s">
        <v>590</v>
      </c>
      <c r="K331" s="264"/>
      <c r="L331" s="265"/>
      <c r="M331" s="265"/>
      <c r="N331" s="266"/>
      <c r="O331" s="41"/>
      <c r="R331" s="243" t="s">
        <v>779</v>
      </c>
    </row>
    <row r="332" spans="1:26" ht="12.75" customHeight="1">
      <c r="A332" s="264">
        <v>172</v>
      </c>
      <c r="B332" s="265">
        <v>44481</v>
      </c>
      <c r="C332" s="265"/>
      <c r="D332" s="266" t="s">
        <v>400</v>
      </c>
      <c r="E332" s="267" t="s">
        <v>618</v>
      </c>
      <c r="F332" s="268" t="s">
        <v>822</v>
      </c>
      <c r="G332" s="267"/>
      <c r="H332" s="267"/>
      <c r="I332" s="267">
        <v>56</v>
      </c>
      <c r="J332" s="269" t="s">
        <v>590</v>
      </c>
      <c r="K332" s="264"/>
      <c r="L332" s="265"/>
      <c r="M332" s="265"/>
      <c r="N332" s="266"/>
      <c r="O332" s="41"/>
      <c r="R332" s="243"/>
    </row>
    <row r="333" spans="1:26" ht="12.75" customHeight="1">
      <c r="A333" s="216">
        <v>173</v>
      </c>
      <c r="B333" s="217">
        <v>44551</v>
      </c>
      <c r="C333" s="217"/>
      <c r="D333" s="218" t="s">
        <v>118</v>
      </c>
      <c r="E333" s="219" t="s">
        <v>618</v>
      </c>
      <c r="F333" s="189">
        <v>2300</v>
      </c>
      <c r="G333" s="219"/>
      <c r="H333" s="219">
        <f>(2820+2200)/2</f>
        <v>2510</v>
      </c>
      <c r="I333" s="221">
        <v>3000</v>
      </c>
      <c r="J333" s="191" t="s">
        <v>863</v>
      </c>
      <c r="K333" s="192">
        <f>H333-F333</f>
        <v>210</v>
      </c>
      <c r="L333" s="193">
        <f>K333/F333</f>
        <v>9.1304347826086957E-2</v>
      </c>
      <c r="M333" s="188" t="s">
        <v>587</v>
      </c>
      <c r="N333" s="194">
        <v>44649</v>
      </c>
      <c r="O333" s="1"/>
      <c r="R333" s="243"/>
    </row>
    <row r="334" spans="1:26" ht="12.75" customHeight="1">
      <c r="A334" s="270">
        <v>174</v>
      </c>
      <c r="B334" s="265">
        <v>44606</v>
      </c>
      <c r="C334" s="270"/>
      <c r="D334" s="270" t="s">
        <v>426</v>
      </c>
      <c r="E334" s="267" t="s">
        <v>618</v>
      </c>
      <c r="F334" s="267" t="s">
        <v>855</v>
      </c>
      <c r="G334" s="267"/>
      <c r="H334" s="267"/>
      <c r="I334" s="267">
        <v>764</v>
      </c>
      <c r="J334" s="267" t="s">
        <v>590</v>
      </c>
      <c r="K334" s="267"/>
      <c r="L334" s="267"/>
      <c r="M334" s="267"/>
      <c r="N334" s="270"/>
      <c r="O334" s="41"/>
      <c r="R334" s="243"/>
    </row>
    <row r="335" spans="1:26" ht="12.75" customHeight="1">
      <c r="A335" s="270">
        <v>175</v>
      </c>
      <c r="B335" s="265">
        <v>44613</v>
      </c>
      <c r="C335" s="270"/>
      <c r="D335" s="270" t="s">
        <v>817</v>
      </c>
      <c r="E335" s="267" t="s">
        <v>618</v>
      </c>
      <c r="F335" s="267" t="s">
        <v>856</v>
      </c>
      <c r="G335" s="267"/>
      <c r="H335" s="267"/>
      <c r="I335" s="267">
        <v>1510</v>
      </c>
      <c r="J335" s="267" t="s">
        <v>590</v>
      </c>
      <c r="K335" s="267"/>
      <c r="L335" s="267"/>
      <c r="M335" s="267"/>
      <c r="N335" s="270"/>
      <c r="O335" s="41"/>
      <c r="R335" s="243"/>
    </row>
    <row r="336" spans="1:26" ht="12.75" customHeight="1">
      <c r="A336">
        <v>176</v>
      </c>
      <c r="B336" s="265">
        <v>44670</v>
      </c>
      <c r="C336" s="265"/>
      <c r="D336" s="270" t="s">
        <v>551</v>
      </c>
      <c r="E336" s="360" t="s">
        <v>618</v>
      </c>
      <c r="F336" s="267" t="s">
        <v>871</v>
      </c>
      <c r="G336" s="267"/>
      <c r="H336" s="267"/>
      <c r="I336" s="267">
        <v>553</v>
      </c>
      <c r="J336" s="267" t="s">
        <v>590</v>
      </c>
      <c r="K336" s="267"/>
      <c r="L336" s="267"/>
      <c r="M336" s="267"/>
      <c r="N336" s="267"/>
      <c r="O336" s="41"/>
      <c r="R336" s="243"/>
    </row>
    <row r="337" spans="1:18" ht="12.75" customHeight="1">
      <c r="A337" s="242"/>
      <c r="F337" s="56"/>
      <c r="G337" s="56"/>
      <c r="H337" s="56"/>
      <c r="I337" s="56"/>
      <c r="J337" s="41"/>
      <c r="K337" s="56"/>
      <c r="L337" s="56"/>
      <c r="M337" s="56"/>
      <c r="O337" s="41"/>
      <c r="R337" s="243"/>
    </row>
    <row r="338" spans="1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B340" s="244" t="s">
        <v>813</v>
      </c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A347" s="245"/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A348" s="245"/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A349" s="53"/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</sheetData>
  <autoFilter ref="R1:R345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2022-05-30T02:39:58Z</dcterms:modified>
</cp:coreProperties>
</file>