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6"/>
  <c r="K30"/>
  <c r="M30" s="1"/>
  <c r="L18"/>
  <c r="K18"/>
  <c r="L62"/>
  <c r="K62"/>
  <c r="M18" l="1"/>
  <c r="M62"/>
  <c r="L63"/>
  <c r="K63"/>
  <c r="L58"/>
  <c r="K58"/>
  <c r="M63" l="1"/>
  <c r="M58"/>
  <c r="L95"/>
  <c r="K95"/>
  <c r="M95" s="1"/>
  <c r="K136"/>
  <c r="M136" s="1"/>
  <c r="L60" l="1"/>
  <c r="K60"/>
  <c r="K135"/>
  <c r="M135" s="1"/>
  <c r="K127"/>
  <c r="M127" s="1"/>
  <c r="K133"/>
  <c r="M133" s="1"/>
  <c r="L57"/>
  <c r="K57"/>
  <c r="M57" s="1"/>
  <c r="L56"/>
  <c r="K56"/>
  <c r="L27"/>
  <c r="K27"/>
  <c r="L26"/>
  <c r="K26"/>
  <c r="L24"/>
  <c r="K24"/>
  <c r="L20"/>
  <c r="K20"/>
  <c r="M20" l="1"/>
  <c r="M56"/>
  <c r="M60"/>
  <c r="M26"/>
  <c r="M27"/>
  <c r="M24"/>
  <c r="K134"/>
  <c r="M134" s="1"/>
  <c r="K132"/>
  <c r="M132" s="1"/>
  <c r="K131"/>
  <c r="M131" s="1"/>
  <c r="K128"/>
  <c r="M128" s="1"/>
  <c r="L94"/>
  <c r="K94"/>
  <c r="L59"/>
  <c r="K59"/>
  <c r="L55"/>
  <c r="K55"/>
  <c r="L52"/>
  <c r="K52"/>
  <c r="L28"/>
  <c r="K28"/>
  <c r="M94" l="1"/>
  <c r="M52"/>
  <c r="M59"/>
  <c r="M28"/>
  <c r="M55"/>
  <c r="L93"/>
  <c r="K93"/>
  <c r="K130"/>
  <c r="M130" s="1"/>
  <c r="K129"/>
  <c r="M129" s="1"/>
  <c r="K125"/>
  <c r="M125" s="1"/>
  <c r="L92"/>
  <c r="K92"/>
  <c r="L16"/>
  <c r="K16"/>
  <c r="L25"/>
  <c r="K25"/>
  <c r="M25" l="1"/>
  <c r="M16"/>
  <c r="M93"/>
  <c r="M92"/>
  <c r="K124"/>
  <c r="M124" s="1"/>
  <c r="K123"/>
  <c r="M123" s="1"/>
  <c r="L86"/>
  <c r="K86"/>
  <c r="L89"/>
  <c r="K89"/>
  <c r="H15"/>
  <c r="L54"/>
  <c r="K54"/>
  <c r="L53"/>
  <c r="K53"/>
  <c r="L45"/>
  <c r="K45"/>
  <c r="M86" l="1"/>
  <c r="M89"/>
  <c r="M53"/>
  <c r="M45"/>
  <c r="M54"/>
  <c r="L88"/>
  <c r="K88"/>
  <c r="L91"/>
  <c r="K91"/>
  <c r="L90"/>
  <c r="K90"/>
  <c r="L50"/>
  <c r="K50"/>
  <c r="L83"/>
  <c r="K83"/>
  <c r="K126"/>
  <c r="M126" s="1"/>
  <c r="K122"/>
  <c r="M122" s="1"/>
  <c r="L85"/>
  <c r="K85"/>
  <c r="L49"/>
  <c r="K49"/>
  <c r="M49" l="1"/>
  <c r="M83"/>
  <c r="M50"/>
  <c r="M88"/>
  <c r="M91"/>
  <c r="M90"/>
  <c r="M85"/>
  <c r="L84"/>
  <c r="K84"/>
  <c r="L51"/>
  <c r="K51"/>
  <c r="L13"/>
  <c r="K13"/>
  <c r="L21"/>
  <c r="K21"/>
  <c r="M13" l="1"/>
  <c r="M84"/>
  <c r="M21"/>
  <c r="M51"/>
  <c r="K118"/>
  <c r="M118" s="1"/>
  <c r="L87"/>
  <c r="K87"/>
  <c r="L81"/>
  <c r="K81"/>
  <c r="K121"/>
  <c r="M121" s="1"/>
  <c r="M87" l="1"/>
  <c r="M81"/>
  <c r="K107"/>
  <c r="M107" s="1"/>
  <c r="K120"/>
  <c r="M120" s="1"/>
  <c r="L48"/>
  <c r="K48"/>
  <c r="K119"/>
  <c r="M119" s="1"/>
  <c r="L77"/>
  <c r="K77"/>
  <c r="L78"/>
  <c r="K78"/>
  <c r="L23"/>
  <c r="K23"/>
  <c r="L44"/>
  <c r="K44"/>
  <c r="L47"/>
  <c r="K47"/>
  <c r="M44" l="1"/>
  <c r="M48"/>
  <c r="M47"/>
  <c r="M23"/>
  <c r="M77"/>
  <c r="M78"/>
  <c r="L82"/>
  <c r="K82"/>
  <c r="L76"/>
  <c r="K76"/>
  <c r="K116"/>
  <c r="M116" s="1"/>
  <c r="K109"/>
  <c r="M109" s="1"/>
  <c r="M76" l="1"/>
  <c r="M82"/>
  <c r="L10"/>
  <c r="K10"/>
  <c r="K117"/>
  <c r="M117" s="1"/>
  <c r="K115"/>
  <c r="M115" s="1"/>
  <c r="L73"/>
  <c r="K73"/>
  <c r="L80"/>
  <c r="K80"/>
  <c r="M73" l="1"/>
  <c r="M10"/>
  <c r="M80"/>
  <c r="K110"/>
  <c r="M110" s="1"/>
  <c r="K114"/>
  <c r="M114" s="1"/>
  <c r="K112"/>
  <c r="M112" s="1"/>
  <c r="L46" l="1"/>
  <c r="K46"/>
  <c r="L43"/>
  <c r="K43"/>
  <c r="L79"/>
  <c r="K79"/>
  <c r="K108"/>
  <c r="M108" s="1"/>
  <c r="M46" l="1"/>
  <c r="M43"/>
  <c r="M79"/>
  <c r="K113"/>
  <c r="M113" s="1"/>
  <c r="K111"/>
  <c r="M111" s="1"/>
  <c r="K105"/>
  <c r="M105" s="1"/>
  <c r="K106"/>
  <c r="M106" s="1"/>
  <c r="L19"/>
  <c r="K19"/>
  <c r="K103"/>
  <c r="M103" s="1"/>
  <c r="K104"/>
  <c r="M104" s="1"/>
  <c r="K102"/>
  <c r="M102" s="1"/>
  <c r="L75"/>
  <c r="K75"/>
  <c r="L74"/>
  <c r="K74"/>
  <c r="M74" l="1"/>
  <c r="M19"/>
  <c r="M75"/>
  <c r="L14" l="1"/>
  <c r="K14"/>
  <c r="M14" l="1"/>
  <c r="L11"/>
  <c r="K11"/>
  <c r="M11" l="1"/>
  <c r="L17" l="1"/>
  <c r="K17"/>
  <c r="M17" l="1"/>
  <c r="K323" l="1"/>
  <c r="L323" s="1"/>
  <c r="L15" l="1"/>
  <c r="K15"/>
  <c r="M15" l="1"/>
  <c r="L142" l="1"/>
  <c r="K142"/>
  <c r="M142" l="1"/>
  <c r="L12" l="1"/>
  <c r="K12"/>
  <c r="M12" l="1"/>
  <c r="K329" l="1"/>
  <c r="L329" s="1"/>
  <c r="K312" l="1"/>
  <c r="L312" s="1"/>
  <c r="K326" l="1"/>
  <c r="L326" s="1"/>
  <c r="K318" l="1"/>
  <c r="L318" s="1"/>
  <c r="K328" l="1"/>
  <c r="L328" s="1"/>
  <c r="H324" l="1"/>
  <c r="K324" l="1"/>
  <c r="L324" s="1"/>
  <c r="K313"/>
  <c r="L313" s="1"/>
  <c r="K303"/>
  <c r="L303" s="1"/>
  <c r="K319" l="1"/>
  <c r="L319" s="1"/>
  <c r="K320" l="1"/>
  <c r="L320" s="1"/>
  <c r="K317" l="1"/>
  <c r="L317" s="1"/>
  <c r="K296"/>
  <c r="L296" s="1"/>
  <c r="K316"/>
  <c r="L316" s="1"/>
  <c r="K315"/>
  <c r="L315" s="1"/>
  <c r="K314"/>
  <c r="L314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4"/>
  <c r="L294" s="1"/>
  <c r="K293"/>
  <c r="L293" s="1"/>
  <c r="F292"/>
  <c r="K292" s="1"/>
  <c r="L292" s="1"/>
  <c r="K291"/>
  <c r="L291" s="1"/>
  <c r="K290"/>
  <c r="L290" s="1"/>
  <c r="K289"/>
  <c r="L289" s="1"/>
  <c r="K288"/>
  <c r="L288" s="1"/>
  <c r="K287"/>
  <c r="L287" s="1"/>
  <c r="F286"/>
  <c r="K286" s="1"/>
  <c r="L286" s="1"/>
  <c r="F285"/>
  <c r="K285" s="1"/>
  <c r="L285" s="1"/>
  <c r="K284"/>
  <c r="L284" s="1"/>
  <c r="F283"/>
  <c r="K283" s="1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5"/>
  <c r="L265" s="1"/>
  <c r="K264"/>
  <c r="L264" s="1"/>
  <c r="F263"/>
  <c r="K263" s="1"/>
  <c r="L263" s="1"/>
  <c r="K262"/>
  <c r="L262" s="1"/>
  <c r="K259"/>
  <c r="L259" s="1"/>
  <c r="K258"/>
  <c r="L258" s="1"/>
  <c r="K257"/>
  <c r="L257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3"/>
  <c r="L233" s="1"/>
  <c r="K231"/>
  <c r="L231" s="1"/>
  <c r="K230"/>
  <c r="L230" s="1"/>
  <c r="K229"/>
  <c r="L229" s="1"/>
  <c r="K227"/>
  <c r="L227" s="1"/>
  <c r="K226"/>
  <c r="L226" s="1"/>
  <c r="K225"/>
  <c r="L225" s="1"/>
  <c r="K224"/>
  <c r="K223"/>
  <c r="L223" s="1"/>
  <c r="K222"/>
  <c r="L222" s="1"/>
  <c r="K220"/>
  <c r="L220" s="1"/>
  <c r="K219"/>
  <c r="L219" s="1"/>
  <c r="K218"/>
  <c r="L218" s="1"/>
  <c r="K217"/>
  <c r="L217" s="1"/>
  <c r="K216"/>
  <c r="L216" s="1"/>
  <c r="F215"/>
  <c r="K215" s="1"/>
  <c r="L215" s="1"/>
  <c r="H214"/>
  <c r="K214" s="1"/>
  <c r="L214" s="1"/>
  <c r="K211"/>
  <c r="L211" s="1"/>
  <c r="K210"/>
  <c r="L210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H180"/>
  <c r="K180" s="1"/>
  <c r="L180" s="1"/>
  <c r="F179"/>
  <c r="K179" s="1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M7"/>
  <c r="D7" i="5"/>
  <c r="K6" i="4"/>
  <c r="K6" i="3"/>
  <c r="L6" i="2"/>
</calcChain>
</file>

<file path=xl/sharedStrings.xml><?xml version="1.0" encoding="utf-8"?>
<sst xmlns="http://schemas.openxmlformats.org/spreadsheetml/2006/main" count="3316" uniqueCount="1256">
  <si>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</si>
  <si>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</si>
  <si>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</si>
  <si>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</si>
  <si>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</si>
  <si>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</si>
  <si>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</si>
  <si>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</si>
  <si>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</si>
  <si>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</si>
  <si>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</si>
  <si>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</si>
  <si>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</si>
  <si>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</si>
  <si>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</si>
  <si>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</si>
  <si>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</si>
  <si>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</si>
  <si>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</si>
  <si>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</si>
  <si>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</si>
  <si>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</si>
  <si>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</si>
  <si>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</si>
  <si>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</si>
  <si>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</si>
  <si>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</si>
  <si>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</si>
  <si>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</si>
  <si>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</si>
  <si>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</si>
  <si>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</si>
  <si>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</si>
  <si>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</si>
  <si>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</si>
  <si>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</si>
  <si>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</si>
  <si>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</si>
  <si>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</si>
  <si>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</si>
  <si>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</si>
  <si>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</si>
  <si>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</si>
  <si>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</si>
  <si>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</si>
  <si>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</si>
  <si>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</si>
  <si>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</si>
  <si>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</si>
  <si>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</si>
  <si>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</si>
  <si>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</si>
  <si>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</si>
  <si>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</si>
  <si>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</si>
  <si>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</si>
  <si>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</si>
  <si>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</si>
  <si>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</si>
  <si>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</si>
  <si>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</si>
  <si>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</si>
  <si>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</si>
  <si>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</si>
  <si>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</si>
  <si>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</si>
  <si>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</si>
  <si>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</si>
  <si>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</si>
  <si>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</si>
  <si>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</si>
  <si>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</si>
  <si>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</si>
  <si>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</si>
  <si>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</si>
  <si>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</si>
  <si>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</si>
  <si>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</si>
  <si>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</si>
  <si>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</si>
  <si>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</si>
  <si>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</si>
  <si>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</si>
  <si>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</si>
  <si>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</si>
  <si>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</si>
  <si>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</si>
  <si>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</si>
  <si>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</si>
  <si>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</si>
  <si>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</si>
  <si>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</si>
  <si>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</si>
  <si>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</si>
  <si>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</si>
  <si>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</si>
  <si>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</si>
  <si>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</si>
  <si>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</si>
  <si>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</si>
  <si>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</si>
  <si>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</si>
  <si>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</si>
  <si>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</si>
  <si>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</si>
  <si>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</si>
  <si>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</si>
  <si>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</si>
  <si>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</si>
  <si>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</si>
  <si>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</si>
  <si>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</si>
  <si>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</si>
  <si>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</si>
  <si>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</si>
  <si>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</si>
  <si>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</si>
  <si>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</si>
  <si>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</si>
  <si>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</si>
  <si>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</si>
  <si>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</si>
  <si>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</si>
  <si>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</si>
  <si>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</si>
  <si>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</si>
  <si>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</si>
  <si>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</si>
  <si>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</si>
  <si>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</si>
  <si>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</si>
  <si>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</si>
  <si>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</si>
  <si>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</si>
  <si>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</si>
  <si>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</si>
  <si>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</si>
  <si>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</si>
  <si>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</si>
  <si>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</si>
  <si>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</si>
  <si>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</si>
  <si>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</si>
  <si>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</si>
  <si>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</si>
  <si>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</si>
  <si>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</si>
  <si>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</si>
  <si>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</si>
  <si>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</si>
  <si>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</si>
  <si>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</si>
  <si>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</si>
  <si>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</si>
  <si>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</si>
  <si>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</si>
  <si>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</si>
  <si>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</si>
  <si>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</si>
  <si>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</si>
  <si>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</si>
  <si>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</si>
  <si>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</si>
  <si>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</si>
  <si>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</si>
  <si>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</si>
  <si>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</si>
  <si>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</si>
  <si>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</si>
  <si>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</si>
  <si>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</si>
  <si>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</si>
  <si>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</si>
  <si>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</si>
  <si>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</si>
  <si>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</si>
  <si>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</si>
  <si>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</si>
  <si>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</si>
  <si>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</si>
  <si>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</si>
  <si>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</si>
  <si>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</si>
  <si>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</si>
  <si>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</si>
  <si>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</si>
  <si>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</si>
  <si>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</si>
  <si>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</si>
  <si>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</si>
  <si>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</si>
  <si>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</si>
  <si>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</si>
  <si>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</si>
  <si>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</si>
  <si>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</si>
  <si>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</si>
  <si>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</si>
  <si>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</si>
  <si>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</si>
  <si>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</si>
  <si>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</si>
  <si>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</si>
  <si>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</si>
  <si>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</si>
  <si>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</si>
  <si>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</si>
  <si>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</si>
  <si>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</si>
  <si>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</si>
  <si>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</si>
  <si>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</si>
  <si>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</si>
  <si>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</si>
  <si>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</si>
  <si>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</si>
  <si>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</si>
  <si>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</si>
  <si>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</si>
  <si>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</si>
  <si>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</si>
  <si>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</si>
  <si>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</si>
  <si>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</si>
  <si>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</si>
  <si>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</si>
  <si>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</si>
  <si>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</si>
  <si>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</si>
  <si>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</si>
  <si>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</si>
  <si>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</si>
  <si>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</si>
  <si>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</si>
  <si>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</si>
  <si>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</si>
  <si>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</si>
  <si>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</si>
  <si>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</si>
  <si>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</si>
  <si>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</si>
  <si>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</si>
  <si>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</si>
  <si>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</si>
  <si>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</si>
  <si>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</si>
  <si>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</si>
  <si>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</si>
  <si>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</si>
  <si>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</si>
  <si>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</si>
  <si>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</si>
  <si>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</si>
  <si>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</si>
  <si>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</si>
  <si>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</si>
  <si>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</si>
  <si>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</si>
  <si>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</si>
  <si>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</si>
  <si>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</si>
  <si>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</si>
  <si>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</si>
  <si>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</si>
  <si>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</si>
  <si>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</si>
  <si>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</si>
  <si>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</si>
  <si>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</si>
  <si>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</si>
  <si>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</si>
  <si>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</si>
  <si>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</si>
  <si>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</si>
  <si>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</si>
  <si>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</si>
  <si>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</si>
  <si>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</si>
  <si>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</si>
  <si>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</si>
  <si>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</si>
  <si>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</si>
  <si>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</si>
  <si>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</si>
  <si>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</si>
  <si>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</si>
  <si>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</si>
  <si>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</si>
  <si>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</si>
  <si>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</si>
  <si>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</si>
  <si>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</si>
  <si>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</si>
  <si>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</si>
  <si>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</si>
  <si>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</si>
  <si>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</si>
  <si>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</si>
  <si>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</si>
  <si>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</si>
  <si>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</si>
  <si>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</si>
  <si>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</si>
  <si>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</si>
  <si>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</si>
  <si>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</si>
  <si>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</si>
  <si>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</si>
  <si>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</si>
  <si>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</si>
  <si>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</si>
  <si>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</si>
  <si>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</si>
  <si>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</si>
  <si>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</si>
  <si>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</si>
  <si>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</si>
  <si>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</si>
  <si>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</si>
  <si>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</si>
  <si>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</si>
  <si>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</si>
  <si>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</si>
  <si>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</si>
  <si>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</si>
  <si>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</si>
  <si>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</si>
  <si>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</si>
  <si>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</si>
  <si>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</si>
  <si>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</si>
  <si>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</si>
  <si>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</si>
  <si>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</si>
  <si>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</si>
  <si>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</si>
  <si>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</si>
  <si>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</si>
  <si>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</si>
  <si>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</si>
  <si>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</si>
  <si>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</si>
  <si>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</si>
  <si>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</si>
  <si>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</si>
  <si>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</si>
  <si>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</si>
  <si>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</si>
  <si>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</si>
  <si>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</si>
  <si>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</si>
  <si>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</si>
  <si>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</si>
  <si>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</si>
  <si>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</si>
  <si>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</si>
  <si>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</si>
  <si>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</si>
  <si>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</si>
  <si>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</si>
  <si>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</si>
  <si>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</si>
  <si>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</si>
  <si>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</si>
  <si>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</si>
  <si>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</si>
  <si>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</si>
  <si>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</si>
  <si>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</si>
  <si>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</si>
  <si>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</si>
  <si>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</si>
  <si>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</si>
  <si>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</si>
  <si>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</si>
  <si>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</si>
  <si>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</si>
  <si>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</si>
  <si>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</si>
  <si>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</si>
  <si>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</si>
  <si>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</si>
  <si>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</si>
  <si>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</si>
  <si>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</si>
  <si>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</si>
  <si>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</si>
  <si>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</si>
  <si>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</si>
  <si>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</si>
  <si>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</si>
  <si>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</si>
  <si>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</si>
  <si>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</si>
  <si>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</si>
  <si>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</si>
  <si>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</si>
  <si>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</si>
  <si>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</si>
  <si>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</si>
  <si>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</si>
  <si>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</si>
  <si>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</si>
  <si>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</si>
  <si>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</si>
  <si>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</si>
  <si>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</si>
  <si>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</si>
  <si>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</si>
  <si>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</si>
  <si>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</si>
  <si>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</si>
  <si>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</si>
  <si>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</si>
  <si>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</si>
  <si>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</si>
  <si>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</si>
  <si>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</si>
  <si>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</si>
  <si>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</si>
  <si>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</si>
  <si>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</si>
  <si>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</si>
  <si>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</si>
  <si>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</si>
  <si>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</si>
  <si>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</si>
  <si>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</si>
  <si>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</si>
  <si>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</si>
  <si>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</si>
  <si>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</si>
  <si>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</si>
  <si>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</si>
  <si>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</si>
  <si>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</si>
  <si>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</si>
  <si>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</si>
  <si>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</si>
  <si>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</si>
  <si>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</si>
  <si>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</si>
  <si>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</si>
  <si>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</si>
  <si>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</si>
  <si>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</si>
  <si>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</si>
  <si>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</si>
  <si>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</si>
  <si>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</si>
  <si>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</si>
  <si>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</si>
  <si>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</si>
  <si>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</si>
  <si>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</si>
  <si>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</si>
  <si>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</si>
  <si>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</si>
  <si>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</si>
  <si>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</si>
  <si>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</si>
  <si>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</si>
  <si>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</si>
  <si>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</si>
  <si>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</si>
  <si>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</si>
  <si>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</si>
  <si>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</si>
  <si>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</si>
  <si>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</si>
  <si>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</si>
  <si>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</si>
  <si>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</si>
  <si>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</si>
  <si>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</si>
  <si>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</si>
  <si>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</si>
  <si>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</si>
  <si>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</si>
  <si>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</si>
  <si>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</si>
  <si>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</si>
  <si>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</si>
  <si>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</si>
  <si>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</si>
  <si>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</si>
  <si>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</si>
  <si>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</si>
  <si>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</si>
  <si>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</si>
  <si>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</si>
  <si>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</si>
  <si>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</si>
  <si>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</si>
  <si>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</si>
  <si>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</si>
  <si>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</si>
  <si>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</si>
  <si>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</si>
  <si>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</si>
  <si>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</si>
  <si>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</si>
  <si>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</si>
  <si>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</si>
  <si>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</si>
  <si>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</si>
  <si>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</si>
  <si>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</si>
  <si>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</si>
  <si>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</si>
  <si>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</si>
  <si>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</si>
  <si>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</si>
  <si>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</si>
  <si>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</si>
  <si>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</si>
  <si>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</si>
  <si>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</si>
  <si>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</si>
  <si>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</si>
  <si>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</si>
  <si>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</si>
  <si>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</si>
  <si>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</si>
  <si>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</si>
  <si>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</si>
  <si>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</si>
  <si>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</si>
  <si>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</si>
  <si>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</si>
  <si>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</si>
  <si>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</si>
  <si>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</si>
  <si>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</si>
  <si>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</si>
  <si>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</si>
  <si>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</si>
  <si>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</si>
  <si>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</si>
  <si>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</si>
  <si>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</si>
  <si>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</si>
  <si>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</si>
  <si>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</si>
  <si>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</si>
  <si>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</si>
  <si>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</si>
  <si>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</si>
  <si>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</si>
  <si>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</si>
  <si>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</si>
  <si>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</si>
  <si>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</si>
  <si>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</si>
  <si>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</si>
  <si>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</si>
  <si>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</si>
  <si>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</si>
  <si>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</si>
  <si>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</si>
  <si>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</si>
  <si>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</si>
  <si>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</si>
  <si>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</si>
  <si>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</si>
  <si>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</si>
  <si>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</si>
  <si>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</si>
  <si>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</si>
  <si>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</si>
  <si>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</si>
  <si>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</si>
  <si>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</si>
  <si>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</si>
  <si>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</si>
  <si>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</si>
  <si>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</si>
  <si>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</si>
  <si>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</si>
  <si>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</si>
  <si>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</si>
  <si>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</si>
  <si>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</si>
  <si>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</si>
  <si>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</si>
  <si>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</si>
  <si>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</si>
  <si>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</si>
  <si>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</si>
  <si>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</si>
  <si>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</si>
  <si>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</si>
  <si>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</si>
  <si>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</si>
  <si>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</si>
  <si>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</si>
  <si>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</si>
  <si>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</si>
  <si>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</si>
  <si>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</si>
  <si>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</si>
  <si>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</si>
  <si>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</si>
  <si>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</si>
  <si>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</si>
  <si>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</si>
  <si>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</si>
  <si>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</si>
  <si>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</si>
  <si>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</si>
  <si>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</si>
  <si>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</si>
  <si>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</si>
  <si>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</si>
  <si>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</si>
  <si>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</si>
  <si>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</si>
  <si>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</si>
  <si>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</si>
  <si>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</si>
  <si>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</si>
  <si>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</si>
  <si>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</si>
  <si>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</si>
  <si>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</si>
  <si>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</si>
  <si>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</si>
  <si>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</si>
  <si>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</si>
  <si>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</si>
  <si>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</si>
  <si>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</si>
  <si>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</si>
  <si>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</si>
  <si>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</si>
  <si>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</si>
  <si>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</si>
  <si>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</si>
  <si>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</si>
  <si>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</si>
  <si>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</si>
  <si>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</si>
  <si>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</si>
  <si>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</si>
  <si>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</si>
  <si>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</si>
  <si>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</si>
  <si>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</si>
  <si>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</si>
  <si>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</si>
  <si>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</si>
  <si>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</si>
  <si>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</si>
  <si>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</si>
  <si>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</si>
  <si>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</si>
  <si>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</si>
  <si>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</si>
  <si>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</si>
  <si>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</si>
  <si>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</si>
  <si>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</si>
  <si>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</si>
  <si>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</si>
  <si>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</si>
  <si>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</si>
  <si>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</si>
  <si>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</si>
  <si>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</si>
  <si>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</si>
  <si>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</si>
  <si>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</si>
  <si>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</si>
  <si>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</si>
  <si>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</si>
  <si>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</si>
  <si>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</si>
  <si>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</si>
  <si>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</si>
  <si>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</si>
  <si>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</si>
  <si>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</si>
  <si>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</si>
  <si>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</si>
  <si>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</si>
  <si>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</si>
  <si>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</si>
  <si>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</si>
  <si>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</si>
  <si>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</si>
  <si>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</si>
  <si>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</si>
  <si>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</si>
  <si>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</si>
  <si>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</si>
  <si>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</si>
  <si>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</si>
  <si>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</si>
  <si>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</si>
  <si>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</si>
  <si>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</si>
  <si>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</si>
  <si>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</si>
  <si>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</si>
  <si>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</si>
  <si>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</si>
  <si>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</si>
  <si>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</si>
  <si>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</si>
  <si>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</si>
  <si>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</si>
  <si>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</si>
  <si>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</si>
  <si>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</si>
  <si>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</si>
  <si>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</si>
  <si>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</si>
  <si>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</si>
  <si>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</si>
  <si>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</si>
  <si>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</si>
  <si>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</si>
  <si>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</si>
  <si>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</si>
  <si>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</si>
  <si>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</si>
  <si>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</si>
  <si>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</si>
  <si>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</si>
  <si>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</si>
  <si>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</si>
  <si>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</si>
  <si>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</si>
  <si>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</si>
  <si>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</si>
  <si>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</si>
  <si>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</si>
  <si>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</si>
  <si>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</si>
  <si>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</si>
  <si>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</si>
  <si>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</si>
  <si>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</si>
  <si>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</si>
  <si>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</si>
  <si>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</si>
  <si>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</si>
  <si>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</si>
  <si>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</si>
  <si>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</si>
  <si>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</si>
  <si>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</si>
  <si>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</si>
  <si>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</si>
  <si>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</si>
  <si>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</si>
  <si>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</si>
  <si>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</si>
  <si>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</si>
  <si>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</si>
  <si>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</si>
  <si>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</si>
  <si>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</si>
  <si>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</si>
  <si>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</si>
  <si>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</si>
  <si>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</si>
  <si>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</si>
  <si>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</si>
  <si>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</si>
  <si>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</si>
  <si>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</si>
  <si>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</si>
  <si>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</si>
  <si>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</si>
  <si>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</si>
  <si>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</si>
  <si>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</si>
  <si>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</si>
  <si>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</si>
  <si>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</si>
  <si>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</si>
  <si>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</si>
  <si>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</si>
  <si>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</si>
  <si>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</si>
  <si>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</si>
  <si>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</si>
  <si>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</si>
  <si>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</si>
  <si>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</si>
  <si>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</si>
  <si>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</si>
  <si>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</si>
  <si>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</si>
  <si>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</si>
  <si>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</si>
  <si>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</si>
  <si>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</si>
  <si>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</si>
  <si>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</si>
  <si>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</si>
  <si>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</si>
  <si>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</si>
  <si>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</si>
  <si>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</si>
  <si>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</si>
  <si>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</si>
  <si>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</si>
  <si>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</si>
  <si>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</si>
  <si>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</si>
  <si>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</si>
  <si>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</si>
  <si>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</si>
  <si>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</si>
  <si>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</si>
  <si>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</si>
  <si>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</si>
  <si>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</si>
  <si>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</si>
  <si>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</si>
  <si>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</si>
  <si>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</si>
  <si>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</si>
  <si>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</si>
  <si>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</si>
  <si>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</si>
  <si>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</si>
  <si>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</si>
  <si>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</si>
  <si>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</si>
  <si>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</si>
  <si>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</si>
  <si>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</si>
  <si>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</si>
  <si>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</si>
  <si>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</si>
  <si>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</si>
  <si>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</si>
  <si>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</si>
  <si>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</si>
  <si>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</si>
  <si>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</si>
  <si>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</si>
  <si>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</si>
  <si>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</si>
  <si>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</si>
  <si>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</si>
  <si>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</si>
  <si>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</si>
  <si>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</si>
  <si>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</si>
  <si>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</si>
  <si>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</si>
  <si>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</si>
  <si>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</si>
  <si>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</si>
  <si>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</si>
  <si>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</si>
  <si>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</si>
  <si>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</si>
  <si>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</si>
  <si>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</si>
  <si>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</si>
  <si>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</si>
  <si>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</si>
  <si>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</si>
  <si>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</si>
  <si>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</si>
  <si>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</si>
  <si>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</si>
  <si>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</si>
  <si>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</si>
  <si>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</si>
  <si>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</si>
  <si>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</si>
  <si>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</si>
  <si>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</si>
  <si>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</si>
  <si>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</si>
  <si>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</si>
  <si>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</si>
  <si>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</si>
  <si>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</si>
  <si>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</si>
  <si>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</si>
  <si>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</si>
  <si>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</si>
  <si>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</si>
  <si>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</si>
  <si>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</si>
  <si>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</si>
  <si>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</si>
  <si>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</si>
  <si>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</si>
  <si>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6200-6500</t>
  </si>
  <si>
    <t>Profit of Rs.33/-</t>
  </si>
  <si>
    <t>NIFTY 18650 PE 1 DEC</t>
  </si>
  <si>
    <t>JSWSTEEL DEC FUT</t>
  </si>
  <si>
    <t>755-762</t>
  </si>
  <si>
    <t>Part profit of Rs.360/-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</si>
  <si>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</si>
  <si>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</si>
  <si>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</si>
  <si>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</si>
  <si>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</si>
  <si>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</si>
  <si>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</si>
  <si>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</si>
  <si>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</si>
  <si>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</si>
  <si>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</si>
  <si>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</si>
  <si>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</si>
  <si>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</si>
  <si>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</si>
  <si>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</si>
  <si>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</si>
  <si>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</si>
  <si>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</si>
  <si>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</si>
  <si>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</si>
  <si>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</si>
  <si>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</si>
  <si>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</si>
  <si>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</si>
  <si>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</si>
  <si>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</si>
  <si>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</si>
  <si>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</si>
  <si>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</si>
  <si>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</si>
  <si>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</si>
  <si>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</si>
  <si>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</si>
  <si>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</si>
  <si>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</si>
  <si>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</si>
  <si>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</si>
  <si>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</si>
  <si>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</si>
  <si>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</si>
  <si>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</si>
  <si>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</si>
  <si>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</si>
  <si>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</si>
  <si>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</si>
  <si>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</si>
  <si>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</si>
  <si>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</si>
  <si>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</si>
  <si>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</si>
  <si>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</si>
  <si>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</si>
  <si>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650-700</t>
  </si>
  <si>
    <t>130-135</t>
  </si>
  <si>
    <t>Loss of Rs.110/-</t>
  </si>
  <si>
    <t>Loss of Rs.17/-</t>
  </si>
  <si>
    <t>PIDILITIND 2800 CE DEC</t>
  </si>
  <si>
    <t>80-85</t>
  </si>
  <si>
    <t>HDFC 2680 CE DEC</t>
  </si>
  <si>
    <t>120-125</t>
  </si>
  <si>
    <t>Profit of Rs.12/-</t>
  </si>
  <si>
    <t>1680-1700</t>
  </si>
  <si>
    <t>Profit of Rs.18/-</t>
  </si>
  <si>
    <t>Profit of Rs.50/-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</si>
  <si>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</si>
  <si>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</si>
  <si>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</si>
  <si>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</si>
  <si>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</si>
  <si>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</si>
  <si>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</si>
  <si>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</si>
  <si>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</si>
  <si>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</si>
  <si>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</si>
  <si>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</si>
  <si>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</si>
  <si>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</si>
  <si>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</si>
  <si>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</si>
  <si>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</si>
  <si>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</si>
  <si>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</si>
  <si>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</si>
  <si>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</si>
  <si>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</si>
  <si>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</si>
  <si>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</si>
  <si>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</si>
  <si>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</si>
  <si>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</si>
  <si>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</si>
  <si>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</si>
  <si>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</si>
  <si>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</si>
  <si>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</si>
  <si>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</si>
  <si>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</si>
  <si>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</si>
  <si>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</si>
  <si>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</si>
  <si>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</si>
  <si>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</si>
  <si>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</si>
  <si>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</si>
  <si>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Profit of Rs.19/-</t>
  </si>
  <si>
    <t>Profit of Rs.48.5/-</t>
  </si>
  <si>
    <t>Profit of Rs.90/-</t>
  </si>
  <si>
    <t>ABB DEC FUT</t>
  </si>
  <si>
    <t>3080-3120</t>
  </si>
  <si>
    <t>Profit of Rs.112.5/-</t>
  </si>
  <si>
    <t>Loss of Rs.18/-</t>
  </si>
  <si>
    <t>1650-1670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</si>
  <si>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</si>
  <si>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</si>
  <si>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</si>
  <si>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</si>
  <si>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</si>
  <si>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</si>
  <si>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</si>
  <si>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</si>
  <si>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</si>
  <si>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</si>
  <si>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</si>
  <si>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</si>
  <si>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</si>
  <si>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</si>
  <si>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Loss of Rs.3/-</t>
  </si>
  <si>
    <t>Loss of Rs.4.1/-</t>
  </si>
  <si>
    <t>Profit of Rs.45.5/-</t>
  </si>
  <si>
    <t>700-720</t>
  </si>
  <si>
    <t>Loss of Rs.87.5/-</t>
  </si>
  <si>
    <t>Loss of Rs. 26/-</t>
  </si>
  <si>
    <t>Loss of Rs.9.5/-</t>
  </si>
  <si>
    <t>COLPAL 1600 CE DEC</t>
  </si>
  <si>
    <t>PIDILITIND 2600 CE DEC</t>
  </si>
  <si>
    <t>SBIN 610 CE DEC</t>
  </si>
  <si>
    <t>13-15</t>
  </si>
  <si>
    <t>2080-2120</t>
  </si>
  <si>
    <t>HDFCLIFE 580 CE DEC</t>
  </si>
  <si>
    <t>14-18</t>
  </si>
  <si>
    <t>UPL DEC FUT</t>
  </si>
  <si>
    <t>765-775</t>
  </si>
  <si>
    <t>Loss of Rs. 21/-</t>
  </si>
  <si>
    <t>SHRIRAMFIN</t>
  </si>
  <si>
    <t>ADCON</t>
  </si>
  <si>
    <t>Loss of Rs.9/-</t>
  </si>
  <si>
    <t>Profit of Rs.2.25/-</t>
  </si>
  <si>
    <t>Profit of Rs.4.5/-</t>
  </si>
  <si>
    <t>CIPLA DEC FUT</t>
  </si>
  <si>
    <t>1120-1130</t>
  </si>
  <si>
    <t>Profit of Rs.16.5/-</t>
  </si>
  <si>
    <t>930-950</t>
  </si>
  <si>
    <t>NIFTY 18000 PE 29 DEC</t>
  </si>
  <si>
    <t>120-150</t>
  </si>
  <si>
    <t>Part profit of Rs.26/-</t>
  </si>
  <si>
    <t>Loss of Rs.26.5/-</t>
  </si>
  <si>
    <t>Loss of Rs.21/-</t>
  </si>
  <si>
    <t>Loss of Rs.18.5/-</t>
  </si>
  <si>
    <t>1540-1590</t>
  </si>
  <si>
    <t>185-190</t>
  </si>
  <si>
    <t>Profit of Rs.3.5/-</t>
  </si>
  <si>
    <t>LUPIN DEC FUT</t>
  </si>
  <si>
    <t>780-790</t>
  </si>
  <si>
    <t>Profit of Rs.10/-</t>
  </si>
  <si>
    <t>Loss of Rs.20/-</t>
  </si>
  <si>
    <t>Profit of Rs.18.5/-</t>
  </si>
  <si>
    <t xml:space="preserve">NIFTY 18400 CE 29 DEC </t>
  </si>
  <si>
    <t>CIPLA 1130 DEC CE</t>
  </si>
  <si>
    <t>22-25</t>
  </si>
  <si>
    <t>BANKNIFTY 42500 PE 22 DEC</t>
  </si>
  <si>
    <t>160-180</t>
  </si>
  <si>
    <t>SOFCOM</t>
  </si>
  <si>
    <t>Loss of Rs.26/-</t>
  </si>
  <si>
    <t>Loss of Rs.355/-</t>
  </si>
  <si>
    <t>Loss of Rs.6.5/-</t>
  </si>
  <si>
    <t>Loss of Rs.49/-</t>
  </si>
  <si>
    <t>Loss of Rs.25/-</t>
  </si>
  <si>
    <t>Loss of Rs.65/-</t>
  </si>
  <si>
    <t>Profit of Rs.4/-</t>
  </si>
  <si>
    <t>Loss of Rs.14/-</t>
  </si>
  <si>
    <t xml:space="preserve">BANKNIFTY 42200 CE DEC </t>
  </si>
  <si>
    <t>350-400</t>
  </si>
  <si>
    <t>Loss of Rs.100/-</t>
  </si>
  <si>
    <t>184-190</t>
  </si>
  <si>
    <t>Loss of Rs.5/-</t>
  </si>
  <si>
    <t>125-150</t>
  </si>
  <si>
    <t>BP COMTRADE PRIVATE LIMITED</t>
  </si>
  <si>
    <t>ATALREAL</t>
  </si>
  <si>
    <t>Atal Realtech Limited</t>
  </si>
  <si>
    <t>Loss of Rs.42/-</t>
  </si>
  <si>
    <t>Loss of Rs. 15/-</t>
  </si>
  <si>
    <t>1238-1241</t>
  </si>
  <si>
    <t>1280-1310</t>
  </si>
  <si>
    <t>AJOONI</t>
  </si>
  <si>
    <t>Ajooni Biotech Limited</t>
  </si>
  <si>
    <t>GODHA</t>
  </si>
  <si>
    <t>Godha Cabcon Insulat Ltd</t>
  </si>
  <si>
    <t>SICAL</t>
  </si>
  <si>
    <t>APOLLOHOSP DEC 4800 CE</t>
  </si>
  <si>
    <t>Profit of Rs.45/-</t>
  </si>
  <si>
    <t xml:space="preserve">PIDILITIND </t>
  </si>
  <si>
    <t>2580-2630</t>
  </si>
  <si>
    <t>112-115</t>
  </si>
  <si>
    <t>Profit of Rs.3/-</t>
  </si>
  <si>
    <t>BHARTIARTL JAN FUT</t>
  </si>
  <si>
    <t>818-820</t>
  </si>
  <si>
    <t>835-845</t>
  </si>
  <si>
    <t>260-265</t>
  </si>
  <si>
    <t xml:space="preserve">CHAMBLFERT </t>
  </si>
  <si>
    <t>315-330</t>
  </si>
  <si>
    <t>TANGO COMMOSALES LLP</t>
  </si>
  <si>
    <t>ALSTONE</t>
  </si>
  <si>
    <t>RIPALBEN DHARMIKKUMAR PARIKH</t>
  </si>
  <si>
    <t>NNM SECURITIES PVT LTD</t>
  </si>
  <si>
    <t>ROJL</t>
  </si>
  <si>
    <t>BHAVISHYA ECOMMERCE PRIVATE LIMITED</t>
  </si>
  <si>
    <t>ASHA MEHTA</t>
  </si>
  <si>
    <t>SSPNFIN</t>
  </si>
  <si>
    <t>RAJEEV BIYANI</t>
  </si>
  <si>
    <t>MANISH SURESH AGRAWAL</t>
  </si>
  <si>
    <t>YELLOWSTONE VENTURES LLP</t>
  </si>
  <si>
    <t>VIRGOGLOB</t>
  </si>
  <si>
    <t>KUMAR GAURAV GUPTA</t>
  </si>
  <si>
    <t>JILESH NAVIN CHHEDA</t>
  </si>
  <si>
    <t>KSHITIJPOL</t>
  </si>
  <si>
    <t>Kshitij Polyline Limited</t>
  </si>
  <si>
    <t>AMIT KUMAR JAIN HUF</t>
  </si>
  <si>
    <t>SCAPDVR</t>
  </si>
  <si>
    <t>Stampede Capital Limited</t>
  </si>
  <si>
    <t>COMPINFO</t>
  </si>
  <si>
    <t>Compuage Infocom Ltd</t>
  </si>
  <si>
    <t>SANGHVI SUKETU BHANURAY</t>
  </si>
  <si>
    <t xml:space="preserve">CANBK </t>
  </si>
  <si>
    <t>310-314</t>
  </si>
  <si>
    <t>335-345</t>
  </si>
  <si>
    <t>304-305</t>
  </si>
  <si>
    <t>315-325</t>
  </si>
  <si>
    <t>BANKNIFTY 42900 CE DEC</t>
  </si>
  <si>
    <t>180-190</t>
  </si>
  <si>
    <t>290-380</t>
  </si>
  <si>
    <t>Part profit of Rs.235/-</t>
  </si>
  <si>
    <t>Part profit of Rs.12.50/-</t>
  </si>
  <si>
    <t>MAYOGA INVESTMENTS LIMITED</t>
  </si>
  <si>
    <t>AIML</t>
  </si>
  <si>
    <t>BLACK HAWK PROPERTIES PRIVATE LIMITED</t>
  </si>
  <si>
    <t>VISHAL BIPINCHANDRA DOSHI</t>
  </si>
  <si>
    <t>APIL</t>
  </si>
  <si>
    <t>SANJAY H SARAWAGI</t>
  </si>
  <si>
    <t>BODHTREE</t>
  </si>
  <si>
    <t>DEEPIKA BALU</t>
  </si>
  <si>
    <t>CAPRIHANS</t>
  </si>
  <si>
    <t>ANUP RAJENDRA TAPADIA</t>
  </si>
  <si>
    <t>RAJENDRA BHAGIRATH TAPADIA</t>
  </si>
  <si>
    <t>SANJAY OMKARNATH MALPANI</t>
  </si>
  <si>
    <t>RAJESH OMKARNATH MALPANI</t>
  </si>
  <si>
    <t>TUSHAR VASANT PURANIK</t>
  </si>
  <si>
    <t>NILESH PRAMOD BAFNA</t>
  </si>
  <si>
    <t>VIRENDRA GOKULDAS KIRAD</t>
  </si>
  <si>
    <t>PARESH PRAMOD BAFNA</t>
  </si>
  <si>
    <t>MANGALA PRAMOD BAFNA</t>
  </si>
  <si>
    <t>KALPATARU PROPERTIES PRIVATE LIMITED</t>
  </si>
  <si>
    <t>PARAG MOFATRAJ MUNOT</t>
  </si>
  <si>
    <t>MOFATRAJ PUKHRAJ MUNOT</t>
  </si>
  <si>
    <t>K C HOLDINGS PVT LTD</t>
  </si>
  <si>
    <t>CEREBRAINT</t>
  </si>
  <si>
    <t>BP EQUITIES PVT. LTD.</t>
  </si>
  <si>
    <t>TOPGAIN FINANCE PRIVATE LIMITED</t>
  </si>
  <si>
    <t>NITESHKUMARDHANJIBHAIPATEL</t>
  </si>
  <si>
    <t>PRANJAL MUKESH JAIN</t>
  </si>
  <si>
    <t>YACOOBALI AIYUB MOHAMMED</t>
  </si>
  <si>
    <t>GKB</t>
  </si>
  <si>
    <t>AGARWAL KUMAR RAJ</t>
  </si>
  <si>
    <t>RAJASTHAN GLOBAL SECURITIES PRIVATE LIMITED</t>
  </si>
  <si>
    <t>GLHRL</t>
  </si>
  <si>
    <t>VEENA RAJESH SHAH</t>
  </si>
  <si>
    <t>JANUSCORP</t>
  </si>
  <si>
    <t>SACHIN BHIMRAO PURI</t>
  </si>
  <si>
    <t>SADIK DAWOOD PATEL</t>
  </si>
  <si>
    <t>GENIUSBULLS INVESTMENT LIMITED</t>
  </si>
  <si>
    <t>AJAY KHURANA</t>
  </si>
  <si>
    <t>JAYATMA</t>
  </si>
  <si>
    <t>NIRAJ HARSUKHLAL SANGHAVI</t>
  </si>
  <si>
    <t>MAYUKH</t>
  </si>
  <si>
    <t>SUCHI NAHATA</t>
  </si>
  <si>
    <t>MTPL</t>
  </si>
  <si>
    <t>THAKORBHAIVINUBHAIMISTRY</t>
  </si>
  <si>
    <t>PACE</t>
  </si>
  <si>
    <t>JAYSUKHBHAI THATHAGAR</t>
  </si>
  <si>
    <t>BHILANGANA HYDRO POWER LIMITED</t>
  </si>
  <si>
    <t>SANJIV SARITA CONSULTING PRIVATE LIMITED</t>
  </si>
  <si>
    <t>VIVEK KUMAR BHAUKA</t>
  </si>
  <si>
    <t>SILVERO</t>
  </si>
  <si>
    <t>SOOSAI MANICKAM AROCKIA DELINS</t>
  </si>
  <si>
    <t>TEXELIN</t>
  </si>
  <si>
    <t>PANKAJ PRASOON</t>
  </si>
  <si>
    <t>PARAYIL MATHEW POULOSE</t>
  </si>
  <si>
    <t>VISAGAR</t>
  </si>
  <si>
    <t>VISTAPH</t>
  </si>
  <si>
    <t>AGRITECH</t>
  </si>
  <si>
    <t>Agri-Tech (India) Limited</t>
  </si>
  <si>
    <t>CITADEL SECURITIES INDIA MARKETS PRIVATE LIMITED</t>
  </si>
  <si>
    <t>HENSEX SECURITIES PRIVATE LIMITED</t>
  </si>
  <si>
    <t>PRABHULAL LALLUBHAI PAREKH</t>
  </si>
  <si>
    <t>ARHAM</t>
  </si>
  <si>
    <t>Arham Technologies Ltd</t>
  </si>
  <si>
    <t>SAI KRISHNA KALAVANDALA</t>
  </si>
  <si>
    <t>MADHAVI KALAVANDALA</t>
  </si>
  <si>
    <t>ARIES</t>
  </si>
  <si>
    <t>Aries Agro Limited</t>
  </si>
  <si>
    <t>STOCK VERTEX VENTURES</t>
  </si>
  <si>
    <t>QE SECURITIES</t>
  </si>
  <si>
    <t>GRAVITON RESEARCH CAPITAL LLP</t>
  </si>
  <si>
    <t>Lycos Internet Limited</t>
  </si>
  <si>
    <t>HANSRAJ COMMOSALES LLP</t>
  </si>
  <si>
    <t>BTML</t>
  </si>
  <si>
    <t>Bodhi Tree Multimedia Ltd</t>
  </si>
  <si>
    <t>PRASHANT NARINDERLAL CHADHA</t>
  </si>
  <si>
    <t>Cerebra Int Tech Ltd</t>
  </si>
  <si>
    <t>CUPID</t>
  </si>
  <si>
    <t>Cupid Limited</t>
  </si>
  <si>
    <t>DHANBANK</t>
  </si>
  <si>
    <t>Dhanlaxmi Bank Limited</t>
  </si>
  <si>
    <t>ANKITA VISHAL SHAH</t>
  </si>
  <si>
    <t>GAYAPROJ</t>
  </si>
  <si>
    <t>Gayatri Projects Ltd</t>
  </si>
  <si>
    <t>SANJANA CRYOGENIC STORAGES LTD</t>
  </si>
  <si>
    <t>REKHA BHANDARI</t>
  </si>
  <si>
    <t>HARIOMPIPE</t>
  </si>
  <si>
    <t>Hariom Pipe Industries L</t>
  </si>
  <si>
    <t>XTX MARKETS LLP</t>
  </si>
  <si>
    <t>MATHISYS ADVISORS LLP</t>
  </si>
  <si>
    <t>ZENAB AIYUB YACOOBALI</t>
  </si>
  <si>
    <t>L7 HITECH PRIVATE LIMITED</t>
  </si>
  <si>
    <t>SPIC</t>
  </si>
  <si>
    <t>Southern Petro Ind Corp</t>
  </si>
  <si>
    <t>TEMBO</t>
  </si>
  <si>
    <t>Tembo Global Ind Ltd</t>
  </si>
  <si>
    <t>RAAVI VENTRUE LLP</t>
  </si>
  <si>
    <t>OPTUME INVESTMENTS</t>
  </si>
  <si>
    <t>NAVRATRI SHARE TRADING PRIVATE LIMITED .</t>
  </si>
  <si>
    <t>MANSI SHARES &amp; STOCK ADVISORS PVT LTD</t>
  </si>
  <si>
    <t>GAURANG JITENDRA PAREKH</t>
  </si>
  <si>
    <t>SANTOSH INDUSTRIES LTD</t>
  </si>
  <si>
    <t>MADHU DEVI GODHA</t>
  </si>
  <si>
    <t>SOCIETE GENERALE</t>
  </si>
  <si>
    <t>KAVVERITEL</t>
  </si>
  <si>
    <t>Kavveri Telecom Products</t>
  </si>
  <si>
    <t>UNITED INDIA INSURANCE COMPANY LIMITED</t>
  </si>
  <si>
    <t>DINESH KUMAR JAIN</t>
  </si>
  <si>
    <t>VCL</t>
  </si>
  <si>
    <t>Vaxtex Cotfab Limited</t>
  </si>
  <si>
    <t>VINOD MADHUKARRAO DHANVIJ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</si>
</sst>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 applyNumberFormat="0" applyFill="0" applyBorder="0" applyAlignment="0" applyProtection="0"/>
  </cellStyleXfs>
  <cellXfs count="38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5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7" fillId="12" borderId="20" xfId="0" applyNumberFormat="1" applyFont="1" applyFill="1" applyBorder="1" applyAlignment="1">
      <alignment horizontal="center" vertical="center"/>
    </xf>
    <xf numFmtId="0" fontId="37" fillId="12" borderId="20" xfId="0" applyFont="1" applyFill="1" applyBorder="1"/>
    <xf numFmtId="0" fontId="37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7" fillId="21" borderId="20" xfId="0" applyFont="1" applyFill="1" applyBorder="1"/>
    <xf numFmtId="0" fontId="37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31" fillId="26" borderId="0" xfId="0" applyFont="1" applyFill="1"/>
    <xf numFmtId="0" fontId="31" fillId="26" borderId="0" xfId="0" applyFont="1" applyFill="1" applyAlignment="1">
      <alignment horizontal="center" vertical="center"/>
    </xf>
    <xf numFmtId="165" fontId="31" fillId="26" borderId="0" xfId="0" applyNumberFormat="1" applyFont="1" applyFill="1" applyAlignment="1">
      <alignment horizontal="center" vertical="center"/>
    </xf>
    <xf numFmtId="0" fontId="0" fillId="27" borderId="0" xfId="0" applyFill="1"/>
    <xf numFmtId="16" fontId="32" fillId="11" borderId="20" xfId="0" applyNumberFormat="1" applyFont="1" applyFill="1" applyBorder="1" applyAlignment="1">
      <alignment horizontal="center" vertical="center"/>
    </xf>
    <xf numFmtId="0" fontId="31" fillId="28" borderId="20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2" fillId="24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Alignment="1">
      <alignment horizontal="center" vertical="center"/>
    </xf>
    <xf numFmtId="0" fontId="32" fillId="12" borderId="0" xfId="0" applyFont="1" applyFill="1"/>
    <xf numFmtId="43" fontId="31" fillId="12" borderId="0" xfId="0" applyNumberFormat="1" applyFont="1" applyFill="1" applyAlignment="1">
      <alignment horizontal="center" vertical="top"/>
    </xf>
    <xf numFmtId="0" fontId="31" fillId="12" borderId="0" xfId="0" applyFont="1" applyFill="1" applyAlignment="1">
      <alignment horizontal="center" vertical="top"/>
    </xf>
    <xf numFmtId="0" fontId="32" fillId="14" borderId="0" xfId="0" applyFont="1" applyFill="1" applyAlignment="1">
      <alignment horizontal="center" vertical="center"/>
    </xf>
    <xf numFmtId="2" fontId="32" fillId="14" borderId="0" xfId="0" applyNumberFormat="1" applyFont="1" applyFill="1" applyAlignment="1">
      <alignment horizontal="center" vertical="center"/>
    </xf>
    <xf numFmtId="10" fontId="32" fillId="14" borderId="0" xfId="0" applyNumberFormat="1" applyFont="1" applyFill="1" applyAlignment="1">
      <alignment horizontal="center" vertical="center" wrapText="1"/>
    </xf>
    <xf numFmtId="16" fontId="32" fillId="14" borderId="0" xfId="0" applyNumberFormat="1" applyFont="1" applyFill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16" fontId="32" fillId="12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2" sqref="B1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44924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:P20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44924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3" t="s">
        <v>20</v>
      </c>
      <c r="F9" s="23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3"/>
      <c r="N9" s="24"/>
      <c r="O9" s="24"/>
      <c r="P9" s="24"/>
    </row>
    <row r="10" spans="1:16" ht="59.25" customHeight="1">
      <c r="A10" s="377"/>
      <c r="B10" s="379"/>
      <c r="C10" s="379"/>
      <c r="D10" s="3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18122.349999999999</v>
      </c>
      <c r="F11" s="32">
        <v>18124.866666666665</v>
      </c>
      <c r="G11" s="33">
        <v>18071.333333333328</v>
      </c>
      <c r="H11" s="33">
        <v>18020.316666666662</v>
      </c>
      <c r="I11" s="33">
        <v>17966.783333333326</v>
      </c>
      <c r="J11" s="33">
        <v>18175.883333333331</v>
      </c>
      <c r="K11" s="33">
        <v>18229.416666666664</v>
      </c>
      <c r="L11" s="33">
        <v>18280.433333333334</v>
      </c>
      <c r="M11" s="34">
        <v>18178.400000000001</v>
      </c>
      <c r="N11" s="34">
        <v>18073.849999999999</v>
      </c>
      <c r="O11" s="35">
        <v>12913850</v>
      </c>
      <c r="P11" s="36">
        <v>2.041808074782011E-2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42835.85</v>
      </c>
      <c r="F12" s="37">
        <v>42862.133333333331</v>
      </c>
      <c r="G12" s="38">
        <v>42689.866666666661</v>
      </c>
      <c r="H12" s="38">
        <v>42543.883333333331</v>
      </c>
      <c r="I12" s="38">
        <v>42371.616666666661</v>
      </c>
      <c r="J12" s="38">
        <v>43008.116666666661</v>
      </c>
      <c r="K12" s="38">
        <v>43180.383333333324</v>
      </c>
      <c r="L12" s="38">
        <v>43326.366666666661</v>
      </c>
      <c r="M12" s="28">
        <v>43034.400000000001</v>
      </c>
      <c r="N12" s="28">
        <v>42716.15</v>
      </c>
      <c r="O12" s="39">
        <v>2625125</v>
      </c>
      <c r="P12" s="40">
        <v>-1.9011584454409567E-2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44957</v>
      </c>
      <c r="E13" s="37">
        <v>19071.150000000001</v>
      </c>
      <c r="F13" s="37">
        <v>19084.850000000002</v>
      </c>
      <c r="G13" s="38">
        <v>19035.500000000004</v>
      </c>
      <c r="H13" s="38">
        <v>18999.850000000002</v>
      </c>
      <c r="I13" s="38">
        <v>18950.500000000004</v>
      </c>
      <c r="J13" s="38">
        <v>19120.500000000004</v>
      </c>
      <c r="K13" s="38">
        <v>19169.850000000002</v>
      </c>
      <c r="L13" s="38">
        <v>19205.500000000004</v>
      </c>
      <c r="M13" s="28">
        <v>19134.2</v>
      </c>
      <c r="N13" s="28">
        <v>19049.2</v>
      </c>
      <c r="O13" s="39">
        <v>14120</v>
      </c>
      <c r="P13" s="40">
        <v>-0.17330210772833723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44957</v>
      </c>
      <c r="E14" s="37">
        <v>7413.7</v>
      </c>
      <c r="F14" s="37">
        <v>2471.2333333333331</v>
      </c>
      <c r="G14" s="38">
        <v>4942.4666666666662</v>
      </c>
      <c r="H14" s="38">
        <v>2471.2333333333331</v>
      </c>
      <c r="I14" s="38">
        <v>4942.4666666666662</v>
      </c>
      <c r="J14" s="38">
        <v>4942.4666666666662</v>
      </c>
      <c r="K14" s="38">
        <v>2471.2333333333331</v>
      </c>
      <c r="L14" s="38">
        <v>4942.4666666666662</v>
      </c>
      <c r="M14" s="28">
        <v>0</v>
      </c>
      <c r="N14" s="28">
        <v>0</v>
      </c>
      <c r="O14" s="39">
        <v>0</v>
      </c>
      <c r="P14" s="40">
        <v>-1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616.75</v>
      </c>
      <c r="F15" s="37">
        <v>616.61666666666667</v>
      </c>
      <c r="G15" s="38">
        <v>612.38333333333333</v>
      </c>
      <c r="H15" s="38">
        <v>608.01666666666665</v>
      </c>
      <c r="I15" s="38">
        <v>603.7833333333333</v>
      </c>
      <c r="J15" s="38">
        <v>620.98333333333335</v>
      </c>
      <c r="K15" s="38">
        <v>625.2166666666667</v>
      </c>
      <c r="L15" s="38">
        <v>629.58333333333337</v>
      </c>
      <c r="M15" s="28">
        <v>620.85</v>
      </c>
      <c r="N15" s="28">
        <v>612.25</v>
      </c>
      <c r="O15" s="39">
        <v>3868350</v>
      </c>
      <c r="P15" s="40">
        <v>-2.8483786152497807E-3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2721.55</v>
      </c>
      <c r="F16" s="37">
        <v>2730.4833333333336</v>
      </c>
      <c r="G16" s="38">
        <v>2703.5666666666671</v>
      </c>
      <c r="H16" s="38">
        <v>2685.5833333333335</v>
      </c>
      <c r="I16" s="38">
        <v>2658.666666666667</v>
      </c>
      <c r="J16" s="38">
        <v>2748.4666666666672</v>
      </c>
      <c r="K16" s="38">
        <v>2775.3833333333332</v>
      </c>
      <c r="L16" s="38">
        <v>2793.3666666666672</v>
      </c>
      <c r="M16" s="28">
        <v>2757.4</v>
      </c>
      <c r="N16" s="28">
        <v>2712.5</v>
      </c>
      <c r="O16" s="39">
        <v>1815500</v>
      </c>
      <c r="P16" s="40">
        <v>-1.9046332567877886E-2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21656.400000000001</v>
      </c>
      <c r="F17" s="37">
        <v>21654.75</v>
      </c>
      <c r="G17" s="38">
        <v>21488.5</v>
      </c>
      <c r="H17" s="38">
        <v>21320.6</v>
      </c>
      <c r="I17" s="38">
        <v>21154.35</v>
      </c>
      <c r="J17" s="38">
        <v>21822.65</v>
      </c>
      <c r="K17" s="38">
        <v>21988.9</v>
      </c>
      <c r="L17" s="38">
        <v>22156.800000000003</v>
      </c>
      <c r="M17" s="28">
        <v>21821</v>
      </c>
      <c r="N17" s="28">
        <v>21486.85</v>
      </c>
      <c r="O17" s="39">
        <v>46720</v>
      </c>
      <c r="P17" s="40">
        <v>-7.7409162717219593E-2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147.75</v>
      </c>
      <c r="F18" s="37">
        <v>148</v>
      </c>
      <c r="G18" s="38">
        <v>146.44999999999999</v>
      </c>
      <c r="H18" s="38">
        <v>145.14999999999998</v>
      </c>
      <c r="I18" s="38">
        <v>143.59999999999997</v>
      </c>
      <c r="J18" s="38">
        <v>149.30000000000001</v>
      </c>
      <c r="K18" s="38">
        <v>150.85000000000002</v>
      </c>
      <c r="L18" s="38">
        <v>152.15000000000003</v>
      </c>
      <c r="M18" s="28">
        <v>149.55000000000001</v>
      </c>
      <c r="N18" s="28">
        <v>146.69999999999999</v>
      </c>
      <c r="O18" s="39">
        <v>35332200</v>
      </c>
      <c r="P18" s="40">
        <v>4.005722460658083E-2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285.39999999999998</v>
      </c>
      <c r="F19" s="37">
        <v>285.63333333333327</v>
      </c>
      <c r="G19" s="38">
        <v>282.81666666666655</v>
      </c>
      <c r="H19" s="38">
        <v>280.23333333333329</v>
      </c>
      <c r="I19" s="38">
        <v>277.41666666666657</v>
      </c>
      <c r="J19" s="38">
        <v>288.21666666666653</v>
      </c>
      <c r="K19" s="38">
        <v>291.03333333333325</v>
      </c>
      <c r="L19" s="38">
        <v>293.6166666666665</v>
      </c>
      <c r="M19" s="28">
        <v>288.45</v>
      </c>
      <c r="N19" s="28">
        <v>283.05</v>
      </c>
      <c r="O19" s="39">
        <v>12576200</v>
      </c>
      <c r="P19" s="40">
        <v>-7.0344032289063996E-2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2457.5</v>
      </c>
      <c r="F20" s="37">
        <v>2458.7166666666667</v>
      </c>
      <c r="G20" s="38">
        <v>2443.8833333333332</v>
      </c>
      <c r="H20" s="38">
        <v>2430.2666666666664</v>
      </c>
      <c r="I20" s="38">
        <v>2415.4333333333329</v>
      </c>
      <c r="J20" s="38">
        <v>2472.3333333333335</v>
      </c>
      <c r="K20" s="38">
        <v>2487.1666666666665</v>
      </c>
      <c r="L20" s="38">
        <v>2500.7833333333338</v>
      </c>
      <c r="M20" s="28">
        <v>2473.5500000000002</v>
      </c>
      <c r="N20" s="28">
        <v>2445.1</v>
      </c>
      <c r="O20" s="39">
        <v>2670000</v>
      </c>
      <c r="P20" s="40">
        <v>-9.7357440890125171E-3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3799.15</v>
      </c>
      <c r="F21" s="37">
        <v>3788.8500000000004</v>
      </c>
      <c r="G21" s="38">
        <v>3754.6500000000005</v>
      </c>
      <c r="H21" s="38">
        <v>3710.15</v>
      </c>
      <c r="I21" s="38">
        <v>3675.9500000000003</v>
      </c>
      <c r="J21" s="38">
        <v>3833.3500000000008</v>
      </c>
      <c r="K21" s="38">
        <v>3867.5500000000006</v>
      </c>
      <c r="L21" s="38">
        <v>3912.0500000000011</v>
      </c>
      <c r="M21" s="28">
        <v>3823.05</v>
      </c>
      <c r="N21" s="28">
        <v>3744.35</v>
      </c>
      <c r="O21" s="39">
        <v>17318500</v>
      </c>
      <c r="P21" s="40">
        <v>3.6198282825261018E-2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810.5</v>
      </c>
      <c r="F22" s="37">
        <v>812.19999999999993</v>
      </c>
      <c r="G22" s="38">
        <v>806.64999999999986</v>
      </c>
      <c r="H22" s="38">
        <v>802.8</v>
      </c>
      <c r="I22" s="38">
        <v>797.24999999999989</v>
      </c>
      <c r="J22" s="38">
        <v>816.04999999999984</v>
      </c>
      <c r="K22" s="38">
        <v>821.5999999999998</v>
      </c>
      <c r="L22" s="38">
        <v>825.44999999999982</v>
      </c>
      <c r="M22" s="28">
        <v>817.75</v>
      </c>
      <c r="N22" s="28">
        <v>808.35</v>
      </c>
      <c r="O22" s="39">
        <v>65612500</v>
      </c>
      <c r="P22" s="40">
        <v>-6.6989629853909617E-3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3000.75</v>
      </c>
      <c r="F23" s="37">
        <v>3004.8833333333332</v>
      </c>
      <c r="G23" s="38">
        <v>2947.0166666666664</v>
      </c>
      <c r="H23" s="38">
        <v>2893.2833333333333</v>
      </c>
      <c r="I23" s="38">
        <v>2835.4166666666665</v>
      </c>
      <c r="J23" s="38">
        <v>3058.6166666666663</v>
      </c>
      <c r="K23" s="38">
        <v>3116.4833333333331</v>
      </c>
      <c r="L23" s="38">
        <v>3170.2166666666662</v>
      </c>
      <c r="M23" s="28">
        <v>3062.75</v>
      </c>
      <c r="N23" s="28">
        <v>2951.15</v>
      </c>
      <c r="O23" s="39">
        <v>281000</v>
      </c>
      <c r="P23" s="40">
        <v>-5.0033806626098715E-2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569.9</v>
      </c>
      <c r="F24" s="37">
        <v>576.30000000000007</v>
      </c>
      <c r="G24" s="38">
        <v>559.60000000000014</v>
      </c>
      <c r="H24" s="38">
        <v>549.30000000000007</v>
      </c>
      <c r="I24" s="38">
        <v>532.60000000000014</v>
      </c>
      <c r="J24" s="38">
        <v>586.60000000000014</v>
      </c>
      <c r="K24" s="38">
        <v>603.30000000000018</v>
      </c>
      <c r="L24" s="38">
        <v>613.60000000000014</v>
      </c>
      <c r="M24" s="28">
        <v>593</v>
      </c>
      <c r="N24" s="28">
        <v>566</v>
      </c>
      <c r="O24" s="39">
        <v>2377000</v>
      </c>
      <c r="P24" s="40">
        <v>-0.33621893325886626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519.20000000000005</v>
      </c>
      <c r="F25" s="37">
        <v>521.11666666666667</v>
      </c>
      <c r="G25" s="38">
        <v>515.23333333333335</v>
      </c>
      <c r="H25" s="38">
        <v>511.26666666666665</v>
      </c>
      <c r="I25" s="38">
        <v>505.38333333333333</v>
      </c>
      <c r="J25" s="38">
        <v>525.08333333333337</v>
      </c>
      <c r="K25" s="38">
        <v>530.96666666666681</v>
      </c>
      <c r="L25" s="38">
        <v>534.93333333333339</v>
      </c>
      <c r="M25" s="28">
        <v>527</v>
      </c>
      <c r="N25" s="28">
        <v>517.15</v>
      </c>
      <c r="O25" s="39">
        <v>84529800</v>
      </c>
      <c r="P25" s="40">
        <v>1.7242499729232103E-2</v>
      </c>
    </row>
    <row r="26" spans="1:16" ht="12.75" customHeight="1">
      <c r="A26" s="28">
        <v>16</v>
      </c>
      <c r="B26" s="204" t="s">
        <v>44</v>
      </c>
      <c r="C26" s="30" t="s">
        <v>53</v>
      </c>
      <c r="D26" s="31">
        <v>44924</v>
      </c>
      <c r="E26" s="37">
        <v>4592.6499999999996</v>
      </c>
      <c r="F26" s="37">
        <v>4621.4166666666661</v>
      </c>
      <c r="G26" s="38">
        <v>4555.1333333333323</v>
      </c>
      <c r="H26" s="38">
        <v>4517.6166666666659</v>
      </c>
      <c r="I26" s="38">
        <v>4451.3333333333321</v>
      </c>
      <c r="J26" s="38">
        <v>4658.9333333333325</v>
      </c>
      <c r="K26" s="38">
        <v>4725.2166666666653</v>
      </c>
      <c r="L26" s="38">
        <v>4762.7333333333327</v>
      </c>
      <c r="M26" s="28">
        <v>4687.7</v>
      </c>
      <c r="N26" s="28">
        <v>4583.8999999999996</v>
      </c>
      <c r="O26" s="39">
        <v>1577000</v>
      </c>
      <c r="P26" s="40">
        <v>3.1730454694144587E-2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321.75</v>
      </c>
      <c r="F27" s="37">
        <v>322.83333333333331</v>
      </c>
      <c r="G27" s="38">
        <v>319.11666666666662</v>
      </c>
      <c r="H27" s="38">
        <v>316.48333333333329</v>
      </c>
      <c r="I27" s="38">
        <v>312.76666666666659</v>
      </c>
      <c r="J27" s="38">
        <v>325.46666666666664</v>
      </c>
      <c r="K27" s="38">
        <v>329.18333333333334</v>
      </c>
      <c r="L27" s="38">
        <v>331.81666666666666</v>
      </c>
      <c r="M27" s="28">
        <v>326.55</v>
      </c>
      <c r="N27" s="28">
        <v>320.2</v>
      </c>
      <c r="O27" s="39">
        <v>15085000</v>
      </c>
      <c r="P27" s="40">
        <v>-1.7775752051048314E-2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143.4</v>
      </c>
      <c r="F28" s="37">
        <v>142.96666666666667</v>
      </c>
      <c r="G28" s="38">
        <v>141.38333333333333</v>
      </c>
      <c r="H28" s="38">
        <v>139.36666666666665</v>
      </c>
      <c r="I28" s="38">
        <v>137.7833333333333</v>
      </c>
      <c r="J28" s="38">
        <v>144.98333333333335</v>
      </c>
      <c r="K28" s="38">
        <v>146.56666666666666</v>
      </c>
      <c r="L28" s="38">
        <v>148.58333333333337</v>
      </c>
      <c r="M28" s="28">
        <v>144.55000000000001</v>
      </c>
      <c r="N28" s="28">
        <v>140.94999999999999</v>
      </c>
      <c r="O28" s="39">
        <v>69660000</v>
      </c>
      <c r="P28" s="40">
        <v>-1.7350825222175202E-2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3119.15</v>
      </c>
      <c r="F29" s="37">
        <v>3119.1999999999994</v>
      </c>
      <c r="G29" s="38">
        <v>3100.6499999999987</v>
      </c>
      <c r="H29" s="38">
        <v>3082.1499999999992</v>
      </c>
      <c r="I29" s="38">
        <v>3063.5999999999985</v>
      </c>
      <c r="J29" s="38">
        <v>3137.6999999999989</v>
      </c>
      <c r="K29" s="38">
        <v>3156.2499999999991</v>
      </c>
      <c r="L29" s="38">
        <v>3174.7499999999991</v>
      </c>
      <c r="M29" s="28">
        <v>3137.75</v>
      </c>
      <c r="N29" s="28">
        <v>3100.7</v>
      </c>
      <c r="O29" s="39">
        <v>5471000</v>
      </c>
      <c r="P29" s="40">
        <v>-1.4620417412917138E-4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1971.55</v>
      </c>
      <c r="F30" s="37">
        <v>1969.7666666666667</v>
      </c>
      <c r="G30" s="38">
        <v>1952.5833333333333</v>
      </c>
      <c r="H30" s="38">
        <v>1933.6166666666666</v>
      </c>
      <c r="I30" s="38">
        <v>1916.4333333333332</v>
      </c>
      <c r="J30" s="38">
        <v>1988.7333333333333</v>
      </c>
      <c r="K30" s="38">
        <v>2005.9166666666667</v>
      </c>
      <c r="L30" s="38">
        <v>2024.8833333333334</v>
      </c>
      <c r="M30" s="28">
        <v>1986.95</v>
      </c>
      <c r="N30" s="28">
        <v>1950.8</v>
      </c>
      <c r="O30" s="39">
        <v>1510025</v>
      </c>
      <c r="P30" s="40">
        <v>-3.1569664902998236E-2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8266.7999999999993</v>
      </c>
      <c r="F31" s="37">
        <v>8141.8666666666659</v>
      </c>
      <c r="G31" s="38">
        <v>7993.8333333333321</v>
      </c>
      <c r="H31" s="38">
        <v>7720.8666666666659</v>
      </c>
      <c r="I31" s="38">
        <v>7572.8333333333321</v>
      </c>
      <c r="J31" s="38">
        <v>8414.8333333333321</v>
      </c>
      <c r="K31" s="38">
        <v>8562.8666666666668</v>
      </c>
      <c r="L31" s="38">
        <v>8835.8333333333321</v>
      </c>
      <c r="M31" s="28">
        <v>8289.9</v>
      </c>
      <c r="N31" s="28">
        <v>7868.9</v>
      </c>
      <c r="O31" s="39">
        <v>102825</v>
      </c>
      <c r="P31" s="40">
        <v>-7.2395128552097426E-2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663.25</v>
      </c>
      <c r="F32" s="37">
        <v>662.75</v>
      </c>
      <c r="G32" s="38">
        <v>658.55</v>
      </c>
      <c r="H32" s="38">
        <v>653.84999999999991</v>
      </c>
      <c r="I32" s="38">
        <v>649.64999999999986</v>
      </c>
      <c r="J32" s="38">
        <v>667.45</v>
      </c>
      <c r="K32" s="38">
        <v>671.65000000000009</v>
      </c>
      <c r="L32" s="38">
        <v>676.35000000000014</v>
      </c>
      <c r="M32" s="28">
        <v>666.95</v>
      </c>
      <c r="N32" s="28">
        <v>658.05</v>
      </c>
      <c r="O32" s="39">
        <v>8289000</v>
      </c>
      <c r="P32" s="40">
        <v>-1.5791973402992165E-2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439.7</v>
      </c>
      <c r="F33" s="37">
        <v>439.98333333333335</v>
      </c>
      <c r="G33" s="38">
        <v>435.91666666666669</v>
      </c>
      <c r="H33" s="38">
        <v>432.13333333333333</v>
      </c>
      <c r="I33" s="38">
        <v>428.06666666666666</v>
      </c>
      <c r="J33" s="38">
        <v>443.76666666666671</v>
      </c>
      <c r="K33" s="38">
        <v>447.83333333333331</v>
      </c>
      <c r="L33" s="38">
        <v>451.61666666666673</v>
      </c>
      <c r="M33" s="28">
        <v>444.05</v>
      </c>
      <c r="N33" s="28">
        <v>436.2</v>
      </c>
      <c r="O33" s="39">
        <v>15171000</v>
      </c>
      <c r="P33" s="40">
        <v>-7.0035344940437231E-3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926.4</v>
      </c>
      <c r="F34" s="37">
        <v>928.7166666666667</v>
      </c>
      <c r="G34" s="38">
        <v>920.43333333333339</v>
      </c>
      <c r="H34" s="38">
        <v>914.4666666666667</v>
      </c>
      <c r="I34" s="38">
        <v>906.18333333333339</v>
      </c>
      <c r="J34" s="38">
        <v>934.68333333333339</v>
      </c>
      <c r="K34" s="38">
        <v>942.9666666666667</v>
      </c>
      <c r="L34" s="38">
        <v>948.93333333333339</v>
      </c>
      <c r="M34" s="28">
        <v>937</v>
      </c>
      <c r="N34" s="28">
        <v>922.75</v>
      </c>
      <c r="O34" s="39">
        <v>47596800</v>
      </c>
      <c r="P34" s="40">
        <v>2.9698857736240914E-2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3573.5</v>
      </c>
      <c r="F35" s="37">
        <v>3578.4833333333336</v>
      </c>
      <c r="G35" s="38">
        <v>3546.4666666666672</v>
      </c>
      <c r="H35" s="38">
        <v>3519.4333333333334</v>
      </c>
      <c r="I35" s="38">
        <v>3487.416666666667</v>
      </c>
      <c r="J35" s="38">
        <v>3605.5166666666673</v>
      </c>
      <c r="K35" s="38">
        <v>3637.5333333333338</v>
      </c>
      <c r="L35" s="38">
        <v>3664.5666666666675</v>
      </c>
      <c r="M35" s="28">
        <v>3610.5</v>
      </c>
      <c r="N35" s="28">
        <v>3551.45</v>
      </c>
      <c r="O35" s="39">
        <v>1142000</v>
      </c>
      <c r="P35" s="40">
        <v>1.3534501885955182E-2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1520.65</v>
      </c>
      <c r="F36" s="37">
        <v>1521.55</v>
      </c>
      <c r="G36" s="38">
        <v>1510.35</v>
      </c>
      <c r="H36" s="38">
        <v>1500.05</v>
      </c>
      <c r="I36" s="38">
        <v>1488.85</v>
      </c>
      <c r="J36" s="38">
        <v>1531.85</v>
      </c>
      <c r="K36" s="38">
        <v>1543.0500000000002</v>
      </c>
      <c r="L36" s="38">
        <v>1553.35</v>
      </c>
      <c r="M36" s="28">
        <v>1532.75</v>
      </c>
      <c r="N36" s="28">
        <v>1511.25</v>
      </c>
      <c r="O36" s="39">
        <v>8821500</v>
      </c>
      <c r="P36" s="40">
        <v>-3.8394218282423354E-3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6475.35</v>
      </c>
      <c r="F37" s="37">
        <v>6500.5333333333338</v>
      </c>
      <c r="G37" s="38">
        <v>6440.0166666666673</v>
      </c>
      <c r="H37" s="38">
        <v>6404.6833333333334</v>
      </c>
      <c r="I37" s="38">
        <v>6344.166666666667</v>
      </c>
      <c r="J37" s="38">
        <v>6535.8666666666677</v>
      </c>
      <c r="K37" s="38">
        <v>6596.3833333333341</v>
      </c>
      <c r="L37" s="38">
        <v>6631.7166666666681</v>
      </c>
      <c r="M37" s="28">
        <v>6561.05</v>
      </c>
      <c r="N37" s="28">
        <v>6465.2</v>
      </c>
      <c r="O37" s="39">
        <v>5958125</v>
      </c>
      <c r="P37" s="40">
        <v>-5.155284688595759E-3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2092.25</v>
      </c>
      <c r="F38" s="37">
        <v>2090.9333333333329</v>
      </c>
      <c r="G38" s="38">
        <v>2080.2166666666658</v>
      </c>
      <c r="H38" s="38">
        <v>2068.1833333333329</v>
      </c>
      <c r="I38" s="38">
        <v>2057.4666666666658</v>
      </c>
      <c r="J38" s="38">
        <v>2102.9666666666658</v>
      </c>
      <c r="K38" s="38">
        <v>2113.6833333333329</v>
      </c>
      <c r="L38" s="38">
        <v>2125.7166666666658</v>
      </c>
      <c r="M38" s="28">
        <v>2101.65</v>
      </c>
      <c r="N38" s="28">
        <v>2078.9</v>
      </c>
      <c r="O38" s="39">
        <v>1939200</v>
      </c>
      <c r="P38" s="40">
        <v>-2.5772418990203466E-2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395.95</v>
      </c>
      <c r="F39" s="37">
        <v>392.45</v>
      </c>
      <c r="G39" s="38">
        <v>383.5</v>
      </c>
      <c r="H39" s="38">
        <v>371.05</v>
      </c>
      <c r="I39" s="38">
        <v>362.1</v>
      </c>
      <c r="J39" s="38">
        <v>404.9</v>
      </c>
      <c r="K39" s="38">
        <v>413.84999999999991</v>
      </c>
      <c r="L39" s="38">
        <v>426.29999999999995</v>
      </c>
      <c r="M39" s="28">
        <v>401.4</v>
      </c>
      <c r="N39" s="28">
        <v>380</v>
      </c>
      <c r="O39" s="39">
        <v>8427200</v>
      </c>
      <c r="P39" s="40">
        <v>-9.9196168975543009E-2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233.45</v>
      </c>
      <c r="F40" s="37">
        <v>234.5</v>
      </c>
      <c r="G40" s="38">
        <v>231.6</v>
      </c>
      <c r="H40" s="38">
        <v>229.75</v>
      </c>
      <c r="I40" s="38">
        <v>226.85</v>
      </c>
      <c r="J40" s="38">
        <v>236.35</v>
      </c>
      <c r="K40" s="38">
        <v>239.24999999999997</v>
      </c>
      <c r="L40" s="38">
        <v>241.1</v>
      </c>
      <c r="M40" s="28">
        <v>237.4</v>
      </c>
      <c r="N40" s="28">
        <v>232.65</v>
      </c>
      <c r="O40" s="39">
        <v>48835800</v>
      </c>
      <c r="P40" s="40">
        <v>4.6658026291427511E-3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181.4</v>
      </c>
      <c r="F41" s="37">
        <v>180.43333333333331</v>
      </c>
      <c r="G41" s="38">
        <v>176.16666666666663</v>
      </c>
      <c r="H41" s="38">
        <v>170.93333333333331</v>
      </c>
      <c r="I41" s="38">
        <v>166.66666666666663</v>
      </c>
      <c r="J41" s="38">
        <v>185.66666666666663</v>
      </c>
      <c r="K41" s="38">
        <v>189.93333333333334</v>
      </c>
      <c r="L41" s="38">
        <v>195.16666666666663</v>
      </c>
      <c r="M41" s="28">
        <v>184.7</v>
      </c>
      <c r="N41" s="28">
        <v>175.2</v>
      </c>
      <c r="O41" s="39">
        <v>103158900</v>
      </c>
      <c r="P41" s="40">
        <v>5.7891895134681147E-2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1635.55</v>
      </c>
      <c r="F42" s="37">
        <v>1639.1833333333334</v>
      </c>
      <c r="G42" s="38">
        <v>1623.3666666666668</v>
      </c>
      <c r="H42" s="38">
        <v>1611.1833333333334</v>
      </c>
      <c r="I42" s="38">
        <v>1595.3666666666668</v>
      </c>
      <c r="J42" s="38">
        <v>1651.3666666666668</v>
      </c>
      <c r="K42" s="38">
        <v>1667.1833333333334</v>
      </c>
      <c r="L42" s="38">
        <v>1679.3666666666668</v>
      </c>
      <c r="M42" s="28">
        <v>1655</v>
      </c>
      <c r="N42" s="28">
        <v>1627</v>
      </c>
      <c r="O42" s="39">
        <v>2606175</v>
      </c>
      <c r="P42" s="40">
        <v>2.0898416460196058E-2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99.75</v>
      </c>
      <c r="F43" s="37">
        <v>99.983333333333334</v>
      </c>
      <c r="G43" s="38">
        <v>99.116666666666674</v>
      </c>
      <c r="H43" s="38">
        <v>98.483333333333334</v>
      </c>
      <c r="I43" s="38">
        <v>97.616666666666674</v>
      </c>
      <c r="J43" s="38">
        <v>100.61666666666667</v>
      </c>
      <c r="K43" s="38">
        <v>101.48333333333332</v>
      </c>
      <c r="L43" s="38">
        <v>102.11666666666667</v>
      </c>
      <c r="M43" s="28">
        <v>100.85</v>
      </c>
      <c r="N43" s="28">
        <v>99.35</v>
      </c>
      <c r="O43" s="39">
        <v>109639500</v>
      </c>
      <c r="P43" s="40">
        <v>-1.1612969528801193E-2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592.25</v>
      </c>
      <c r="F44" s="37">
        <v>591.75</v>
      </c>
      <c r="G44" s="38">
        <v>585</v>
      </c>
      <c r="H44" s="38">
        <v>577.75</v>
      </c>
      <c r="I44" s="38">
        <v>571</v>
      </c>
      <c r="J44" s="38">
        <v>599</v>
      </c>
      <c r="K44" s="38">
        <v>605.75</v>
      </c>
      <c r="L44" s="38">
        <v>613</v>
      </c>
      <c r="M44" s="28">
        <v>598.5</v>
      </c>
      <c r="N44" s="28">
        <v>584.5</v>
      </c>
      <c r="O44" s="39">
        <v>6273300</v>
      </c>
      <c r="P44" s="40">
        <v>6.1023255813953486E-2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875.8</v>
      </c>
      <c r="F45" s="37">
        <v>876.33333333333337</v>
      </c>
      <c r="G45" s="38">
        <v>869.01666666666677</v>
      </c>
      <c r="H45" s="38">
        <v>862.23333333333335</v>
      </c>
      <c r="I45" s="38">
        <v>854.91666666666674</v>
      </c>
      <c r="J45" s="38">
        <v>883.11666666666679</v>
      </c>
      <c r="K45" s="38">
        <v>890.43333333333339</v>
      </c>
      <c r="L45" s="38">
        <v>897.21666666666681</v>
      </c>
      <c r="M45" s="28">
        <v>883.65</v>
      </c>
      <c r="N45" s="28">
        <v>869.55</v>
      </c>
      <c r="O45" s="39">
        <v>6303000</v>
      </c>
      <c r="P45" s="40">
        <v>3.3428844317096467E-3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804.25</v>
      </c>
      <c r="F46" s="37">
        <v>806.19999999999993</v>
      </c>
      <c r="G46" s="38">
        <v>799.79999999999984</v>
      </c>
      <c r="H46" s="38">
        <v>795.34999999999991</v>
      </c>
      <c r="I46" s="38">
        <v>788.94999999999982</v>
      </c>
      <c r="J46" s="38">
        <v>810.64999999999986</v>
      </c>
      <c r="K46" s="38">
        <v>817.05</v>
      </c>
      <c r="L46" s="38">
        <v>821.49999999999989</v>
      </c>
      <c r="M46" s="28">
        <v>812.6</v>
      </c>
      <c r="N46" s="28">
        <v>801.75</v>
      </c>
      <c r="O46" s="39">
        <v>41572950</v>
      </c>
      <c r="P46" s="40">
        <v>8.0043909801948501E-4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77.150000000000006</v>
      </c>
      <c r="F47" s="37">
        <v>77.216666666666654</v>
      </c>
      <c r="G47" s="38">
        <v>76.383333333333312</v>
      </c>
      <c r="H47" s="38">
        <v>75.61666666666666</v>
      </c>
      <c r="I47" s="38">
        <v>74.783333333333317</v>
      </c>
      <c r="J47" s="38">
        <v>77.983333333333306</v>
      </c>
      <c r="K47" s="38">
        <v>78.816666666666649</v>
      </c>
      <c r="L47" s="38">
        <v>79.5833333333333</v>
      </c>
      <c r="M47" s="28">
        <v>78.05</v>
      </c>
      <c r="N47" s="28">
        <v>76.45</v>
      </c>
      <c r="O47" s="39">
        <v>105630000</v>
      </c>
      <c r="P47" s="40">
        <v>-6.3489108173524489E-2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263.5</v>
      </c>
      <c r="F48" s="37">
        <v>264.33333333333331</v>
      </c>
      <c r="G48" s="38">
        <v>261.76666666666665</v>
      </c>
      <c r="H48" s="38">
        <v>260.03333333333336</v>
      </c>
      <c r="I48" s="38">
        <v>257.4666666666667</v>
      </c>
      <c r="J48" s="38">
        <v>266.06666666666661</v>
      </c>
      <c r="K48" s="38">
        <v>268.63333333333333</v>
      </c>
      <c r="L48" s="38">
        <v>270.36666666666656</v>
      </c>
      <c r="M48" s="28">
        <v>266.89999999999998</v>
      </c>
      <c r="N48" s="28">
        <v>262.60000000000002</v>
      </c>
      <c r="O48" s="39">
        <v>24616900</v>
      </c>
      <c r="P48" s="40">
        <v>3.7313432835820892E-2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17266.55</v>
      </c>
      <c r="F49" s="37">
        <v>17269.649999999998</v>
      </c>
      <c r="G49" s="38">
        <v>17051.899999999994</v>
      </c>
      <c r="H49" s="38">
        <v>16837.249999999996</v>
      </c>
      <c r="I49" s="38">
        <v>16619.499999999993</v>
      </c>
      <c r="J49" s="38">
        <v>17484.299999999996</v>
      </c>
      <c r="K49" s="38">
        <v>17702.050000000003</v>
      </c>
      <c r="L49" s="38">
        <v>17916.699999999997</v>
      </c>
      <c r="M49" s="28">
        <v>17487.400000000001</v>
      </c>
      <c r="N49" s="28">
        <v>17055</v>
      </c>
      <c r="O49" s="39">
        <v>127950</v>
      </c>
      <c r="P49" s="40">
        <v>-1.1587485515643106E-2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324.45</v>
      </c>
      <c r="F50" s="37">
        <v>324.71666666666664</v>
      </c>
      <c r="G50" s="38">
        <v>322.33333333333326</v>
      </c>
      <c r="H50" s="38">
        <v>320.21666666666664</v>
      </c>
      <c r="I50" s="38">
        <v>317.83333333333326</v>
      </c>
      <c r="J50" s="38">
        <v>326.83333333333326</v>
      </c>
      <c r="K50" s="38">
        <v>329.21666666666658</v>
      </c>
      <c r="L50" s="38">
        <v>331.33333333333326</v>
      </c>
      <c r="M50" s="28">
        <v>327.10000000000002</v>
      </c>
      <c r="N50" s="28">
        <v>322.60000000000002</v>
      </c>
      <c r="O50" s="39">
        <v>17013600</v>
      </c>
      <c r="P50" s="40">
        <v>-7.1056511056511062E-2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4391.6000000000004</v>
      </c>
      <c r="F51" s="37">
        <v>4385.666666666667</v>
      </c>
      <c r="G51" s="38">
        <v>4363.8333333333339</v>
      </c>
      <c r="H51" s="38">
        <v>4336.0666666666666</v>
      </c>
      <c r="I51" s="38">
        <v>4314.2333333333336</v>
      </c>
      <c r="J51" s="38">
        <v>4413.4333333333343</v>
      </c>
      <c r="K51" s="38">
        <v>4435.2666666666682</v>
      </c>
      <c r="L51" s="38">
        <v>4463.0333333333347</v>
      </c>
      <c r="M51" s="28">
        <v>4407.5</v>
      </c>
      <c r="N51" s="28">
        <v>4357.8999999999996</v>
      </c>
      <c r="O51" s="39">
        <v>1193000</v>
      </c>
      <c r="P51" s="40">
        <v>-6.9858100732886327E-2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293</v>
      </c>
      <c r="F52" s="37">
        <v>292.43333333333334</v>
      </c>
      <c r="G52" s="38">
        <v>289.06666666666666</v>
      </c>
      <c r="H52" s="38">
        <v>285.13333333333333</v>
      </c>
      <c r="I52" s="38">
        <v>281.76666666666665</v>
      </c>
      <c r="J52" s="38">
        <v>296.36666666666667</v>
      </c>
      <c r="K52" s="38">
        <v>299.73333333333335</v>
      </c>
      <c r="L52" s="38">
        <v>303.66666666666669</v>
      </c>
      <c r="M52" s="28">
        <v>295.8</v>
      </c>
      <c r="N52" s="28">
        <v>288.5</v>
      </c>
      <c r="O52" s="39">
        <v>8496600</v>
      </c>
      <c r="P52" s="40">
        <v>7.1834992887624466E-3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316</v>
      </c>
      <c r="F53" s="37">
        <v>313.33333333333331</v>
      </c>
      <c r="G53" s="38">
        <v>307.21666666666664</v>
      </c>
      <c r="H53" s="38">
        <v>298.43333333333334</v>
      </c>
      <c r="I53" s="38">
        <v>292.31666666666666</v>
      </c>
      <c r="J53" s="38">
        <v>322.11666666666662</v>
      </c>
      <c r="K53" s="38">
        <v>328.23333333333329</v>
      </c>
      <c r="L53" s="38">
        <v>337.01666666666659</v>
      </c>
      <c r="M53" s="28">
        <v>319.45</v>
      </c>
      <c r="N53" s="28">
        <v>304.55</v>
      </c>
      <c r="O53" s="39">
        <v>46593900</v>
      </c>
      <c r="P53" s="40">
        <v>2.0882631329862754E-2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524.79999999999995</v>
      </c>
      <c r="F54" s="37">
        <v>526.2166666666667</v>
      </c>
      <c r="G54" s="38">
        <v>521.93333333333339</v>
      </c>
      <c r="H54" s="38">
        <v>519.06666666666672</v>
      </c>
      <c r="I54" s="38">
        <v>514.78333333333342</v>
      </c>
      <c r="J54" s="38">
        <v>529.08333333333337</v>
      </c>
      <c r="K54" s="38">
        <v>533.36666666666667</v>
      </c>
      <c r="L54" s="38">
        <v>536.23333333333335</v>
      </c>
      <c r="M54" s="28">
        <v>530.5</v>
      </c>
      <c r="N54" s="28">
        <v>523.35</v>
      </c>
      <c r="O54" s="39">
        <v>4296825</v>
      </c>
      <c r="P54" s="40">
        <v>-6.5323435843054084E-2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303</v>
      </c>
      <c r="F55" s="37">
        <v>300.7833333333333</v>
      </c>
      <c r="G55" s="38">
        <v>294.51666666666659</v>
      </c>
      <c r="H55" s="38">
        <v>286.0333333333333</v>
      </c>
      <c r="I55" s="38">
        <v>279.76666666666659</v>
      </c>
      <c r="J55" s="38">
        <v>309.26666666666659</v>
      </c>
      <c r="K55" s="38">
        <v>315.53333333333325</v>
      </c>
      <c r="L55" s="38">
        <v>324.01666666666659</v>
      </c>
      <c r="M55" s="28">
        <v>307.05</v>
      </c>
      <c r="N55" s="28">
        <v>292.3</v>
      </c>
      <c r="O55" s="39">
        <v>7348500</v>
      </c>
      <c r="P55" s="40">
        <v>-3.2964863797868144E-2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724.65</v>
      </c>
      <c r="F56" s="37">
        <v>719.41666666666663</v>
      </c>
      <c r="G56" s="38">
        <v>711.13333333333321</v>
      </c>
      <c r="H56" s="38">
        <v>697.61666666666656</v>
      </c>
      <c r="I56" s="38">
        <v>689.33333333333314</v>
      </c>
      <c r="J56" s="38">
        <v>732.93333333333328</v>
      </c>
      <c r="K56" s="38">
        <v>741.21666666666681</v>
      </c>
      <c r="L56" s="38">
        <v>754.73333333333335</v>
      </c>
      <c r="M56" s="28">
        <v>727.7</v>
      </c>
      <c r="N56" s="28">
        <v>705.9</v>
      </c>
      <c r="O56" s="39">
        <v>6863750</v>
      </c>
      <c r="P56" s="40">
        <v>-2.2257834757834757E-2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1086.3499999999999</v>
      </c>
      <c r="F57" s="37">
        <v>1090.9499999999998</v>
      </c>
      <c r="G57" s="38">
        <v>1079.5999999999997</v>
      </c>
      <c r="H57" s="38">
        <v>1072.8499999999999</v>
      </c>
      <c r="I57" s="38">
        <v>1061.4999999999998</v>
      </c>
      <c r="J57" s="38">
        <v>1097.6999999999996</v>
      </c>
      <c r="K57" s="38">
        <v>1109.05</v>
      </c>
      <c r="L57" s="38">
        <v>1115.7999999999995</v>
      </c>
      <c r="M57" s="28">
        <v>1102.3</v>
      </c>
      <c r="N57" s="28">
        <v>1084.2</v>
      </c>
      <c r="O57" s="39">
        <v>8303100</v>
      </c>
      <c r="P57" s="40">
        <v>-2.4811054278952593E-2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223.2</v>
      </c>
      <c r="F58" s="37">
        <v>222.5</v>
      </c>
      <c r="G58" s="38">
        <v>220.85</v>
      </c>
      <c r="H58" s="38">
        <v>218.5</v>
      </c>
      <c r="I58" s="38">
        <v>216.85</v>
      </c>
      <c r="J58" s="38">
        <v>224.85</v>
      </c>
      <c r="K58" s="38">
        <v>226.49999999999997</v>
      </c>
      <c r="L58" s="38">
        <v>228.85</v>
      </c>
      <c r="M58" s="28">
        <v>224.15</v>
      </c>
      <c r="N58" s="28">
        <v>220.15</v>
      </c>
      <c r="O58" s="39">
        <v>27010200</v>
      </c>
      <c r="P58" s="40">
        <v>-6.0278207109737249E-3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3904.7</v>
      </c>
      <c r="F59" s="37">
        <v>3882.3333333333335</v>
      </c>
      <c r="G59" s="38">
        <v>3837.666666666667</v>
      </c>
      <c r="H59" s="38">
        <v>3770.6333333333337</v>
      </c>
      <c r="I59" s="38">
        <v>3725.9666666666672</v>
      </c>
      <c r="J59" s="38">
        <v>3949.3666666666668</v>
      </c>
      <c r="K59" s="38">
        <v>3994.0333333333338</v>
      </c>
      <c r="L59" s="38">
        <v>4061.0666666666666</v>
      </c>
      <c r="M59" s="28">
        <v>3927</v>
      </c>
      <c r="N59" s="28">
        <v>3815.3</v>
      </c>
      <c r="O59" s="39">
        <v>612750</v>
      </c>
      <c r="P59" s="40">
        <v>-0.11713853468770262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1561.85</v>
      </c>
      <c r="F60" s="37">
        <v>1564.75</v>
      </c>
      <c r="G60" s="38">
        <v>1554.5</v>
      </c>
      <c r="H60" s="38">
        <v>1547.15</v>
      </c>
      <c r="I60" s="38">
        <v>1536.9</v>
      </c>
      <c r="J60" s="38">
        <v>1572.1</v>
      </c>
      <c r="K60" s="38">
        <v>1582.35</v>
      </c>
      <c r="L60" s="38">
        <v>1589.6999999999998</v>
      </c>
      <c r="M60" s="28">
        <v>1575</v>
      </c>
      <c r="N60" s="28">
        <v>1557.4</v>
      </c>
      <c r="O60" s="39">
        <v>2155300</v>
      </c>
      <c r="P60" s="40">
        <v>4.8740861088545896E-4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724.35</v>
      </c>
      <c r="F61" s="37">
        <v>724.75</v>
      </c>
      <c r="G61" s="38">
        <v>717.85</v>
      </c>
      <c r="H61" s="38">
        <v>711.35</v>
      </c>
      <c r="I61" s="38">
        <v>704.45</v>
      </c>
      <c r="J61" s="38">
        <v>731.25</v>
      </c>
      <c r="K61" s="38">
        <v>738.15000000000009</v>
      </c>
      <c r="L61" s="38">
        <v>744.65</v>
      </c>
      <c r="M61" s="28">
        <v>731.65</v>
      </c>
      <c r="N61" s="28">
        <v>718.25</v>
      </c>
      <c r="O61" s="39">
        <v>6914000</v>
      </c>
      <c r="P61" s="40">
        <v>-2.7430018286678858E-2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896.85</v>
      </c>
      <c r="F62" s="37">
        <v>889.06666666666661</v>
      </c>
      <c r="G62" s="38">
        <v>874.63333333333321</v>
      </c>
      <c r="H62" s="38">
        <v>852.41666666666663</v>
      </c>
      <c r="I62" s="38">
        <v>837.98333333333323</v>
      </c>
      <c r="J62" s="38">
        <v>911.28333333333319</v>
      </c>
      <c r="K62" s="38">
        <v>925.71666666666658</v>
      </c>
      <c r="L62" s="38">
        <v>947.93333333333317</v>
      </c>
      <c r="M62" s="28">
        <v>903.5</v>
      </c>
      <c r="N62" s="28">
        <v>866.85</v>
      </c>
      <c r="O62" s="39">
        <v>3068800</v>
      </c>
      <c r="P62" s="40">
        <v>8.7436723423838011E-3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339.25</v>
      </c>
      <c r="F63" s="37">
        <v>340.90000000000003</v>
      </c>
      <c r="G63" s="38">
        <v>336.35000000000008</v>
      </c>
      <c r="H63" s="38">
        <v>333.45000000000005</v>
      </c>
      <c r="I63" s="38">
        <v>328.90000000000009</v>
      </c>
      <c r="J63" s="38">
        <v>343.80000000000007</v>
      </c>
      <c r="K63" s="38">
        <v>348.35</v>
      </c>
      <c r="L63" s="38">
        <v>351.25000000000006</v>
      </c>
      <c r="M63" s="28">
        <v>345.45</v>
      </c>
      <c r="N63" s="28">
        <v>338</v>
      </c>
      <c r="O63" s="39">
        <v>4725000</v>
      </c>
      <c r="P63" s="40">
        <v>-6.9356872635561164E-3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175.05</v>
      </c>
      <c r="F64" s="37">
        <v>176.16666666666666</v>
      </c>
      <c r="G64" s="38">
        <v>173.5333333333333</v>
      </c>
      <c r="H64" s="38">
        <v>172.01666666666665</v>
      </c>
      <c r="I64" s="38">
        <v>169.3833333333333</v>
      </c>
      <c r="J64" s="38">
        <v>177.68333333333331</v>
      </c>
      <c r="K64" s="38">
        <v>180.31666666666669</v>
      </c>
      <c r="L64" s="38">
        <v>181.83333333333331</v>
      </c>
      <c r="M64" s="28">
        <v>178.8</v>
      </c>
      <c r="N64" s="28">
        <v>174.65</v>
      </c>
      <c r="O64" s="39">
        <v>9910000</v>
      </c>
      <c r="P64" s="40">
        <v>-0.12223206377325066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1388.9</v>
      </c>
      <c r="F65" s="37">
        <v>1380.9666666666669</v>
      </c>
      <c r="G65" s="38">
        <v>1369.4833333333338</v>
      </c>
      <c r="H65" s="38">
        <v>1350.0666666666668</v>
      </c>
      <c r="I65" s="38">
        <v>1338.5833333333337</v>
      </c>
      <c r="J65" s="38">
        <v>1400.3833333333339</v>
      </c>
      <c r="K65" s="38">
        <v>1411.866666666667</v>
      </c>
      <c r="L65" s="38">
        <v>1431.283333333334</v>
      </c>
      <c r="M65" s="28">
        <v>1392.45</v>
      </c>
      <c r="N65" s="28">
        <v>1361.55</v>
      </c>
      <c r="O65" s="39">
        <v>1684200</v>
      </c>
      <c r="P65" s="40">
        <v>-9.5391556558169513E-2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568.04999999999995</v>
      </c>
      <c r="F66" s="37">
        <v>570.33333333333337</v>
      </c>
      <c r="G66" s="38">
        <v>564.7166666666667</v>
      </c>
      <c r="H66" s="38">
        <v>561.38333333333333</v>
      </c>
      <c r="I66" s="38">
        <v>555.76666666666665</v>
      </c>
      <c r="J66" s="38">
        <v>573.66666666666674</v>
      </c>
      <c r="K66" s="38">
        <v>579.2833333333333</v>
      </c>
      <c r="L66" s="38">
        <v>582.61666666666679</v>
      </c>
      <c r="M66" s="28">
        <v>575.95000000000005</v>
      </c>
      <c r="N66" s="28">
        <v>567</v>
      </c>
      <c r="O66" s="39">
        <v>12605000</v>
      </c>
      <c r="P66" s="40">
        <v>5.7849591063235586E-3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1848</v>
      </c>
      <c r="F67" s="37">
        <v>1851.7</v>
      </c>
      <c r="G67" s="38">
        <v>1836.3000000000002</v>
      </c>
      <c r="H67" s="38">
        <v>1824.6000000000001</v>
      </c>
      <c r="I67" s="38">
        <v>1809.2000000000003</v>
      </c>
      <c r="J67" s="38">
        <v>1863.4</v>
      </c>
      <c r="K67" s="38">
        <v>1878.8000000000002</v>
      </c>
      <c r="L67" s="38">
        <v>1890.5</v>
      </c>
      <c r="M67" s="28">
        <v>1867.1</v>
      </c>
      <c r="N67" s="28">
        <v>1840</v>
      </c>
      <c r="O67" s="39">
        <v>1289500</v>
      </c>
      <c r="P67" s="40">
        <v>-3.6248131539611358E-2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1992.15</v>
      </c>
      <c r="F68" s="37">
        <v>1987.1333333333332</v>
      </c>
      <c r="G68" s="38">
        <v>1970.8666666666663</v>
      </c>
      <c r="H68" s="38">
        <v>1949.583333333333</v>
      </c>
      <c r="I68" s="38">
        <v>1933.3166666666662</v>
      </c>
      <c r="J68" s="38">
        <v>2008.4166666666665</v>
      </c>
      <c r="K68" s="38">
        <v>2024.6833333333334</v>
      </c>
      <c r="L68" s="38">
        <v>2045.9666666666667</v>
      </c>
      <c r="M68" s="28">
        <v>2003.4</v>
      </c>
      <c r="N68" s="28">
        <v>1965.85</v>
      </c>
      <c r="O68" s="39">
        <v>1518750</v>
      </c>
      <c r="P68" s="40">
        <v>5.6705514002435203E-2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208.9</v>
      </c>
      <c r="F69" s="37">
        <v>208.33333333333334</v>
      </c>
      <c r="G69" s="38">
        <v>206.36666666666667</v>
      </c>
      <c r="H69" s="38">
        <v>203.83333333333334</v>
      </c>
      <c r="I69" s="38">
        <v>201.86666666666667</v>
      </c>
      <c r="J69" s="38">
        <v>210.86666666666667</v>
      </c>
      <c r="K69" s="38">
        <v>212.83333333333331</v>
      </c>
      <c r="L69" s="38">
        <v>215.36666666666667</v>
      </c>
      <c r="M69" s="28">
        <v>210.3</v>
      </c>
      <c r="N69" s="28">
        <v>205.8</v>
      </c>
      <c r="O69" s="39">
        <v>16612000</v>
      </c>
      <c r="P69" s="40">
        <v>-6.7325974911208635E-3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3442.8</v>
      </c>
      <c r="F70" s="37">
        <v>3459.4333333333329</v>
      </c>
      <c r="G70" s="38">
        <v>3419.9166666666661</v>
      </c>
      <c r="H70" s="38">
        <v>3397.0333333333333</v>
      </c>
      <c r="I70" s="38">
        <v>3357.5166666666664</v>
      </c>
      <c r="J70" s="38">
        <v>3482.3166666666657</v>
      </c>
      <c r="K70" s="38">
        <v>3521.833333333333</v>
      </c>
      <c r="L70" s="38">
        <v>3544.7166666666653</v>
      </c>
      <c r="M70" s="28">
        <v>3498.95</v>
      </c>
      <c r="N70" s="28">
        <v>3436.55</v>
      </c>
      <c r="O70" s="39">
        <v>2514900</v>
      </c>
      <c r="P70" s="40">
        <v>-1.2777483365718659E-2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3917.8</v>
      </c>
      <c r="F71" s="37">
        <v>3911.6166666666668</v>
      </c>
      <c r="G71" s="38">
        <v>3885.6833333333334</v>
      </c>
      <c r="H71" s="38">
        <v>3853.5666666666666</v>
      </c>
      <c r="I71" s="38">
        <v>3827.6333333333332</v>
      </c>
      <c r="J71" s="38">
        <v>3943.7333333333336</v>
      </c>
      <c r="K71" s="38">
        <v>3969.666666666667</v>
      </c>
      <c r="L71" s="38">
        <v>4001.7833333333338</v>
      </c>
      <c r="M71" s="28">
        <v>3937.55</v>
      </c>
      <c r="N71" s="28">
        <v>3879.5</v>
      </c>
      <c r="O71" s="39">
        <v>563875</v>
      </c>
      <c r="P71" s="40">
        <v>4.5665275846082522E-2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371.8</v>
      </c>
      <c r="F72" s="37">
        <v>372.11666666666662</v>
      </c>
      <c r="G72" s="38">
        <v>367.98333333333323</v>
      </c>
      <c r="H72" s="38">
        <v>364.16666666666663</v>
      </c>
      <c r="I72" s="38">
        <v>360.03333333333325</v>
      </c>
      <c r="J72" s="38">
        <v>375.93333333333322</v>
      </c>
      <c r="K72" s="38">
        <v>380.06666666666655</v>
      </c>
      <c r="L72" s="38">
        <v>383.88333333333321</v>
      </c>
      <c r="M72" s="28">
        <v>376.25</v>
      </c>
      <c r="N72" s="28">
        <v>368.3</v>
      </c>
      <c r="O72" s="39">
        <v>44691900</v>
      </c>
      <c r="P72" s="40">
        <v>-8.0205090642739424E-3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4251</v>
      </c>
      <c r="F73" s="37">
        <v>4245.7833333333338</v>
      </c>
      <c r="G73" s="38">
        <v>4222.2166666666672</v>
      </c>
      <c r="H73" s="38">
        <v>4193.4333333333334</v>
      </c>
      <c r="I73" s="38">
        <v>4169.8666666666668</v>
      </c>
      <c r="J73" s="38">
        <v>4274.5666666666675</v>
      </c>
      <c r="K73" s="38">
        <v>4298.133333333335</v>
      </c>
      <c r="L73" s="38">
        <v>4326.9166666666679</v>
      </c>
      <c r="M73" s="28">
        <v>4269.3500000000004</v>
      </c>
      <c r="N73" s="28">
        <v>4217</v>
      </c>
      <c r="O73" s="39">
        <v>2371000</v>
      </c>
      <c r="P73" s="40">
        <v>-3.5737888261908393E-2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3213.75</v>
      </c>
      <c r="F74" s="37">
        <v>3205.9166666666665</v>
      </c>
      <c r="G74" s="38">
        <v>3179.0333333333328</v>
      </c>
      <c r="H74" s="38">
        <v>3144.3166666666662</v>
      </c>
      <c r="I74" s="38">
        <v>3117.4333333333325</v>
      </c>
      <c r="J74" s="38">
        <v>3240.6333333333332</v>
      </c>
      <c r="K74" s="38">
        <v>3267.5166666666673</v>
      </c>
      <c r="L74" s="38">
        <v>3302.2333333333336</v>
      </c>
      <c r="M74" s="28">
        <v>3232.8</v>
      </c>
      <c r="N74" s="28">
        <v>3171.2</v>
      </c>
      <c r="O74" s="39">
        <v>2853025</v>
      </c>
      <c r="P74" s="40">
        <v>-6.0964457721148571E-3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2106.1999999999998</v>
      </c>
      <c r="F75" s="37">
        <v>2115.3333333333335</v>
      </c>
      <c r="G75" s="38">
        <v>2070.9666666666672</v>
      </c>
      <c r="H75" s="38">
        <v>2035.7333333333336</v>
      </c>
      <c r="I75" s="38">
        <v>1991.3666666666672</v>
      </c>
      <c r="J75" s="38">
        <v>2150.5666666666671</v>
      </c>
      <c r="K75" s="38">
        <v>2194.9333333333329</v>
      </c>
      <c r="L75" s="38">
        <v>2230.166666666667</v>
      </c>
      <c r="M75" s="28">
        <v>2159.6999999999998</v>
      </c>
      <c r="N75" s="28">
        <v>2080.1</v>
      </c>
      <c r="O75" s="39">
        <v>1048025</v>
      </c>
      <c r="P75" s="40">
        <v>-5.2205690420255805E-3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177.5</v>
      </c>
      <c r="F76" s="37">
        <v>177.06666666666669</v>
      </c>
      <c r="G76" s="38">
        <v>175.88333333333338</v>
      </c>
      <c r="H76" s="38">
        <v>174.26666666666668</v>
      </c>
      <c r="I76" s="38">
        <v>173.08333333333337</v>
      </c>
      <c r="J76" s="38">
        <v>178.68333333333339</v>
      </c>
      <c r="K76" s="38">
        <v>179.86666666666673</v>
      </c>
      <c r="L76" s="38">
        <v>181.48333333333341</v>
      </c>
      <c r="M76" s="28">
        <v>178.25</v>
      </c>
      <c r="N76" s="28">
        <v>175.45</v>
      </c>
      <c r="O76" s="39">
        <v>25718400</v>
      </c>
      <c r="P76" s="40">
        <v>-8.0533185226326024E-3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133.1</v>
      </c>
      <c r="F77" s="37">
        <v>132.63333333333333</v>
      </c>
      <c r="G77" s="38">
        <v>131.61666666666665</v>
      </c>
      <c r="H77" s="38">
        <v>130.13333333333333</v>
      </c>
      <c r="I77" s="38">
        <v>129.11666666666665</v>
      </c>
      <c r="J77" s="38">
        <v>134.11666666666665</v>
      </c>
      <c r="K77" s="38">
        <v>135.1333333333333</v>
      </c>
      <c r="L77" s="38">
        <v>136.61666666666665</v>
      </c>
      <c r="M77" s="28">
        <v>133.65</v>
      </c>
      <c r="N77" s="28">
        <v>131.15</v>
      </c>
      <c r="O77" s="39">
        <v>91535000</v>
      </c>
      <c r="P77" s="40">
        <v>3.1903500366382953E-2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101.15</v>
      </c>
      <c r="F78" s="37">
        <v>101.38333333333334</v>
      </c>
      <c r="G78" s="38">
        <v>100.56666666666668</v>
      </c>
      <c r="H78" s="38">
        <v>99.983333333333334</v>
      </c>
      <c r="I78" s="38">
        <v>99.166666666666671</v>
      </c>
      <c r="J78" s="38">
        <v>101.96666666666668</v>
      </c>
      <c r="K78" s="38">
        <v>102.78333333333335</v>
      </c>
      <c r="L78" s="38">
        <v>103.36666666666669</v>
      </c>
      <c r="M78" s="28">
        <v>102.2</v>
      </c>
      <c r="N78" s="28">
        <v>100.8</v>
      </c>
      <c r="O78" s="39">
        <v>17534400</v>
      </c>
      <c r="P78" s="40">
        <v>-5.5726687202464292E-2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95.7</v>
      </c>
      <c r="F79" s="37">
        <v>95.366666666666674</v>
      </c>
      <c r="G79" s="38">
        <v>94.583333333333343</v>
      </c>
      <c r="H79" s="38">
        <v>93.466666666666669</v>
      </c>
      <c r="I79" s="38">
        <v>92.683333333333337</v>
      </c>
      <c r="J79" s="38">
        <v>96.483333333333348</v>
      </c>
      <c r="K79" s="38">
        <v>97.26666666666668</v>
      </c>
      <c r="L79" s="38">
        <v>98.383333333333354</v>
      </c>
      <c r="M79" s="28">
        <v>96.15</v>
      </c>
      <c r="N79" s="28">
        <v>94.25</v>
      </c>
      <c r="O79" s="39">
        <v>55348350</v>
      </c>
      <c r="P79" s="40">
        <v>-8.72189527689754E-2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419.9</v>
      </c>
      <c r="F80" s="37">
        <v>421.15000000000003</v>
      </c>
      <c r="G80" s="38">
        <v>416.25000000000006</v>
      </c>
      <c r="H80" s="38">
        <v>412.6</v>
      </c>
      <c r="I80" s="38">
        <v>407.70000000000005</v>
      </c>
      <c r="J80" s="38">
        <v>424.80000000000007</v>
      </c>
      <c r="K80" s="38">
        <v>429.70000000000005</v>
      </c>
      <c r="L80" s="38">
        <v>433.35000000000008</v>
      </c>
      <c r="M80" s="28">
        <v>426.05</v>
      </c>
      <c r="N80" s="28">
        <v>417.5</v>
      </c>
      <c r="O80" s="39">
        <v>5368950</v>
      </c>
      <c r="P80" s="40">
        <v>-2.6896970465893951E-2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38.9</v>
      </c>
      <c r="F81" s="37">
        <v>38.983333333333334</v>
      </c>
      <c r="G81" s="38">
        <v>38.616666666666667</v>
      </c>
      <c r="H81" s="38">
        <v>38.333333333333336</v>
      </c>
      <c r="I81" s="38">
        <v>37.966666666666669</v>
      </c>
      <c r="J81" s="38">
        <v>39.266666666666666</v>
      </c>
      <c r="K81" s="38">
        <v>39.63333333333334</v>
      </c>
      <c r="L81" s="38">
        <v>39.916666666666664</v>
      </c>
      <c r="M81" s="28">
        <v>39.35</v>
      </c>
      <c r="N81" s="28">
        <v>38.700000000000003</v>
      </c>
      <c r="O81" s="39">
        <v>176152500</v>
      </c>
      <c r="P81" s="40">
        <v>5.3701211305518172E-2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558.04999999999995</v>
      </c>
      <c r="F82" s="37">
        <v>550.2166666666667</v>
      </c>
      <c r="G82" s="38">
        <v>537.23333333333335</v>
      </c>
      <c r="H82" s="38">
        <v>516.41666666666663</v>
      </c>
      <c r="I82" s="38">
        <v>503.43333333333328</v>
      </c>
      <c r="J82" s="38">
        <v>571.03333333333342</v>
      </c>
      <c r="K82" s="38">
        <v>584.01666666666677</v>
      </c>
      <c r="L82" s="38">
        <v>604.83333333333348</v>
      </c>
      <c r="M82" s="28">
        <v>563.20000000000005</v>
      </c>
      <c r="N82" s="28">
        <v>529.4</v>
      </c>
      <c r="O82" s="39">
        <v>6782100</v>
      </c>
      <c r="P82" s="40">
        <v>2.8588328075709778E-2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894.25</v>
      </c>
      <c r="F83" s="37">
        <v>892.91666666666663</v>
      </c>
      <c r="G83" s="38">
        <v>887.33333333333326</v>
      </c>
      <c r="H83" s="38">
        <v>880.41666666666663</v>
      </c>
      <c r="I83" s="38">
        <v>874.83333333333326</v>
      </c>
      <c r="J83" s="38">
        <v>899.83333333333326</v>
      </c>
      <c r="K83" s="38">
        <v>905.41666666666652</v>
      </c>
      <c r="L83" s="38">
        <v>912.33333333333326</v>
      </c>
      <c r="M83" s="28">
        <v>898.5</v>
      </c>
      <c r="N83" s="28">
        <v>886</v>
      </c>
      <c r="O83" s="39">
        <v>4941000</v>
      </c>
      <c r="P83" s="40">
        <v>-1.4952153110047847E-2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1231.0999999999999</v>
      </c>
      <c r="F84" s="37">
        <v>1228.95</v>
      </c>
      <c r="G84" s="38">
        <v>1219.0500000000002</v>
      </c>
      <c r="H84" s="38">
        <v>1207.0000000000002</v>
      </c>
      <c r="I84" s="38">
        <v>1197.1000000000004</v>
      </c>
      <c r="J84" s="38">
        <v>1241</v>
      </c>
      <c r="K84" s="38">
        <v>1250.9000000000001</v>
      </c>
      <c r="L84" s="38">
        <v>1262.9499999999998</v>
      </c>
      <c r="M84" s="28">
        <v>1238.8499999999999</v>
      </c>
      <c r="N84" s="28">
        <v>1216.9000000000001</v>
      </c>
      <c r="O84" s="39">
        <v>4023000</v>
      </c>
      <c r="P84" s="40">
        <v>-2.981959147159684E-4</v>
      </c>
    </row>
    <row r="85" spans="1:16" ht="12.75" customHeight="1">
      <c r="A85" s="28">
        <v>75</v>
      </c>
      <c r="B85" s="29" t="s">
        <v>47</v>
      </c>
      <c r="C85" s="205" t="s">
        <v>109</v>
      </c>
      <c r="D85" s="31">
        <v>44924</v>
      </c>
      <c r="E85" s="37">
        <v>327.25</v>
      </c>
      <c r="F85" s="37">
        <v>327.53333333333336</v>
      </c>
      <c r="G85" s="38">
        <v>325.06666666666672</v>
      </c>
      <c r="H85" s="38">
        <v>322.88333333333338</v>
      </c>
      <c r="I85" s="38">
        <v>320.41666666666674</v>
      </c>
      <c r="J85" s="38">
        <v>329.7166666666667</v>
      </c>
      <c r="K85" s="38">
        <v>332.18333333333328</v>
      </c>
      <c r="L85" s="38">
        <v>334.36666666666667</v>
      </c>
      <c r="M85" s="28">
        <v>330</v>
      </c>
      <c r="N85" s="28">
        <v>325.35000000000002</v>
      </c>
      <c r="O85" s="39">
        <v>7564000</v>
      </c>
      <c r="P85" s="40">
        <v>-6.5668505384817444E-3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1753.35</v>
      </c>
      <c r="F86" s="37">
        <v>1750.6499999999999</v>
      </c>
      <c r="G86" s="38">
        <v>1734.6999999999998</v>
      </c>
      <c r="H86" s="38">
        <v>1716.05</v>
      </c>
      <c r="I86" s="38">
        <v>1700.1</v>
      </c>
      <c r="J86" s="38">
        <v>1769.2999999999997</v>
      </c>
      <c r="K86" s="38">
        <v>1785.25</v>
      </c>
      <c r="L86" s="38">
        <v>1803.8999999999996</v>
      </c>
      <c r="M86" s="28">
        <v>1766.6</v>
      </c>
      <c r="N86" s="28">
        <v>1732</v>
      </c>
      <c r="O86" s="39">
        <v>7482200</v>
      </c>
      <c r="P86" s="40">
        <v>-3.3382425135002454E-2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477.3</v>
      </c>
      <c r="F87" s="37">
        <v>476.8</v>
      </c>
      <c r="G87" s="38">
        <v>472.05</v>
      </c>
      <c r="H87" s="38">
        <v>466.8</v>
      </c>
      <c r="I87" s="38">
        <v>462.05</v>
      </c>
      <c r="J87" s="38">
        <v>482.05</v>
      </c>
      <c r="K87" s="38">
        <v>486.8</v>
      </c>
      <c r="L87" s="38">
        <v>492.05</v>
      </c>
      <c r="M87" s="28">
        <v>481.55</v>
      </c>
      <c r="N87" s="28">
        <v>471.55</v>
      </c>
      <c r="O87" s="39">
        <v>5438750</v>
      </c>
      <c r="P87" s="40">
        <v>1.4928854676930255E-2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2526.75</v>
      </c>
      <c r="F88" s="37">
        <v>2526.5333333333333</v>
      </c>
      <c r="G88" s="38">
        <v>2496.4166666666665</v>
      </c>
      <c r="H88" s="38">
        <v>2466.083333333333</v>
      </c>
      <c r="I88" s="38">
        <v>2435.9666666666662</v>
      </c>
      <c r="J88" s="38">
        <v>2556.8666666666668</v>
      </c>
      <c r="K88" s="38">
        <v>2586.9833333333336</v>
      </c>
      <c r="L88" s="38">
        <v>2617.3166666666671</v>
      </c>
      <c r="M88" s="28">
        <v>2556.65</v>
      </c>
      <c r="N88" s="28">
        <v>2496.1999999999998</v>
      </c>
      <c r="O88" s="39">
        <v>3205575</v>
      </c>
      <c r="P88" s="40">
        <v>-1.7862203668951783E-2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1110.8</v>
      </c>
      <c r="F89" s="37">
        <v>1112.55</v>
      </c>
      <c r="G89" s="38">
        <v>1103.6499999999999</v>
      </c>
      <c r="H89" s="38">
        <v>1096.5</v>
      </c>
      <c r="I89" s="38">
        <v>1087.5999999999999</v>
      </c>
      <c r="J89" s="38">
        <v>1119.6999999999998</v>
      </c>
      <c r="K89" s="38">
        <v>1128.5999999999999</v>
      </c>
      <c r="L89" s="38">
        <v>1135.7499999999998</v>
      </c>
      <c r="M89" s="28">
        <v>1121.45</v>
      </c>
      <c r="N89" s="28">
        <v>1105.4000000000001</v>
      </c>
      <c r="O89" s="39">
        <v>5068500</v>
      </c>
      <c r="P89" s="40">
        <v>-1.9442832269297737E-2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1034.8</v>
      </c>
      <c r="F90" s="37">
        <v>1032.6833333333334</v>
      </c>
      <c r="G90" s="38">
        <v>1028.6166666666668</v>
      </c>
      <c r="H90" s="38">
        <v>1022.4333333333334</v>
      </c>
      <c r="I90" s="38">
        <v>1018.3666666666668</v>
      </c>
      <c r="J90" s="38">
        <v>1038.8666666666668</v>
      </c>
      <c r="K90" s="38">
        <v>1042.9333333333334</v>
      </c>
      <c r="L90" s="38">
        <v>1049.1166666666668</v>
      </c>
      <c r="M90" s="28">
        <v>1036.75</v>
      </c>
      <c r="N90" s="28">
        <v>1026.5</v>
      </c>
      <c r="O90" s="39">
        <v>10496500</v>
      </c>
      <c r="P90" s="40">
        <v>-1.749443061197746E-2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2670.8</v>
      </c>
      <c r="F91" s="37">
        <v>2669.9666666666667</v>
      </c>
      <c r="G91" s="38">
        <v>2662.3333333333335</v>
      </c>
      <c r="H91" s="38">
        <v>2653.8666666666668</v>
      </c>
      <c r="I91" s="38">
        <v>2646.2333333333336</v>
      </c>
      <c r="J91" s="38">
        <v>2678.4333333333334</v>
      </c>
      <c r="K91" s="38">
        <v>2686.0666666666666</v>
      </c>
      <c r="L91" s="38">
        <v>2694.5333333333333</v>
      </c>
      <c r="M91" s="28">
        <v>2677.6</v>
      </c>
      <c r="N91" s="28">
        <v>2661.5</v>
      </c>
      <c r="O91" s="39">
        <v>16537800</v>
      </c>
      <c r="P91" s="40">
        <v>1.4408479472977201E-2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2152.9499999999998</v>
      </c>
      <c r="F92" s="37">
        <v>2151.0166666666669</v>
      </c>
      <c r="G92" s="38">
        <v>2126.3833333333337</v>
      </c>
      <c r="H92" s="38">
        <v>2099.8166666666666</v>
      </c>
      <c r="I92" s="38">
        <v>2075.1833333333334</v>
      </c>
      <c r="J92" s="38">
        <v>2177.5833333333339</v>
      </c>
      <c r="K92" s="38">
        <v>2202.2166666666672</v>
      </c>
      <c r="L92" s="38">
        <v>2228.7833333333342</v>
      </c>
      <c r="M92" s="28">
        <v>2175.65</v>
      </c>
      <c r="N92" s="28">
        <v>2124.4499999999998</v>
      </c>
      <c r="O92" s="39">
        <v>1754400</v>
      </c>
      <c r="P92" s="40">
        <v>0.13004830917874396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1629.15</v>
      </c>
      <c r="F93" s="37">
        <v>1627.3999999999999</v>
      </c>
      <c r="G93" s="38">
        <v>1621.0499999999997</v>
      </c>
      <c r="H93" s="38">
        <v>1612.9499999999998</v>
      </c>
      <c r="I93" s="38">
        <v>1606.5999999999997</v>
      </c>
      <c r="J93" s="38">
        <v>1635.4999999999998</v>
      </c>
      <c r="K93" s="38">
        <v>1641.8499999999997</v>
      </c>
      <c r="L93" s="38">
        <v>1649.9499999999998</v>
      </c>
      <c r="M93" s="28">
        <v>1633.75</v>
      </c>
      <c r="N93" s="28">
        <v>1619.3</v>
      </c>
      <c r="O93" s="39">
        <v>57365000</v>
      </c>
      <c r="P93" s="40">
        <v>-1.5155091827581324E-2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567.79999999999995</v>
      </c>
      <c r="F94" s="37">
        <v>568.48333333333335</v>
      </c>
      <c r="G94" s="38">
        <v>565.51666666666665</v>
      </c>
      <c r="H94" s="38">
        <v>563.23333333333335</v>
      </c>
      <c r="I94" s="38">
        <v>560.26666666666665</v>
      </c>
      <c r="J94" s="38">
        <v>570.76666666666665</v>
      </c>
      <c r="K94" s="38">
        <v>573.73333333333335</v>
      </c>
      <c r="L94" s="38">
        <v>576.01666666666665</v>
      </c>
      <c r="M94" s="28">
        <v>571.45000000000005</v>
      </c>
      <c r="N94" s="28">
        <v>566.20000000000005</v>
      </c>
      <c r="O94" s="39">
        <v>14514500</v>
      </c>
      <c r="P94" s="40">
        <v>2.2551146931184127E-2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2695.95</v>
      </c>
      <c r="F95" s="37">
        <v>2706.8</v>
      </c>
      <c r="G95" s="38">
        <v>2680.2000000000003</v>
      </c>
      <c r="H95" s="38">
        <v>2664.4500000000003</v>
      </c>
      <c r="I95" s="38">
        <v>2637.8500000000004</v>
      </c>
      <c r="J95" s="38">
        <v>2722.55</v>
      </c>
      <c r="K95" s="38">
        <v>2749.1500000000005</v>
      </c>
      <c r="L95" s="38">
        <v>2764.9</v>
      </c>
      <c r="M95" s="28">
        <v>2733.4</v>
      </c>
      <c r="N95" s="28">
        <v>2691.05</v>
      </c>
      <c r="O95" s="39">
        <v>2647500</v>
      </c>
      <c r="P95" s="40">
        <v>-1.9117483605646326E-2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465.85</v>
      </c>
      <c r="F96" s="37">
        <v>467.61666666666673</v>
      </c>
      <c r="G96" s="38">
        <v>462.18333333333345</v>
      </c>
      <c r="H96" s="38">
        <v>458.51666666666671</v>
      </c>
      <c r="I96" s="38">
        <v>453.08333333333343</v>
      </c>
      <c r="J96" s="38">
        <v>471.28333333333347</v>
      </c>
      <c r="K96" s="38">
        <v>476.71666666666675</v>
      </c>
      <c r="L96" s="38">
        <v>480.3833333333335</v>
      </c>
      <c r="M96" s="28">
        <v>473.05</v>
      </c>
      <c r="N96" s="28">
        <v>463.95</v>
      </c>
      <c r="O96" s="39">
        <v>21367075</v>
      </c>
      <c r="P96" s="40">
        <v>-4.2617636483188066E-2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108.7</v>
      </c>
      <c r="F97" s="37">
        <v>108.35000000000001</v>
      </c>
      <c r="G97" s="38">
        <v>107.40000000000002</v>
      </c>
      <c r="H97" s="38">
        <v>106.10000000000001</v>
      </c>
      <c r="I97" s="38">
        <v>105.15000000000002</v>
      </c>
      <c r="J97" s="38">
        <v>109.65000000000002</v>
      </c>
      <c r="K97" s="38">
        <v>110.60000000000001</v>
      </c>
      <c r="L97" s="38">
        <v>111.90000000000002</v>
      </c>
      <c r="M97" s="28">
        <v>109.3</v>
      </c>
      <c r="N97" s="28">
        <v>107.05</v>
      </c>
      <c r="O97" s="39">
        <v>19477900</v>
      </c>
      <c r="P97" s="40">
        <v>-2.457846529819167E-2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230.65</v>
      </c>
      <c r="F98" s="37">
        <v>230.25</v>
      </c>
      <c r="G98" s="38">
        <v>228.85</v>
      </c>
      <c r="H98" s="38">
        <v>227.04999999999998</v>
      </c>
      <c r="I98" s="38">
        <v>225.64999999999998</v>
      </c>
      <c r="J98" s="38">
        <v>232.05</v>
      </c>
      <c r="K98" s="38">
        <v>233.45</v>
      </c>
      <c r="L98" s="38">
        <v>235.25000000000003</v>
      </c>
      <c r="M98" s="28">
        <v>231.65</v>
      </c>
      <c r="N98" s="28">
        <v>228.45</v>
      </c>
      <c r="O98" s="39">
        <v>21100500</v>
      </c>
      <c r="P98" s="40">
        <v>-3.2437786306797077E-2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2584.1999999999998</v>
      </c>
      <c r="F99" s="37">
        <v>2588.5499999999997</v>
      </c>
      <c r="G99" s="38">
        <v>2575.0999999999995</v>
      </c>
      <c r="H99" s="38">
        <v>2565.9999999999995</v>
      </c>
      <c r="I99" s="38">
        <v>2552.5499999999993</v>
      </c>
      <c r="J99" s="38">
        <v>2597.6499999999996</v>
      </c>
      <c r="K99" s="38">
        <v>2611.0999999999995</v>
      </c>
      <c r="L99" s="38">
        <v>2620.1999999999998</v>
      </c>
      <c r="M99" s="28">
        <v>2602</v>
      </c>
      <c r="N99" s="28">
        <v>2579.4499999999998</v>
      </c>
      <c r="O99" s="39">
        <v>7794900</v>
      </c>
      <c r="P99" s="40">
        <v>2.577970785629688E-2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41135.199999999997</v>
      </c>
      <c r="F100" s="37">
        <v>41347.616666666661</v>
      </c>
      <c r="G100" s="38">
        <v>40529.533333333326</v>
      </c>
      <c r="H100" s="38">
        <v>39923.866666666661</v>
      </c>
      <c r="I100" s="38">
        <v>39105.783333333326</v>
      </c>
      <c r="J100" s="38">
        <v>41953.283333333326</v>
      </c>
      <c r="K100" s="38">
        <v>42771.366666666654</v>
      </c>
      <c r="L100" s="38">
        <v>43377.033333333326</v>
      </c>
      <c r="M100" s="28">
        <v>42165.7</v>
      </c>
      <c r="N100" s="28">
        <v>40741.949999999997</v>
      </c>
      <c r="O100" s="39">
        <v>38580</v>
      </c>
      <c r="P100" s="40">
        <v>-5.3715967623252391E-2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146.94999999999999</v>
      </c>
      <c r="F101" s="37">
        <v>147.58333333333334</v>
      </c>
      <c r="G101" s="38">
        <v>144.91666666666669</v>
      </c>
      <c r="H101" s="38">
        <v>142.88333333333335</v>
      </c>
      <c r="I101" s="38">
        <v>140.2166666666667</v>
      </c>
      <c r="J101" s="38">
        <v>149.61666666666667</v>
      </c>
      <c r="K101" s="38">
        <v>152.28333333333336</v>
      </c>
      <c r="L101" s="38">
        <v>154.31666666666666</v>
      </c>
      <c r="M101" s="28">
        <v>150.25</v>
      </c>
      <c r="N101" s="28">
        <v>145.55000000000001</v>
      </c>
      <c r="O101" s="39">
        <v>44572000</v>
      </c>
      <c r="P101" s="40">
        <v>-6.2668236877523556E-2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897.35</v>
      </c>
      <c r="F102" s="37">
        <v>898.69999999999993</v>
      </c>
      <c r="G102" s="38">
        <v>893.89999999999986</v>
      </c>
      <c r="H102" s="38">
        <v>890.44999999999993</v>
      </c>
      <c r="I102" s="38">
        <v>885.64999999999986</v>
      </c>
      <c r="J102" s="38">
        <v>902.14999999999986</v>
      </c>
      <c r="K102" s="38">
        <v>906.94999999999982</v>
      </c>
      <c r="L102" s="38">
        <v>910.39999999999986</v>
      </c>
      <c r="M102" s="28">
        <v>903.5</v>
      </c>
      <c r="N102" s="28">
        <v>895.25</v>
      </c>
      <c r="O102" s="39">
        <v>69406300</v>
      </c>
      <c r="P102" s="40">
        <v>-1.5454821421985423E-2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1234.7</v>
      </c>
      <c r="F103" s="37">
        <v>1237.6499999999999</v>
      </c>
      <c r="G103" s="38">
        <v>1223.5999999999997</v>
      </c>
      <c r="H103" s="38">
        <v>1212.4999999999998</v>
      </c>
      <c r="I103" s="38">
        <v>1198.4499999999996</v>
      </c>
      <c r="J103" s="38">
        <v>1248.7499999999998</v>
      </c>
      <c r="K103" s="38">
        <v>1262.8</v>
      </c>
      <c r="L103" s="38">
        <v>1273.8999999999999</v>
      </c>
      <c r="M103" s="28">
        <v>1251.7</v>
      </c>
      <c r="N103" s="28">
        <v>1226.55</v>
      </c>
      <c r="O103" s="39">
        <v>3085500</v>
      </c>
      <c r="P103" s="40">
        <v>-2.4979854955680902E-2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449.6</v>
      </c>
      <c r="F104" s="37">
        <v>450.2833333333333</v>
      </c>
      <c r="G104" s="38">
        <v>447.36666666666662</v>
      </c>
      <c r="H104" s="38">
        <v>445.13333333333333</v>
      </c>
      <c r="I104" s="38">
        <v>442.21666666666664</v>
      </c>
      <c r="J104" s="38">
        <v>452.51666666666659</v>
      </c>
      <c r="K104" s="38">
        <v>455.43333333333334</v>
      </c>
      <c r="L104" s="38">
        <v>457.66666666666657</v>
      </c>
      <c r="M104" s="28">
        <v>453.2</v>
      </c>
      <c r="N104" s="28">
        <v>448.05</v>
      </c>
      <c r="O104" s="39">
        <v>18489000</v>
      </c>
      <c r="P104" s="40">
        <v>-3.4390912651782214E-2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</v>
      </c>
      <c r="F105" s="37">
        <v>8</v>
      </c>
      <c r="G105" s="38">
        <v>7.9</v>
      </c>
      <c r="H105" s="38">
        <v>7.8000000000000007</v>
      </c>
      <c r="I105" s="38">
        <v>7.7000000000000011</v>
      </c>
      <c r="J105" s="38">
        <v>8.1</v>
      </c>
      <c r="K105" s="38">
        <v>8.2000000000000011</v>
      </c>
      <c r="L105" s="38">
        <v>8.2999999999999989</v>
      </c>
      <c r="M105" s="28">
        <v>8.1</v>
      </c>
      <c r="N105" s="28">
        <v>7.9</v>
      </c>
      <c r="O105" s="39">
        <v>695870000</v>
      </c>
      <c r="P105" s="40">
        <v>2.1160760143810992E-2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78.349999999999994</v>
      </c>
      <c r="F106" s="37">
        <v>77.86666666666666</v>
      </c>
      <c r="G106" s="38">
        <v>77.183333333333323</v>
      </c>
      <c r="H106" s="38">
        <v>76.016666666666666</v>
      </c>
      <c r="I106" s="38">
        <v>75.333333333333329</v>
      </c>
      <c r="J106" s="38">
        <v>79.033333333333317</v>
      </c>
      <c r="K106" s="38">
        <v>79.716666666666654</v>
      </c>
      <c r="L106" s="38">
        <v>80.883333333333312</v>
      </c>
      <c r="M106" s="28">
        <v>78.55</v>
      </c>
      <c r="N106" s="28">
        <v>76.7</v>
      </c>
      <c r="O106" s="39">
        <v>111680000</v>
      </c>
      <c r="P106" s="40">
        <v>-2.3263949623928633E-2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55.8</v>
      </c>
      <c r="F107" s="37">
        <v>55.833333333333336</v>
      </c>
      <c r="G107" s="38">
        <v>55.266666666666673</v>
      </c>
      <c r="H107" s="38">
        <v>54.733333333333334</v>
      </c>
      <c r="I107" s="38">
        <v>54.166666666666671</v>
      </c>
      <c r="J107" s="38">
        <v>56.366666666666674</v>
      </c>
      <c r="K107" s="38">
        <v>56.933333333333337</v>
      </c>
      <c r="L107" s="38">
        <v>57.466666666666676</v>
      </c>
      <c r="M107" s="28">
        <v>56.4</v>
      </c>
      <c r="N107" s="28">
        <v>55.3</v>
      </c>
      <c r="O107" s="39">
        <v>177735000</v>
      </c>
      <c r="P107" s="40">
        <v>-4.8043705310516591E-2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139.4</v>
      </c>
      <c r="F108" s="37">
        <v>138.96666666666667</v>
      </c>
      <c r="G108" s="38">
        <v>137.78333333333333</v>
      </c>
      <c r="H108" s="38">
        <v>136.16666666666666</v>
      </c>
      <c r="I108" s="38">
        <v>134.98333333333332</v>
      </c>
      <c r="J108" s="38">
        <v>140.58333333333334</v>
      </c>
      <c r="K108" s="38">
        <v>141.76666666666668</v>
      </c>
      <c r="L108" s="38">
        <v>143.38333333333335</v>
      </c>
      <c r="M108" s="28">
        <v>140.15</v>
      </c>
      <c r="N108" s="28">
        <v>137.35</v>
      </c>
      <c r="O108" s="39">
        <v>49027500</v>
      </c>
      <c r="P108" s="40">
        <v>-3.3702882483370292E-2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410.85</v>
      </c>
      <c r="F109" s="37">
        <v>410.61666666666662</v>
      </c>
      <c r="G109" s="38">
        <v>408.23333333333323</v>
      </c>
      <c r="H109" s="38">
        <v>405.61666666666662</v>
      </c>
      <c r="I109" s="38">
        <v>403.23333333333323</v>
      </c>
      <c r="J109" s="38">
        <v>413.23333333333323</v>
      </c>
      <c r="K109" s="38">
        <v>415.61666666666656</v>
      </c>
      <c r="L109" s="38">
        <v>418.23333333333323</v>
      </c>
      <c r="M109" s="28">
        <v>413</v>
      </c>
      <c r="N109" s="28">
        <v>408</v>
      </c>
      <c r="O109" s="39">
        <v>8602000</v>
      </c>
      <c r="P109" s="40">
        <v>-7.2992700729927005E-3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316.55</v>
      </c>
      <c r="F110" s="37">
        <v>314.21666666666664</v>
      </c>
      <c r="G110" s="38">
        <v>310.98333333333329</v>
      </c>
      <c r="H110" s="38">
        <v>305.41666666666663</v>
      </c>
      <c r="I110" s="38">
        <v>302.18333333333328</v>
      </c>
      <c r="J110" s="38">
        <v>319.7833333333333</v>
      </c>
      <c r="K110" s="38">
        <v>323.01666666666665</v>
      </c>
      <c r="L110" s="38">
        <v>328.58333333333331</v>
      </c>
      <c r="M110" s="28">
        <v>317.45</v>
      </c>
      <c r="N110" s="28">
        <v>308.64999999999998</v>
      </c>
      <c r="O110" s="39">
        <v>28917902</v>
      </c>
      <c r="P110" s="40">
        <v>-3.0196219757919147E-2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216.15</v>
      </c>
      <c r="F111" s="37">
        <v>215.41666666666666</v>
      </c>
      <c r="G111" s="38">
        <v>213.7833333333333</v>
      </c>
      <c r="H111" s="38">
        <v>211.41666666666666</v>
      </c>
      <c r="I111" s="38">
        <v>209.7833333333333</v>
      </c>
      <c r="J111" s="38">
        <v>217.7833333333333</v>
      </c>
      <c r="K111" s="38">
        <v>219.41666666666669</v>
      </c>
      <c r="L111" s="38">
        <v>221.7833333333333</v>
      </c>
      <c r="M111" s="28">
        <v>217.05</v>
      </c>
      <c r="N111" s="28">
        <v>213.05</v>
      </c>
      <c r="O111" s="39">
        <v>15651300</v>
      </c>
      <c r="P111" s="40">
        <v>-1.2262079062957541E-2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4173</v>
      </c>
      <c r="F112" s="37">
        <v>4200.8</v>
      </c>
      <c r="G112" s="38">
        <v>4132.6000000000004</v>
      </c>
      <c r="H112" s="38">
        <v>4092.2</v>
      </c>
      <c r="I112" s="38">
        <v>4024</v>
      </c>
      <c r="J112" s="38">
        <v>4241.2000000000007</v>
      </c>
      <c r="K112" s="38">
        <v>4309.3999999999996</v>
      </c>
      <c r="L112" s="38">
        <v>4349.8000000000011</v>
      </c>
      <c r="M112" s="28">
        <v>4269</v>
      </c>
      <c r="N112" s="28">
        <v>4160.3999999999996</v>
      </c>
      <c r="O112" s="39">
        <v>314400</v>
      </c>
      <c r="P112" s="40">
        <v>-1.4292520247737017E-3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2013.65</v>
      </c>
      <c r="F113" s="37">
        <v>2025.3833333333332</v>
      </c>
      <c r="G113" s="38">
        <v>1996.2666666666664</v>
      </c>
      <c r="H113" s="38">
        <v>1978.8833333333332</v>
      </c>
      <c r="I113" s="38">
        <v>1949.7666666666664</v>
      </c>
      <c r="J113" s="38">
        <v>2042.7666666666664</v>
      </c>
      <c r="K113" s="38">
        <v>2071.8833333333332</v>
      </c>
      <c r="L113" s="38">
        <v>2089.2666666666664</v>
      </c>
      <c r="M113" s="28">
        <v>2054.5</v>
      </c>
      <c r="N113" s="28">
        <v>2008</v>
      </c>
      <c r="O113" s="39">
        <v>3541500</v>
      </c>
      <c r="P113" s="40">
        <v>3.1995803829006034E-2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1211.95</v>
      </c>
      <c r="F114" s="37">
        <v>1210.3166666666666</v>
      </c>
      <c r="G114" s="38">
        <v>1194.6833333333332</v>
      </c>
      <c r="H114" s="38">
        <v>1177.4166666666665</v>
      </c>
      <c r="I114" s="38">
        <v>1161.7833333333331</v>
      </c>
      <c r="J114" s="38">
        <v>1227.5833333333333</v>
      </c>
      <c r="K114" s="38">
        <v>1243.2166666666665</v>
      </c>
      <c r="L114" s="38">
        <v>1260.4833333333333</v>
      </c>
      <c r="M114" s="28">
        <v>1225.95</v>
      </c>
      <c r="N114" s="28">
        <v>1193.05</v>
      </c>
      <c r="O114" s="39">
        <v>24756750</v>
      </c>
      <c r="P114" s="40">
        <v>-3.197142454954955E-2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191</v>
      </c>
      <c r="F115" s="37">
        <v>191.86666666666665</v>
      </c>
      <c r="G115" s="38">
        <v>189.08333333333329</v>
      </c>
      <c r="H115" s="38">
        <v>187.16666666666663</v>
      </c>
      <c r="I115" s="38">
        <v>184.38333333333327</v>
      </c>
      <c r="J115" s="38">
        <v>193.7833333333333</v>
      </c>
      <c r="K115" s="38">
        <v>196.56666666666666</v>
      </c>
      <c r="L115" s="38">
        <v>198.48333333333332</v>
      </c>
      <c r="M115" s="28">
        <v>194.65</v>
      </c>
      <c r="N115" s="28">
        <v>189.95</v>
      </c>
      <c r="O115" s="39">
        <v>13213200</v>
      </c>
      <c r="P115" s="40">
        <v>2.5493945188017845E-3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1510.5</v>
      </c>
      <c r="F116" s="37">
        <v>1511.6166666666668</v>
      </c>
      <c r="G116" s="38">
        <v>1499.3833333333337</v>
      </c>
      <c r="H116" s="38">
        <v>1488.2666666666669</v>
      </c>
      <c r="I116" s="38">
        <v>1476.0333333333338</v>
      </c>
      <c r="J116" s="38">
        <v>1522.7333333333336</v>
      </c>
      <c r="K116" s="38">
        <v>1534.9666666666667</v>
      </c>
      <c r="L116" s="38">
        <v>1546.0833333333335</v>
      </c>
      <c r="M116" s="28">
        <v>1523.85</v>
      </c>
      <c r="N116" s="28">
        <v>1500.5</v>
      </c>
      <c r="O116" s="39">
        <v>31428600</v>
      </c>
      <c r="P116" s="40">
        <v>-1.962502858013871E-3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441.2</v>
      </c>
      <c r="F117" s="37">
        <v>442.5</v>
      </c>
      <c r="G117" s="38">
        <v>437.4</v>
      </c>
      <c r="H117" s="38">
        <v>433.59999999999997</v>
      </c>
      <c r="I117" s="38">
        <v>428.49999999999994</v>
      </c>
      <c r="J117" s="38">
        <v>446.3</v>
      </c>
      <c r="K117" s="38">
        <v>451.40000000000003</v>
      </c>
      <c r="L117" s="38">
        <v>455.20000000000005</v>
      </c>
      <c r="M117" s="28">
        <v>447.6</v>
      </c>
      <c r="N117" s="28">
        <v>438.7</v>
      </c>
      <c r="O117" s="39">
        <v>5144500</v>
      </c>
      <c r="P117" s="40">
        <v>-1.3896875599003258E-2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74.75</v>
      </c>
      <c r="F118" s="37">
        <v>74.75</v>
      </c>
      <c r="G118" s="38">
        <v>74.45</v>
      </c>
      <c r="H118" s="38">
        <v>74.150000000000006</v>
      </c>
      <c r="I118" s="38">
        <v>73.850000000000009</v>
      </c>
      <c r="J118" s="38">
        <v>75.05</v>
      </c>
      <c r="K118" s="38">
        <v>75.350000000000009</v>
      </c>
      <c r="L118" s="38">
        <v>75.649999999999991</v>
      </c>
      <c r="M118" s="28">
        <v>75.05</v>
      </c>
      <c r="N118" s="28">
        <v>74.45</v>
      </c>
      <c r="O118" s="39">
        <v>78955500</v>
      </c>
      <c r="P118" s="40">
        <v>-2.9016786570743407E-2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848.6</v>
      </c>
      <c r="F119" s="37">
        <v>851.69999999999993</v>
      </c>
      <c r="G119" s="38">
        <v>842.89999999999986</v>
      </c>
      <c r="H119" s="38">
        <v>837.19999999999993</v>
      </c>
      <c r="I119" s="38">
        <v>828.39999999999986</v>
      </c>
      <c r="J119" s="38">
        <v>857.39999999999986</v>
      </c>
      <c r="K119" s="38">
        <v>866.19999999999982</v>
      </c>
      <c r="L119" s="38">
        <v>871.89999999999986</v>
      </c>
      <c r="M119" s="28">
        <v>860.5</v>
      </c>
      <c r="N119" s="28">
        <v>846</v>
      </c>
      <c r="O119" s="39">
        <v>1844050</v>
      </c>
      <c r="P119" s="40">
        <v>-0.18757159221076747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638.5</v>
      </c>
      <c r="F120" s="37">
        <v>636.86666666666667</v>
      </c>
      <c r="G120" s="38">
        <v>632.88333333333333</v>
      </c>
      <c r="H120" s="38">
        <v>627.26666666666665</v>
      </c>
      <c r="I120" s="38">
        <v>623.2833333333333</v>
      </c>
      <c r="J120" s="38">
        <v>642.48333333333335</v>
      </c>
      <c r="K120" s="38">
        <v>646.4666666666667</v>
      </c>
      <c r="L120" s="38">
        <v>652.08333333333337</v>
      </c>
      <c r="M120" s="28">
        <v>640.85</v>
      </c>
      <c r="N120" s="28">
        <v>631.25</v>
      </c>
      <c r="O120" s="39">
        <v>18025875</v>
      </c>
      <c r="P120" s="40">
        <v>6.314357878375753E-4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333.4</v>
      </c>
      <c r="F121" s="37">
        <v>332.86666666666662</v>
      </c>
      <c r="G121" s="38">
        <v>331.83333333333326</v>
      </c>
      <c r="H121" s="38">
        <v>330.26666666666665</v>
      </c>
      <c r="I121" s="38">
        <v>329.23333333333329</v>
      </c>
      <c r="J121" s="38">
        <v>334.43333333333322</v>
      </c>
      <c r="K121" s="38">
        <v>335.46666666666664</v>
      </c>
      <c r="L121" s="38">
        <v>337.03333333333319</v>
      </c>
      <c r="M121" s="28">
        <v>333.9</v>
      </c>
      <c r="N121" s="28">
        <v>331.3</v>
      </c>
      <c r="O121" s="39">
        <v>76065600</v>
      </c>
      <c r="P121" s="40">
        <v>2.2563021595113138E-2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577.6</v>
      </c>
      <c r="F122" s="37">
        <v>574.9666666666667</v>
      </c>
      <c r="G122" s="38">
        <v>567.73333333333335</v>
      </c>
      <c r="H122" s="38">
        <v>557.86666666666667</v>
      </c>
      <c r="I122" s="38">
        <v>550.63333333333333</v>
      </c>
      <c r="J122" s="38">
        <v>584.83333333333337</v>
      </c>
      <c r="K122" s="38">
        <v>592.06666666666672</v>
      </c>
      <c r="L122" s="38">
        <v>601.93333333333339</v>
      </c>
      <c r="M122" s="28">
        <v>582.20000000000005</v>
      </c>
      <c r="N122" s="28">
        <v>565.1</v>
      </c>
      <c r="O122" s="39">
        <v>22672500</v>
      </c>
      <c r="P122" s="40">
        <v>-3.8587935969468884E-2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3015.2</v>
      </c>
      <c r="F123" s="37">
        <v>3017.1166666666668</v>
      </c>
      <c r="G123" s="38">
        <v>2994.4833333333336</v>
      </c>
      <c r="H123" s="38">
        <v>2973.7666666666669</v>
      </c>
      <c r="I123" s="38">
        <v>2951.1333333333337</v>
      </c>
      <c r="J123" s="38">
        <v>3037.8333333333335</v>
      </c>
      <c r="K123" s="38">
        <v>3060.4666666666667</v>
      </c>
      <c r="L123" s="38">
        <v>3081.1833333333334</v>
      </c>
      <c r="M123" s="28">
        <v>3039.75</v>
      </c>
      <c r="N123" s="28">
        <v>2996.4</v>
      </c>
      <c r="O123" s="39">
        <v>542750</v>
      </c>
      <c r="P123" s="40">
        <v>-9.5793419408579758E-2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758.6</v>
      </c>
      <c r="F124" s="37">
        <v>760.08333333333337</v>
      </c>
      <c r="G124" s="38">
        <v>753.9666666666667</v>
      </c>
      <c r="H124" s="38">
        <v>749.33333333333337</v>
      </c>
      <c r="I124" s="38">
        <v>743.2166666666667</v>
      </c>
      <c r="J124" s="38">
        <v>764.7166666666667</v>
      </c>
      <c r="K124" s="38">
        <v>770.83333333333326</v>
      </c>
      <c r="L124" s="38">
        <v>775.4666666666667</v>
      </c>
      <c r="M124" s="28">
        <v>766.2</v>
      </c>
      <c r="N124" s="28">
        <v>755.45</v>
      </c>
      <c r="O124" s="39">
        <v>23292900</v>
      </c>
      <c r="P124" s="40">
        <v>-2.9471251083501879E-3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513.95000000000005</v>
      </c>
      <c r="F125" s="37">
        <v>515.35</v>
      </c>
      <c r="G125" s="38">
        <v>510.90000000000009</v>
      </c>
      <c r="H125" s="38">
        <v>507.85</v>
      </c>
      <c r="I125" s="38">
        <v>503.40000000000009</v>
      </c>
      <c r="J125" s="38">
        <v>518.40000000000009</v>
      </c>
      <c r="K125" s="38">
        <v>522.85000000000014</v>
      </c>
      <c r="L125" s="38">
        <v>525.90000000000009</v>
      </c>
      <c r="M125" s="28">
        <v>519.79999999999995</v>
      </c>
      <c r="N125" s="28">
        <v>512.29999999999995</v>
      </c>
      <c r="O125" s="39">
        <v>16476250</v>
      </c>
      <c r="P125" s="40">
        <v>-1.1548556430446194E-2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1821.6</v>
      </c>
      <c r="F126" s="37">
        <v>1823.0333333333335</v>
      </c>
      <c r="G126" s="38">
        <v>1814.166666666667</v>
      </c>
      <c r="H126" s="38">
        <v>1806.7333333333333</v>
      </c>
      <c r="I126" s="38">
        <v>1797.8666666666668</v>
      </c>
      <c r="J126" s="38">
        <v>1830.4666666666672</v>
      </c>
      <c r="K126" s="38">
        <v>1839.3333333333335</v>
      </c>
      <c r="L126" s="38">
        <v>1846.7666666666673</v>
      </c>
      <c r="M126" s="28">
        <v>1831.9</v>
      </c>
      <c r="N126" s="28">
        <v>1815.6</v>
      </c>
      <c r="O126" s="39">
        <v>32412800</v>
      </c>
      <c r="P126" s="40">
        <v>-6.997291766234085E-3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85.95</v>
      </c>
      <c r="F127" s="37">
        <v>85.683333333333337</v>
      </c>
      <c r="G127" s="38">
        <v>84.666666666666671</v>
      </c>
      <c r="H127" s="38">
        <v>83.38333333333334</v>
      </c>
      <c r="I127" s="38">
        <v>82.366666666666674</v>
      </c>
      <c r="J127" s="38">
        <v>86.966666666666669</v>
      </c>
      <c r="K127" s="38">
        <v>87.98333333333332</v>
      </c>
      <c r="L127" s="38">
        <v>89.266666666666666</v>
      </c>
      <c r="M127" s="28">
        <v>86.7</v>
      </c>
      <c r="N127" s="28">
        <v>84.4</v>
      </c>
      <c r="O127" s="39">
        <v>64413432</v>
      </c>
      <c r="P127" s="40">
        <v>6.9754464285714289E-3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2272.1</v>
      </c>
      <c r="F128" s="37">
        <v>2279.5666666666666</v>
      </c>
      <c r="G128" s="38">
        <v>2252.5333333333333</v>
      </c>
      <c r="H128" s="38">
        <v>2232.9666666666667</v>
      </c>
      <c r="I128" s="38">
        <v>2205.9333333333334</v>
      </c>
      <c r="J128" s="38">
        <v>2299.1333333333332</v>
      </c>
      <c r="K128" s="38">
        <v>2326.1666666666661</v>
      </c>
      <c r="L128" s="38">
        <v>2345.7333333333331</v>
      </c>
      <c r="M128" s="28">
        <v>2306.6</v>
      </c>
      <c r="N128" s="28">
        <v>2260</v>
      </c>
      <c r="O128" s="39">
        <v>1360000</v>
      </c>
      <c r="P128" s="40">
        <v>-7.8902810700982054E-2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373.25</v>
      </c>
      <c r="F129" s="37">
        <v>375.08333333333331</v>
      </c>
      <c r="G129" s="38">
        <v>370.21666666666664</v>
      </c>
      <c r="H129" s="38">
        <v>367.18333333333334</v>
      </c>
      <c r="I129" s="38">
        <v>362.31666666666666</v>
      </c>
      <c r="J129" s="38">
        <v>378.11666666666662</v>
      </c>
      <c r="K129" s="38">
        <v>382.98333333333329</v>
      </c>
      <c r="L129" s="38">
        <v>386.01666666666659</v>
      </c>
      <c r="M129" s="28">
        <v>379.95</v>
      </c>
      <c r="N129" s="28">
        <v>372.05</v>
      </c>
      <c r="O129" s="39">
        <v>11958700</v>
      </c>
      <c r="P129" s="40">
        <v>4.8398887497794318E-3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416.65</v>
      </c>
      <c r="F130" s="37">
        <v>415.91666666666669</v>
      </c>
      <c r="G130" s="38">
        <v>412.18333333333339</v>
      </c>
      <c r="H130" s="38">
        <v>407.7166666666667</v>
      </c>
      <c r="I130" s="38">
        <v>403.98333333333341</v>
      </c>
      <c r="J130" s="38">
        <v>420.38333333333338</v>
      </c>
      <c r="K130" s="38">
        <v>424.11666666666662</v>
      </c>
      <c r="L130" s="38">
        <v>428.58333333333337</v>
      </c>
      <c r="M130" s="28">
        <v>419.65</v>
      </c>
      <c r="N130" s="28">
        <v>411.45</v>
      </c>
      <c r="O130" s="39">
        <v>12524000</v>
      </c>
      <c r="P130" s="40">
        <v>-5.65014313695947E-2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2118.6</v>
      </c>
      <c r="F131" s="37">
        <v>2122.4666666666667</v>
      </c>
      <c r="G131" s="38">
        <v>2110.4333333333334</v>
      </c>
      <c r="H131" s="38">
        <v>2102.2666666666669</v>
      </c>
      <c r="I131" s="38">
        <v>2090.2333333333336</v>
      </c>
      <c r="J131" s="38">
        <v>2130.6333333333332</v>
      </c>
      <c r="K131" s="38">
        <v>2142.666666666667</v>
      </c>
      <c r="L131" s="38">
        <v>2150.833333333333</v>
      </c>
      <c r="M131" s="28">
        <v>2134.5</v>
      </c>
      <c r="N131" s="28">
        <v>2114.3000000000002</v>
      </c>
      <c r="O131" s="39">
        <v>8646900</v>
      </c>
      <c r="P131" s="40">
        <v>2.1556969507318937E-3</v>
      </c>
    </row>
    <row r="132" spans="1:16" ht="12.75" customHeight="1">
      <c r="A132" s="28">
        <v>122</v>
      </c>
      <c r="B132" s="29" t="s">
        <v>86</v>
      </c>
      <c r="C132" s="30" t="s">
        <v>948</v>
      </c>
      <c r="D132" s="31">
        <v>44924</v>
      </c>
      <c r="E132" s="37">
        <v>4333.8999999999996</v>
      </c>
      <c r="F132" s="37">
        <v>4334.6166666666659</v>
      </c>
      <c r="G132" s="38">
        <v>4304.2833333333319</v>
      </c>
      <c r="H132" s="38">
        <v>4274.6666666666661</v>
      </c>
      <c r="I132" s="38">
        <v>4244.3333333333321</v>
      </c>
      <c r="J132" s="38">
        <v>4364.2333333333318</v>
      </c>
      <c r="K132" s="38">
        <v>4394.5666666666657</v>
      </c>
      <c r="L132" s="38">
        <v>4424.1833333333316</v>
      </c>
      <c r="M132" s="28">
        <v>4364.95</v>
      </c>
      <c r="N132" s="28">
        <v>4305</v>
      </c>
      <c r="O132" s="39">
        <v>1929600</v>
      </c>
      <c r="P132" s="40">
        <v>-9.7759987683781087E-3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3709.85</v>
      </c>
      <c r="F133" s="37">
        <v>3722.9499999999994</v>
      </c>
      <c r="G133" s="38">
        <v>3684.4499999999989</v>
      </c>
      <c r="H133" s="38">
        <v>3659.0499999999997</v>
      </c>
      <c r="I133" s="38">
        <v>3620.5499999999993</v>
      </c>
      <c r="J133" s="38">
        <v>3748.3499999999985</v>
      </c>
      <c r="K133" s="38">
        <v>3786.8499999999995</v>
      </c>
      <c r="L133" s="38">
        <v>3812.2499999999982</v>
      </c>
      <c r="M133" s="28">
        <v>3761.45</v>
      </c>
      <c r="N133" s="28">
        <v>3697.55</v>
      </c>
      <c r="O133" s="39">
        <v>1107200</v>
      </c>
      <c r="P133" s="40">
        <v>6.7284960901982174E-3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733.5</v>
      </c>
      <c r="F134" s="37">
        <v>735.41666666666663</v>
      </c>
      <c r="G134" s="38">
        <v>723.38333333333321</v>
      </c>
      <c r="H134" s="38">
        <v>713.26666666666654</v>
      </c>
      <c r="I134" s="38">
        <v>701.23333333333312</v>
      </c>
      <c r="J134" s="38">
        <v>745.5333333333333</v>
      </c>
      <c r="K134" s="38">
        <v>757.56666666666683</v>
      </c>
      <c r="L134" s="38">
        <v>767.68333333333339</v>
      </c>
      <c r="M134" s="28">
        <v>747.45</v>
      </c>
      <c r="N134" s="28">
        <v>725.3</v>
      </c>
      <c r="O134" s="39">
        <v>6717550</v>
      </c>
      <c r="P134" s="40">
        <v>-4.1944478118559822E-2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1249.5</v>
      </c>
      <c r="F135" s="37">
        <v>1242.25</v>
      </c>
      <c r="G135" s="38">
        <v>1232.2</v>
      </c>
      <c r="H135" s="38">
        <v>1214.9000000000001</v>
      </c>
      <c r="I135" s="38">
        <v>1204.8500000000001</v>
      </c>
      <c r="J135" s="38">
        <v>1259.55</v>
      </c>
      <c r="K135" s="38">
        <v>1269.6000000000001</v>
      </c>
      <c r="L135" s="38">
        <v>1286.8999999999999</v>
      </c>
      <c r="M135" s="28">
        <v>1252.3</v>
      </c>
      <c r="N135" s="28">
        <v>1224.95</v>
      </c>
      <c r="O135" s="39">
        <v>12734400</v>
      </c>
      <c r="P135" s="40">
        <v>4.3059457599908264E-2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232.15</v>
      </c>
      <c r="F136" s="37">
        <v>231.28333333333333</v>
      </c>
      <c r="G136" s="38">
        <v>228.21666666666667</v>
      </c>
      <c r="H136" s="38">
        <v>224.28333333333333</v>
      </c>
      <c r="I136" s="38">
        <v>221.21666666666667</v>
      </c>
      <c r="J136" s="38">
        <v>235.21666666666667</v>
      </c>
      <c r="K136" s="38">
        <v>238.28333333333333</v>
      </c>
      <c r="L136" s="38">
        <v>242.21666666666667</v>
      </c>
      <c r="M136" s="28">
        <v>234.35</v>
      </c>
      <c r="N136" s="28">
        <v>227.35</v>
      </c>
      <c r="O136" s="39">
        <v>24692000</v>
      </c>
      <c r="P136" s="40">
        <v>7.8367346938775506E-3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111.5</v>
      </c>
      <c r="F137" s="37">
        <v>111.38333333333333</v>
      </c>
      <c r="G137" s="38">
        <v>110.21666666666665</v>
      </c>
      <c r="H137" s="38">
        <v>108.93333333333332</v>
      </c>
      <c r="I137" s="38">
        <v>107.76666666666665</v>
      </c>
      <c r="J137" s="38">
        <v>112.66666666666666</v>
      </c>
      <c r="K137" s="38">
        <v>113.83333333333334</v>
      </c>
      <c r="L137" s="38">
        <v>115.11666666666666</v>
      </c>
      <c r="M137" s="28">
        <v>112.55</v>
      </c>
      <c r="N137" s="28">
        <v>110.1</v>
      </c>
      <c r="O137" s="39">
        <v>38454000</v>
      </c>
      <c r="P137" s="40">
        <v>-6.2025120173670335E-3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519.29999999999995</v>
      </c>
      <c r="F138" s="37">
        <v>518.56666666666661</v>
      </c>
      <c r="G138" s="38">
        <v>515.83333333333326</v>
      </c>
      <c r="H138" s="38">
        <v>512.36666666666667</v>
      </c>
      <c r="I138" s="38">
        <v>509.63333333333333</v>
      </c>
      <c r="J138" s="38">
        <v>522.03333333333319</v>
      </c>
      <c r="K138" s="38">
        <v>524.76666666666654</v>
      </c>
      <c r="L138" s="38">
        <v>528.23333333333312</v>
      </c>
      <c r="M138" s="28">
        <v>521.29999999999995</v>
      </c>
      <c r="N138" s="28">
        <v>515.1</v>
      </c>
      <c r="O138" s="39">
        <v>8080800</v>
      </c>
      <c r="P138" s="40">
        <v>-5.5142416163883823E-2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8404.5499999999993</v>
      </c>
      <c r="F139" s="37">
        <v>8371.4333333333325</v>
      </c>
      <c r="G139" s="38">
        <v>8308.1666666666642</v>
      </c>
      <c r="H139" s="38">
        <v>8211.783333333331</v>
      </c>
      <c r="I139" s="38">
        <v>8148.5166666666628</v>
      </c>
      <c r="J139" s="38">
        <v>8467.8166666666657</v>
      </c>
      <c r="K139" s="38">
        <v>8531.0833333333321</v>
      </c>
      <c r="L139" s="38">
        <v>8627.4666666666672</v>
      </c>
      <c r="M139" s="28">
        <v>8434.7000000000007</v>
      </c>
      <c r="N139" s="28">
        <v>8275.0499999999993</v>
      </c>
      <c r="O139" s="39">
        <v>3223000</v>
      </c>
      <c r="P139" s="40">
        <v>-5.2198206146154974E-2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877.45</v>
      </c>
      <c r="F140" s="37">
        <v>878.08333333333337</v>
      </c>
      <c r="G140" s="38">
        <v>874.36666666666679</v>
      </c>
      <c r="H140" s="38">
        <v>871.28333333333342</v>
      </c>
      <c r="I140" s="38">
        <v>867.56666666666683</v>
      </c>
      <c r="J140" s="38">
        <v>881.16666666666674</v>
      </c>
      <c r="K140" s="38">
        <v>884.88333333333321</v>
      </c>
      <c r="L140" s="38">
        <v>887.9666666666667</v>
      </c>
      <c r="M140" s="28">
        <v>881.8</v>
      </c>
      <c r="N140" s="28">
        <v>875</v>
      </c>
      <c r="O140" s="39">
        <v>14620000</v>
      </c>
      <c r="P140" s="40">
        <v>-5.9493455719870818E-3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1551.75</v>
      </c>
      <c r="F141" s="37">
        <v>1553.2</v>
      </c>
      <c r="G141" s="38">
        <v>1540.4</v>
      </c>
      <c r="H141" s="38">
        <v>1529.05</v>
      </c>
      <c r="I141" s="38">
        <v>1516.25</v>
      </c>
      <c r="J141" s="38">
        <v>1564.5500000000002</v>
      </c>
      <c r="K141" s="38">
        <v>1577.35</v>
      </c>
      <c r="L141" s="38">
        <v>1588.7000000000003</v>
      </c>
      <c r="M141" s="28">
        <v>1566</v>
      </c>
      <c r="N141" s="28">
        <v>1541.85</v>
      </c>
      <c r="O141" s="39">
        <v>1816000</v>
      </c>
      <c r="P141" s="40">
        <v>-3.9491004826678368E-3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1319</v>
      </c>
      <c r="F142" s="37">
        <v>1323.8</v>
      </c>
      <c r="G142" s="38">
        <v>1307.75</v>
      </c>
      <c r="H142" s="38">
        <v>1296.5</v>
      </c>
      <c r="I142" s="38">
        <v>1280.45</v>
      </c>
      <c r="J142" s="38">
        <v>1335.05</v>
      </c>
      <c r="K142" s="38">
        <v>1351.0999999999997</v>
      </c>
      <c r="L142" s="38">
        <v>1362.35</v>
      </c>
      <c r="M142" s="28">
        <v>1339.85</v>
      </c>
      <c r="N142" s="28">
        <v>1312.55</v>
      </c>
      <c r="O142" s="39">
        <v>1735500</v>
      </c>
      <c r="P142" s="40">
        <v>3.6428784711854283E-2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672.3</v>
      </c>
      <c r="F143" s="37">
        <v>675.66666666666663</v>
      </c>
      <c r="G143" s="38">
        <v>665.93333333333328</v>
      </c>
      <c r="H143" s="38">
        <v>659.56666666666661</v>
      </c>
      <c r="I143" s="38">
        <v>649.83333333333326</v>
      </c>
      <c r="J143" s="38">
        <v>682.0333333333333</v>
      </c>
      <c r="K143" s="38">
        <v>691.76666666666665</v>
      </c>
      <c r="L143" s="38">
        <v>698.13333333333333</v>
      </c>
      <c r="M143" s="28">
        <v>685.4</v>
      </c>
      <c r="N143" s="28">
        <v>669.3</v>
      </c>
      <c r="O143" s="39">
        <v>6992700</v>
      </c>
      <c r="P143" s="40">
        <v>-4.8133073792249161E-2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841.3</v>
      </c>
      <c r="F144" s="37">
        <v>844.81666666666661</v>
      </c>
      <c r="G144" s="38">
        <v>836.18333333333317</v>
      </c>
      <c r="H144" s="38">
        <v>831.06666666666661</v>
      </c>
      <c r="I144" s="38">
        <v>822.43333333333317</v>
      </c>
      <c r="J144" s="38">
        <v>849.93333333333317</v>
      </c>
      <c r="K144" s="38">
        <v>858.56666666666661</v>
      </c>
      <c r="L144" s="38">
        <v>863.68333333333317</v>
      </c>
      <c r="M144" s="28">
        <v>853.45</v>
      </c>
      <c r="N144" s="28">
        <v>839.7</v>
      </c>
      <c r="O144" s="39">
        <v>2684800</v>
      </c>
      <c r="P144" s="40">
        <v>1.6661617691608604E-2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74.2</v>
      </c>
      <c r="F145" s="37">
        <v>73.866666666666674</v>
      </c>
      <c r="G145" s="38">
        <v>73.133333333333354</v>
      </c>
      <c r="H145" s="38">
        <v>72.066666666666677</v>
      </c>
      <c r="I145" s="38">
        <v>71.333333333333357</v>
      </c>
      <c r="J145" s="38">
        <v>74.933333333333351</v>
      </c>
      <c r="K145" s="38">
        <v>75.666666666666671</v>
      </c>
      <c r="L145" s="38">
        <v>76.733333333333348</v>
      </c>
      <c r="M145" s="28">
        <v>74.599999999999994</v>
      </c>
      <c r="N145" s="28">
        <v>72.8</v>
      </c>
      <c r="O145" s="39">
        <v>87041250</v>
      </c>
      <c r="P145" s="40">
        <v>-3.1033964532611962E-2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1938.85</v>
      </c>
      <c r="F146" s="37">
        <v>1934.5666666666666</v>
      </c>
      <c r="G146" s="38">
        <v>1917.4833333333331</v>
      </c>
      <c r="H146" s="38">
        <v>1896.1166666666666</v>
      </c>
      <c r="I146" s="38">
        <v>1879.0333333333331</v>
      </c>
      <c r="J146" s="38">
        <v>1955.9333333333332</v>
      </c>
      <c r="K146" s="38">
        <v>1973.0166666666667</v>
      </c>
      <c r="L146" s="38">
        <v>1994.3833333333332</v>
      </c>
      <c r="M146" s="28">
        <v>1951.65</v>
      </c>
      <c r="N146" s="28">
        <v>1913.2</v>
      </c>
      <c r="O146" s="39">
        <v>2021950</v>
      </c>
      <c r="P146" s="40">
        <v>-6.395537243646128E-2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87853.6</v>
      </c>
      <c r="F147" s="37">
        <v>87931.833333333328</v>
      </c>
      <c r="G147" s="38">
        <v>87286.666666666657</v>
      </c>
      <c r="H147" s="38">
        <v>86719.733333333323</v>
      </c>
      <c r="I147" s="38">
        <v>86074.566666666651</v>
      </c>
      <c r="J147" s="38">
        <v>88498.766666666663</v>
      </c>
      <c r="K147" s="38">
        <v>89143.93333333332</v>
      </c>
      <c r="L147" s="38">
        <v>89710.866666666669</v>
      </c>
      <c r="M147" s="28">
        <v>88577</v>
      </c>
      <c r="N147" s="28">
        <v>87364.9</v>
      </c>
      <c r="O147" s="39">
        <v>52780</v>
      </c>
      <c r="P147" s="40">
        <v>-2.0051986632008911E-2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1081.9000000000001</v>
      </c>
      <c r="F148" s="37">
        <v>1079.8500000000001</v>
      </c>
      <c r="G148" s="38">
        <v>1066.4500000000003</v>
      </c>
      <c r="H148" s="38">
        <v>1051.0000000000002</v>
      </c>
      <c r="I148" s="38">
        <v>1037.6000000000004</v>
      </c>
      <c r="J148" s="38">
        <v>1095.3000000000002</v>
      </c>
      <c r="K148" s="38">
        <v>1108.7000000000003</v>
      </c>
      <c r="L148" s="38">
        <v>1124.1500000000001</v>
      </c>
      <c r="M148" s="28">
        <v>1093.25</v>
      </c>
      <c r="N148" s="28">
        <v>1064.4000000000001</v>
      </c>
      <c r="O148" s="39">
        <v>7719800</v>
      </c>
      <c r="P148" s="40">
        <v>6.1878004663030693E-2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78.650000000000006</v>
      </c>
      <c r="F149" s="37">
        <v>78.650000000000006</v>
      </c>
      <c r="G149" s="38">
        <v>77.850000000000009</v>
      </c>
      <c r="H149" s="38">
        <v>77.05</v>
      </c>
      <c r="I149" s="38">
        <v>76.25</v>
      </c>
      <c r="J149" s="38">
        <v>79.450000000000017</v>
      </c>
      <c r="K149" s="38">
        <v>80.250000000000028</v>
      </c>
      <c r="L149" s="38">
        <v>81.050000000000026</v>
      </c>
      <c r="M149" s="28">
        <v>79.45</v>
      </c>
      <c r="N149" s="28">
        <v>77.849999999999994</v>
      </c>
      <c r="O149" s="39">
        <v>62489250</v>
      </c>
      <c r="P149" s="40">
        <v>2.2406832488680008E-2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3936.6</v>
      </c>
      <c r="F150" s="37">
        <v>3944.6333333333332</v>
      </c>
      <c r="G150" s="38">
        <v>3904.3166666666666</v>
      </c>
      <c r="H150" s="38">
        <v>3872.0333333333333</v>
      </c>
      <c r="I150" s="38">
        <v>3831.7166666666667</v>
      </c>
      <c r="J150" s="38">
        <v>3976.9166666666665</v>
      </c>
      <c r="K150" s="38">
        <v>4017.2333333333331</v>
      </c>
      <c r="L150" s="38">
        <v>4049.5166666666664</v>
      </c>
      <c r="M150" s="28">
        <v>3984.95</v>
      </c>
      <c r="N150" s="28">
        <v>3912.35</v>
      </c>
      <c r="O150" s="39">
        <v>1257875</v>
      </c>
      <c r="P150" s="40">
        <v>1.5234059725585149E-2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4088.85</v>
      </c>
      <c r="F151" s="37">
        <v>4059.9333333333329</v>
      </c>
      <c r="G151" s="38">
        <v>3987.8666666666659</v>
      </c>
      <c r="H151" s="38">
        <v>3886.8833333333328</v>
      </c>
      <c r="I151" s="38">
        <v>3814.8166666666657</v>
      </c>
      <c r="J151" s="38">
        <v>4160.9166666666661</v>
      </c>
      <c r="K151" s="38">
        <v>4232.9833333333327</v>
      </c>
      <c r="L151" s="38">
        <v>4333.9666666666662</v>
      </c>
      <c r="M151" s="28">
        <v>4132</v>
      </c>
      <c r="N151" s="28">
        <v>3958.95</v>
      </c>
      <c r="O151" s="39">
        <v>371475</v>
      </c>
      <c r="P151" s="40">
        <v>-0.10498735092157571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19819.099999999999</v>
      </c>
      <c r="F152" s="37">
        <v>19798.649999999998</v>
      </c>
      <c r="G152" s="38">
        <v>19731.149999999994</v>
      </c>
      <c r="H152" s="38">
        <v>19643.199999999997</v>
      </c>
      <c r="I152" s="38">
        <v>19575.699999999993</v>
      </c>
      <c r="J152" s="38">
        <v>19886.599999999995</v>
      </c>
      <c r="K152" s="38">
        <v>19954.100000000002</v>
      </c>
      <c r="L152" s="38">
        <v>20042.049999999996</v>
      </c>
      <c r="M152" s="28">
        <v>19866.150000000001</v>
      </c>
      <c r="N152" s="28">
        <v>19710.7</v>
      </c>
      <c r="O152" s="39">
        <v>261160</v>
      </c>
      <c r="P152" s="40">
        <v>-3.0442530442530442E-2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119.55</v>
      </c>
      <c r="F153" s="37">
        <v>119.44999999999999</v>
      </c>
      <c r="G153" s="38">
        <v>118.54999999999998</v>
      </c>
      <c r="H153" s="38">
        <v>117.55</v>
      </c>
      <c r="I153" s="38">
        <v>116.64999999999999</v>
      </c>
      <c r="J153" s="38">
        <v>120.44999999999997</v>
      </c>
      <c r="K153" s="38">
        <v>121.34999999999998</v>
      </c>
      <c r="L153" s="38">
        <v>122.34999999999997</v>
      </c>
      <c r="M153" s="28">
        <v>120.35</v>
      </c>
      <c r="N153" s="28">
        <v>118.45</v>
      </c>
      <c r="O153" s="39">
        <v>33068250</v>
      </c>
      <c r="P153" s="40">
        <v>-3.2046319049382301E-2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165.95</v>
      </c>
      <c r="F154" s="37">
        <v>166.13333333333335</v>
      </c>
      <c r="G154" s="38">
        <v>164.8666666666667</v>
      </c>
      <c r="H154" s="38">
        <v>163.78333333333336</v>
      </c>
      <c r="I154" s="38">
        <v>162.51666666666671</v>
      </c>
      <c r="J154" s="38">
        <v>167.2166666666667</v>
      </c>
      <c r="K154" s="38">
        <v>168.48333333333335</v>
      </c>
      <c r="L154" s="38">
        <v>169.56666666666669</v>
      </c>
      <c r="M154" s="28">
        <v>167.4</v>
      </c>
      <c r="N154" s="28">
        <v>165.05</v>
      </c>
      <c r="O154" s="39">
        <v>56270400</v>
      </c>
      <c r="P154" s="40">
        <v>4.1704811311158579E-3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848.25</v>
      </c>
      <c r="F155" s="37">
        <v>846.35</v>
      </c>
      <c r="G155" s="38">
        <v>838.75</v>
      </c>
      <c r="H155" s="38">
        <v>829.25</v>
      </c>
      <c r="I155" s="38">
        <v>821.65</v>
      </c>
      <c r="J155" s="38">
        <v>855.85</v>
      </c>
      <c r="K155" s="38">
        <v>863.45000000000016</v>
      </c>
      <c r="L155" s="38">
        <v>872.95</v>
      </c>
      <c r="M155" s="28">
        <v>853.95</v>
      </c>
      <c r="N155" s="28">
        <v>836.85</v>
      </c>
      <c r="O155" s="39">
        <v>6286700</v>
      </c>
      <c r="P155" s="40">
        <v>3.8145879089122647E-2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2997.55</v>
      </c>
      <c r="F156" s="37">
        <v>2999.4500000000003</v>
      </c>
      <c r="G156" s="38">
        <v>2985.3500000000004</v>
      </c>
      <c r="H156" s="38">
        <v>2973.15</v>
      </c>
      <c r="I156" s="38">
        <v>2959.05</v>
      </c>
      <c r="J156" s="38">
        <v>3011.6500000000005</v>
      </c>
      <c r="K156" s="38">
        <v>3025.75</v>
      </c>
      <c r="L156" s="38">
        <v>3037.9500000000007</v>
      </c>
      <c r="M156" s="28">
        <v>3013.55</v>
      </c>
      <c r="N156" s="28">
        <v>2987.25</v>
      </c>
      <c r="O156" s="39">
        <v>534800</v>
      </c>
      <c r="P156" s="40">
        <v>2.6246719160104987E-3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143.6</v>
      </c>
      <c r="F157" s="37">
        <v>143.43333333333334</v>
      </c>
      <c r="G157" s="38">
        <v>142.36666666666667</v>
      </c>
      <c r="H157" s="38">
        <v>141.13333333333333</v>
      </c>
      <c r="I157" s="38">
        <v>140.06666666666666</v>
      </c>
      <c r="J157" s="38">
        <v>144.66666666666669</v>
      </c>
      <c r="K157" s="38">
        <v>145.73333333333335</v>
      </c>
      <c r="L157" s="38">
        <v>146.9666666666667</v>
      </c>
      <c r="M157" s="28">
        <v>144.5</v>
      </c>
      <c r="N157" s="28">
        <v>142.19999999999999</v>
      </c>
      <c r="O157" s="39">
        <v>36190000</v>
      </c>
      <c r="P157" s="40">
        <v>5.6298460501179905E-2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44495.6</v>
      </c>
      <c r="F158" s="37">
        <v>44171.55000000001</v>
      </c>
      <c r="G158" s="38">
        <v>43673.10000000002</v>
      </c>
      <c r="H158" s="38">
        <v>42850.600000000013</v>
      </c>
      <c r="I158" s="38">
        <v>42352.150000000023</v>
      </c>
      <c r="J158" s="38">
        <v>44994.050000000017</v>
      </c>
      <c r="K158" s="38">
        <v>45492.500000000015</v>
      </c>
      <c r="L158" s="38">
        <v>46315.000000000015</v>
      </c>
      <c r="M158" s="28">
        <v>44670</v>
      </c>
      <c r="N158" s="28">
        <v>43349.05</v>
      </c>
      <c r="O158" s="39">
        <v>92295</v>
      </c>
      <c r="P158" s="40">
        <v>-5.060947384662861E-2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822.8</v>
      </c>
      <c r="F159" s="37">
        <v>824.5333333333333</v>
      </c>
      <c r="G159" s="38">
        <v>814.06666666666661</v>
      </c>
      <c r="H159" s="38">
        <v>805.33333333333326</v>
      </c>
      <c r="I159" s="38">
        <v>794.86666666666656</v>
      </c>
      <c r="J159" s="38">
        <v>833.26666666666665</v>
      </c>
      <c r="K159" s="38">
        <v>843.73333333333335</v>
      </c>
      <c r="L159" s="38">
        <v>852.4666666666667</v>
      </c>
      <c r="M159" s="28">
        <v>835</v>
      </c>
      <c r="N159" s="28">
        <v>815.8</v>
      </c>
      <c r="O159" s="39">
        <v>6332975</v>
      </c>
      <c r="P159" s="40">
        <v>-1.1461195054945054E-2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3860.65</v>
      </c>
      <c r="F160" s="37">
        <v>3865.1</v>
      </c>
      <c r="G160" s="38">
        <v>3826.7</v>
      </c>
      <c r="H160" s="38">
        <v>3792.75</v>
      </c>
      <c r="I160" s="38">
        <v>3754.35</v>
      </c>
      <c r="J160" s="38">
        <v>3899.0499999999997</v>
      </c>
      <c r="K160" s="38">
        <v>3937.4500000000003</v>
      </c>
      <c r="L160" s="38">
        <v>3971.3999999999996</v>
      </c>
      <c r="M160" s="28">
        <v>3903.5</v>
      </c>
      <c r="N160" s="28">
        <v>3831.15</v>
      </c>
      <c r="O160" s="39">
        <v>480375</v>
      </c>
      <c r="P160" s="40">
        <v>-7.7975047984644913E-2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212.4</v>
      </c>
      <c r="F161" s="37">
        <v>212.43333333333331</v>
      </c>
      <c r="G161" s="38">
        <v>210.71666666666661</v>
      </c>
      <c r="H161" s="38">
        <v>209.0333333333333</v>
      </c>
      <c r="I161" s="38">
        <v>207.31666666666661</v>
      </c>
      <c r="J161" s="38">
        <v>214.11666666666662</v>
      </c>
      <c r="K161" s="38">
        <v>215.83333333333331</v>
      </c>
      <c r="L161" s="38">
        <v>217.51666666666662</v>
      </c>
      <c r="M161" s="28">
        <v>214.15</v>
      </c>
      <c r="N161" s="28">
        <v>210.75</v>
      </c>
      <c r="O161" s="39">
        <v>11118000</v>
      </c>
      <c r="P161" s="40">
        <v>-3.5398230088495575E-2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137.6</v>
      </c>
      <c r="F162" s="37">
        <v>137.63333333333333</v>
      </c>
      <c r="G162" s="38">
        <v>136.31666666666666</v>
      </c>
      <c r="H162" s="38">
        <v>135.03333333333333</v>
      </c>
      <c r="I162" s="38">
        <v>133.71666666666667</v>
      </c>
      <c r="J162" s="38">
        <v>138.91666666666666</v>
      </c>
      <c r="K162" s="38">
        <v>140.23333333333332</v>
      </c>
      <c r="L162" s="38">
        <v>141.51666666666665</v>
      </c>
      <c r="M162" s="28">
        <v>138.94999999999999</v>
      </c>
      <c r="N162" s="28">
        <v>136.35</v>
      </c>
      <c r="O162" s="39">
        <v>58075400</v>
      </c>
      <c r="P162" s="40">
        <v>4.0893432603622624E-2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2587.5500000000002</v>
      </c>
      <c r="F163" s="37">
        <v>2582.8000000000002</v>
      </c>
      <c r="G163" s="38">
        <v>2530.8000000000002</v>
      </c>
      <c r="H163" s="38">
        <v>2474.0500000000002</v>
      </c>
      <c r="I163" s="38">
        <v>2422.0500000000002</v>
      </c>
      <c r="J163" s="38">
        <v>2639.55</v>
      </c>
      <c r="K163" s="38">
        <v>2691.55</v>
      </c>
      <c r="L163" s="38">
        <v>2748.3</v>
      </c>
      <c r="M163" s="28">
        <v>2634.8</v>
      </c>
      <c r="N163" s="28">
        <v>2526.0500000000002</v>
      </c>
      <c r="O163" s="39">
        <v>2659000</v>
      </c>
      <c r="P163" s="40">
        <v>-2.323445679125723E-2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3451.65</v>
      </c>
      <c r="F164" s="37">
        <v>3461.4333333333329</v>
      </c>
      <c r="G164" s="38">
        <v>3426.516666666666</v>
      </c>
      <c r="H164" s="38">
        <v>3401.3833333333332</v>
      </c>
      <c r="I164" s="38">
        <v>3366.4666666666662</v>
      </c>
      <c r="J164" s="38">
        <v>3486.5666666666657</v>
      </c>
      <c r="K164" s="38">
        <v>3521.4833333333327</v>
      </c>
      <c r="L164" s="38">
        <v>3546.6166666666654</v>
      </c>
      <c r="M164" s="28">
        <v>3496.35</v>
      </c>
      <c r="N164" s="28">
        <v>3436.3</v>
      </c>
      <c r="O164" s="39">
        <v>1607500</v>
      </c>
      <c r="P164" s="40">
        <v>-1.9219035997559489E-2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55.05</v>
      </c>
      <c r="F165" s="37">
        <v>54.733333333333327</v>
      </c>
      <c r="G165" s="38">
        <v>53.666666666666657</v>
      </c>
      <c r="H165" s="38">
        <v>52.283333333333331</v>
      </c>
      <c r="I165" s="38">
        <v>51.216666666666661</v>
      </c>
      <c r="J165" s="38">
        <v>56.116666666666653</v>
      </c>
      <c r="K165" s="38">
        <v>57.18333333333333</v>
      </c>
      <c r="L165" s="38">
        <v>58.566666666666649</v>
      </c>
      <c r="M165" s="28">
        <v>55.8</v>
      </c>
      <c r="N165" s="28">
        <v>53.35</v>
      </c>
      <c r="O165" s="39">
        <v>190944000</v>
      </c>
      <c r="P165" s="40">
        <v>-0.10250432428367301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2597.5500000000002</v>
      </c>
      <c r="F166" s="37">
        <v>2595.5666666666671</v>
      </c>
      <c r="G166" s="38">
        <v>2581.733333333334</v>
      </c>
      <c r="H166" s="38">
        <v>2565.916666666667</v>
      </c>
      <c r="I166" s="38">
        <v>2552.0833333333339</v>
      </c>
      <c r="J166" s="38">
        <v>2611.3833333333341</v>
      </c>
      <c r="K166" s="38">
        <v>2625.2166666666672</v>
      </c>
      <c r="L166" s="38">
        <v>2641.0333333333342</v>
      </c>
      <c r="M166" s="28">
        <v>2609.4</v>
      </c>
      <c r="N166" s="28">
        <v>2579.75</v>
      </c>
      <c r="O166" s="39">
        <v>931500</v>
      </c>
      <c r="P166" s="40">
        <v>-3.8699690402476783E-2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215.45</v>
      </c>
      <c r="F167" s="37">
        <v>215.39999999999998</v>
      </c>
      <c r="G167" s="38">
        <v>212.69999999999996</v>
      </c>
      <c r="H167" s="38">
        <v>209.95</v>
      </c>
      <c r="I167" s="38">
        <v>207.24999999999997</v>
      </c>
      <c r="J167" s="38">
        <v>218.14999999999995</v>
      </c>
      <c r="K167" s="38">
        <v>220.85</v>
      </c>
      <c r="L167" s="38">
        <v>223.59999999999994</v>
      </c>
      <c r="M167" s="28">
        <v>218.1</v>
      </c>
      <c r="N167" s="28">
        <v>212.65</v>
      </c>
      <c r="O167" s="39">
        <v>38340000</v>
      </c>
      <c r="P167" s="40">
        <v>1.0388501494236516E-2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1714.15</v>
      </c>
      <c r="F168" s="37">
        <v>1718.0999999999997</v>
      </c>
      <c r="G168" s="38">
        <v>1705.1499999999994</v>
      </c>
      <c r="H168" s="38">
        <v>1696.1499999999996</v>
      </c>
      <c r="I168" s="38">
        <v>1683.1999999999994</v>
      </c>
      <c r="J168" s="38">
        <v>1727.0999999999995</v>
      </c>
      <c r="K168" s="38">
        <v>1740.0499999999997</v>
      </c>
      <c r="L168" s="38">
        <v>1749.0499999999995</v>
      </c>
      <c r="M168" s="28">
        <v>1731.05</v>
      </c>
      <c r="N168" s="28">
        <v>1709.1</v>
      </c>
      <c r="O168" s="39">
        <v>2781845</v>
      </c>
      <c r="P168" s="40">
        <v>-2.119432908492052E-2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168.25</v>
      </c>
      <c r="F169" s="37">
        <v>167.66666666666666</v>
      </c>
      <c r="G169" s="38">
        <v>166.2833333333333</v>
      </c>
      <c r="H169" s="38">
        <v>164.31666666666663</v>
      </c>
      <c r="I169" s="38">
        <v>162.93333333333328</v>
      </c>
      <c r="J169" s="38">
        <v>169.63333333333333</v>
      </c>
      <c r="K169" s="38">
        <v>171.01666666666671</v>
      </c>
      <c r="L169" s="38">
        <v>172.98333333333335</v>
      </c>
      <c r="M169" s="28">
        <v>169.05</v>
      </c>
      <c r="N169" s="28">
        <v>165.7</v>
      </c>
      <c r="O169" s="39">
        <v>10797500</v>
      </c>
      <c r="P169" s="40">
        <v>-3.6539662710805748E-2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708.2</v>
      </c>
      <c r="F170" s="37">
        <v>706.15</v>
      </c>
      <c r="G170" s="38">
        <v>702.4</v>
      </c>
      <c r="H170" s="38">
        <v>696.6</v>
      </c>
      <c r="I170" s="38">
        <v>692.85</v>
      </c>
      <c r="J170" s="38">
        <v>711.94999999999993</v>
      </c>
      <c r="K170" s="38">
        <v>715.69999999999993</v>
      </c>
      <c r="L170" s="38">
        <v>721.49999999999989</v>
      </c>
      <c r="M170" s="28">
        <v>709.9</v>
      </c>
      <c r="N170" s="28">
        <v>700.35</v>
      </c>
      <c r="O170" s="39">
        <v>4017950</v>
      </c>
      <c r="P170" s="40">
        <v>-7.3863636363636367E-2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172.6</v>
      </c>
      <c r="F171" s="37">
        <v>170.53333333333333</v>
      </c>
      <c r="G171" s="38">
        <v>167.21666666666667</v>
      </c>
      <c r="H171" s="38">
        <v>161.83333333333334</v>
      </c>
      <c r="I171" s="38">
        <v>158.51666666666668</v>
      </c>
      <c r="J171" s="38">
        <v>175.91666666666666</v>
      </c>
      <c r="K171" s="38">
        <v>179.23333333333332</v>
      </c>
      <c r="L171" s="38">
        <v>184.61666666666665</v>
      </c>
      <c r="M171" s="28">
        <v>173.85</v>
      </c>
      <c r="N171" s="28">
        <v>165.15</v>
      </c>
      <c r="O171" s="39">
        <v>39555000</v>
      </c>
      <c r="P171" s="40">
        <v>9.388827433628319E-2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113.4</v>
      </c>
      <c r="F172" s="37">
        <v>113.68333333333332</v>
      </c>
      <c r="G172" s="38">
        <v>112.56666666666665</v>
      </c>
      <c r="H172" s="38">
        <v>111.73333333333332</v>
      </c>
      <c r="I172" s="38">
        <v>110.61666666666665</v>
      </c>
      <c r="J172" s="38">
        <v>114.51666666666665</v>
      </c>
      <c r="K172" s="38">
        <v>115.63333333333333</v>
      </c>
      <c r="L172" s="38">
        <v>116.46666666666665</v>
      </c>
      <c r="M172" s="28">
        <v>114.8</v>
      </c>
      <c r="N172" s="28">
        <v>112.85</v>
      </c>
      <c r="O172" s="39">
        <v>77680000</v>
      </c>
      <c r="P172" s="40">
        <v>-5.6323604710701485E-3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2541.85</v>
      </c>
      <c r="F173" s="37">
        <v>2536.7166666666667</v>
      </c>
      <c r="G173" s="38">
        <v>2524.6333333333332</v>
      </c>
      <c r="H173" s="38">
        <v>2507.4166666666665</v>
      </c>
      <c r="I173" s="38">
        <v>2495.333333333333</v>
      </c>
      <c r="J173" s="38">
        <v>2553.9333333333334</v>
      </c>
      <c r="K173" s="38">
        <v>2566.0166666666664</v>
      </c>
      <c r="L173" s="38">
        <v>2583.2333333333336</v>
      </c>
      <c r="M173" s="28">
        <v>2548.8000000000002</v>
      </c>
      <c r="N173" s="28">
        <v>2519.5</v>
      </c>
      <c r="O173" s="39">
        <v>33580250</v>
      </c>
      <c r="P173" s="40">
        <v>-6.3985915701330019E-3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80.650000000000006</v>
      </c>
      <c r="F174" s="37">
        <v>80.7</v>
      </c>
      <c r="G174" s="38">
        <v>79.95</v>
      </c>
      <c r="H174" s="38">
        <v>79.25</v>
      </c>
      <c r="I174" s="38">
        <v>78.5</v>
      </c>
      <c r="J174" s="38">
        <v>81.400000000000006</v>
      </c>
      <c r="K174" s="38">
        <v>82.15</v>
      </c>
      <c r="L174" s="38">
        <v>82.850000000000009</v>
      </c>
      <c r="M174" s="28">
        <v>81.45</v>
      </c>
      <c r="N174" s="28">
        <v>80</v>
      </c>
      <c r="O174" s="39">
        <v>114394000</v>
      </c>
      <c r="P174" s="40">
        <v>-2.4075211575211575E-2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794.85</v>
      </c>
      <c r="F175" s="37">
        <v>795.04999999999984</v>
      </c>
      <c r="G175" s="38">
        <v>790.09999999999968</v>
      </c>
      <c r="H175" s="38">
        <v>785.3499999999998</v>
      </c>
      <c r="I175" s="38">
        <v>780.39999999999964</v>
      </c>
      <c r="J175" s="38">
        <v>799.79999999999973</v>
      </c>
      <c r="K175" s="38">
        <v>804.74999999999977</v>
      </c>
      <c r="L175" s="38">
        <v>809.49999999999977</v>
      </c>
      <c r="M175" s="28">
        <v>800</v>
      </c>
      <c r="N175" s="28">
        <v>790.3</v>
      </c>
      <c r="O175" s="39">
        <v>6912800</v>
      </c>
      <c r="P175" s="40">
        <v>6.6132017273288088E-2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1242.4000000000001</v>
      </c>
      <c r="F176" s="37">
        <v>1241.2666666666667</v>
      </c>
      <c r="G176" s="38">
        <v>1232.9333333333334</v>
      </c>
      <c r="H176" s="38">
        <v>1223.4666666666667</v>
      </c>
      <c r="I176" s="38">
        <v>1215.1333333333334</v>
      </c>
      <c r="J176" s="38">
        <v>1250.7333333333333</v>
      </c>
      <c r="K176" s="38">
        <v>1259.0666666666668</v>
      </c>
      <c r="L176" s="38">
        <v>1268.5333333333333</v>
      </c>
      <c r="M176" s="28">
        <v>1249.5999999999999</v>
      </c>
      <c r="N176" s="28">
        <v>1231.8</v>
      </c>
      <c r="O176" s="39">
        <v>5619000</v>
      </c>
      <c r="P176" s="40">
        <v>-1.0173074382349056E-2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601.20000000000005</v>
      </c>
      <c r="F177" s="37">
        <v>601.88333333333333</v>
      </c>
      <c r="G177" s="38">
        <v>597.76666666666665</v>
      </c>
      <c r="H177" s="38">
        <v>594.33333333333337</v>
      </c>
      <c r="I177" s="38">
        <v>590.2166666666667</v>
      </c>
      <c r="J177" s="38">
        <v>605.31666666666661</v>
      </c>
      <c r="K177" s="38">
        <v>609.43333333333317</v>
      </c>
      <c r="L177" s="38">
        <v>612.86666666666656</v>
      </c>
      <c r="M177" s="28">
        <v>606</v>
      </c>
      <c r="N177" s="28">
        <v>598.45000000000005</v>
      </c>
      <c r="O177" s="39">
        <v>55894500</v>
      </c>
      <c r="P177" s="40">
        <v>-1.3449471817002462E-2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24223.5</v>
      </c>
      <c r="F178" s="37">
        <v>24249.816666666666</v>
      </c>
      <c r="G178" s="38">
        <v>24059.683333333331</v>
      </c>
      <c r="H178" s="38">
        <v>23895.866666666665</v>
      </c>
      <c r="I178" s="38">
        <v>23705.73333333333</v>
      </c>
      <c r="J178" s="38">
        <v>24413.633333333331</v>
      </c>
      <c r="K178" s="38">
        <v>24603.766666666663</v>
      </c>
      <c r="L178" s="38">
        <v>24767.583333333332</v>
      </c>
      <c r="M178" s="28">
        <v>24439.95</v>
      </c>
      <c r="N178" s="28">
        <v>24086</v>
      </c>
      <c r="O178" s="39">
        <v>255700</v>
      </c>
      <c r="P178" s="40">
        <v>3.5851731820943894E-2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2858.4</v>
      </c>
      <c r="F179" s="37">
        <v>2856.8333333333335</v>
      </c>
      <c r="G179" s="38">
        <v>2833.666666666667</v>
      </c>
      <c r="H179" s="38">
        <v>2808.9333333333334</v>
      </c>
      <c r="I179" s="38">
        <v>2785.7666666666669</v>
      </c>
      <c r="J179" s="38">
        <v>2881.5666666666671</v>
      </c>
      <c r="K179" s="38">
        <v>2904.733333333334</v>
      </c>
      <c r="L179" s="38">
        <v>2929.4666666666672</v>
      </c>
      <c r="M179" s="28">
        <v>2880</v>
      </c>
      <c r="N179" s="28">
        <v>2832.1</v>
      </c>
      <c r="O179" s="39">
        <v>1970650</v>
      </c>
      <c r="P179" s="40">
        <v>-3.199332313256364E-3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2303.3000000000002</v>
      </c>
      <c r="F180" s="37">
        <v>2309.7999999999997</v>
      </c>
      <c r="G180" s="38">
        <v>2285.9999999999995</v>
      </c>
      <c r="H180" s="38">
        <v>2268.6999999999998</v>
      </c>
      <c r="I180" s="38">
        <v>2244.8999999999996</v>
      </c>
      <c r="J180" s="38">
        <v>2327.0999999999995</v>
      </c>
      <c r="K180" s="38">
        <v>2350.8999999999996</v>
      </c>
      <c r="L180" s="38">
        <v>2368.1999999999994</v>
      </c>
      <c r="M180" s="28">
        <v>2333.6</v>
      </c>
      <c r="N180" s="28">
        <v>2292.5</v>
      </c>
      <c r="O180" s="39">
        <v>4326750</v>
      </c>
      <c r="P180" s="40">
        <v>-3.9709944751381218E-3</v>
      </c>
    </row>
    <row r="181" spans="1:16" ht="12.75" customHeight="1">
      <c r="A181" s="28">
        <v>171</v>
      </c>
      <c r="B181" s="29" t="s">
        <v>63</v>
      </c>
      <c r="C181" s="30" t="s">
        <v>1047</v>
      </c>
      <c r="D181" s="31">
        <v>44924</v>
      </c>
      <c r="E181" s="37">
        <v>1345.25</v>
      </c>
      <c r="F181" s="37">
        <v>1342.9166666666667</v>
      </c>
      <c r="G181" s="38">
        <v>1332.6833333333334</v>
      </c>
      <c r="H181" s="38">
        <v>1320.1166666666666</v>
      </c>
      <c r="I181" s="38">
        <v>1309.8833333333332</v>
      </c>
      <c r="J181" s="38">
        <v>1355.4833333333336</v>
      </c>
      <c r="K181" s="38">
        <v>1365.7166666666667</v>
      </c>
      <c r="L181" s="38">
        <v>1378.2833333333338</v>
      </c>
      <c r="M181" s="28">
        <v>1353.15</v>
      </c>
      <c r="N181" s="28">
        <v>1330.35</v>
      </c>
      <c r="O181" s="39">
        <v>6999000</v>
      </c>
      <c r="P181" s="40">
        <v>1.7977135875730868E-2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996.55</v>
      </c>
      <c r="F182" s="37">
        <v>1000.4</v>
      </c>
      <c r="G182" s="38">
        <v>990.4</v>
      </c>
      <c r="H182" s="38">
        <v>984.25</v>
      </c>
      <c r="I182" s="38">
        <v>974.25</v>
      </c>
      <c r="J182" s="38">
        <v>1006.55</v>
      </c>
      <c r="K182" s="38">
        <v>1016.55</v>
      </c>
      <c r="L182" s="38">
        <v>1022.6999999999999</v>
      </c>
      <c r="M182" s="28">
        <v>1010.4</v>
      </c>
      <c r="N182" s="28">
        <v>994.25</v>
      </c>
      <c r="O182" s="39">
        <v>15558200</v>
      </c>
      <c r="P182" s="40">
        <v>3.5067293810832206E-2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483.2</v>
      </c>
      <c r="F183" s="37">
        <v>484.16666666666669</v>
      </c>
      <c r="G183" s="38">
        <v>480.98333333333335</v>
      </c>
      <c r="H183" s="38">
        <v>478.76666666666665</v>
      </c>
      <c r="I183" s="38">
        <v>475.58333333333331</v>
      </c>
      <c r="J183" s="38">
        <v>486.38333333333338</v>
      </c>
      <c r="K183" s="38">
        <v>489.56666666666666</v>
      </c>
      <c r="L183" s="38">
        <v>491.78333333333342</v>
      </c>
      <c r="M183" s="28">
        <v>487.35</v>
      </c>
      <c r="N183" s="28">
        <v>481.95</v>
      </c>
      <c r="O183" s="39">
        <v>9361500</v>
      </c>
      <c r="P183" s="40">
        <v>4.7323376405437156E-2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580</v>
      </c>
      <c r="F184" s="37">
        <v>578.4</v>
      </c>
      <c r="G184" s="38">
        <v>569.5</v>
      </c>
      <c r="H184" s="38">
        <v>559</v>
      </c>
      <c r="I184" s="38">
        <v>550.1</v>
      </c>
      <c r="J184" s="38">
        <v>588.9</v>
      </c>
      <c r="K184" s="38">
        <v>597.79999999999984</v>
      </c>
      <c r="L184" s="38">
        <v>608.29999999999995</v>
      </c>
      <c r="M184" s="28">
        <v>587.29999999999995</v>
      </c>
      <c r="N184" s="28">
        <v>567.9</v>
      </c>
      <c r="O184" s="39">
        <v>1653000</v>
      </c>
      <c r="P184" s="40">
        <v>-1.3134328358208954E-2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933.05</v>
      </c>
      <c r="F185" s="37">
        <v>929.18333333333339</v>
      </c>
      <c r="G185" s="38">
        <v>918.36666666666679</v>
      </c>
      <c r="H185" s="38">
        <v>903.68333333333339</v>
      </c>
      <c r="I185" s="38">
        <v>892.86666666666679</v>
      </c>
      <c r="J185" s="38">
        <v>943.86666666666679</v>
      </c>
      <c r="K185" s="38">
        <v>954.68333333333339</v>
      </c>
      <c r="L185" s="38">
        <v>969.36666666666679</v>
      </c>
      <c r="M185" s="28">
        <v>940</v>
      </c>
      <c r="N185" s="28">
        <v>914.5</v>
      </c>
      <c r="O185" s="39">
        <v>7866500</v>
      </c>
      <c r="P185" s="40">
        <v>-1.1427845851057076E-3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1252.6500000000001</v>
      </c>
      <c r="F186" s="37">
        <v>1258.2833333333335</v>
      </c>
      <c r="G186" s="38">
        <v>1243.916666666667</v>
      </c>
      <c r="H186" s="38">
        <v>1235.1833333333334</v>
      </c>
      <c r="I186" s="38">
        <v>1220.8166666666668</v>
      </c>
      <c r="J186" s="38">
        <v>1267.0166666666671</v>
      </c>
      <c r="K186" s="38">
        <v>1281.3833333333334</v>
      </c>
      <c r="L186" s="38">
        <v>1290.1166666666672</v>
      </c>
      <c r="M186" s="28">
        <v>1272.6500000000001</v>
      </c>
      <c r="N186" s="28">
        <v>1249.55</v>
      </c>
      <c r="O186" s="39">
        <v>2238000</v>
      </c>
      <c r="P186" s="40">
        <v>-3.6590615583297459E-2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779.1</v>
      </c>
      <c r="F187" s="37">
        <v>778.26666666666677</v>
      </c>
      <c r="G187" s="38">
        <v>773.33333333333348</v>
      </c>
      <c r="H187" s="38">
        <v>767.56666666666672</v>
      </c>
      <c r="I187" s="38">
        <v>762.63333333333344</v>
      </c>
      <c r="J187" s="38">
        <v>784.03333333333353</v>
      </c>
      <c r="K187" s="38">
        <v>788.9666666666667</v>
      </c>
      <c r="L187" s="38">
        <v>794.73333333333358</v>
      </c>
      <c r="M187" s="28">
        <v>783.2</v>
      </c>
      <c r="N187" s="28">
        <v>772.5</v>
      </c>
      <c r="O187" s="39">
        <v>8705700</v>
      </c>
      <c r="P187" s="40">
        <v>-7.5920796142402791E-3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392.35</v>
      </c>
      <c r="F188" s="37">
        <v>393.2</v>
      </c>
      <c r="G188" s="38">
        <v>390.45</v>
      </c>
      <c r="H188" s="38">
        <v>388.55</v>
      </c>
      <c r="I188" s="38">
        <v>385.8</v>
      </c>
      <c r="J188" s="38">
        <v>395.09999999999997</v>
      </c>
      <c r="K188" s="38">
        <v>397.84999999999997</v>
      </c>
      <c r="L188" s="38">
        <v>399.74999999999994</v>
      </c>
      <c r="M188" s="28">
        <v>395.95</v>
      </c>
      <c r="N188" s="28">
        <v>391.3</v>
      </c>
      <c r="O188" s="39">
        <v>89280525</v>
      </c>
      <c r="P188" s="40">
        <v>5.3398792810666305E-2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208.15</v>
      </c>
      <c r="F189" s="37">
        <v>208.2833333333333</v>
      </c>
      <c r="G189" s="38">
        <v>206.56666666666661</v>
      </c>
      <c r="H189" s="38">
        <v>204.98333333333329</v>
      </c>
      <c r="I189" s="38">
        <v>203.26666666666659</v>
      </c>
      <c r="J189" s="38">
        <v>209.86666666666662</v>
      </c>
      <c r="K189" s="38">
        <v>211.58333333333331</v>
      </c>
      <c r="L189" s="38">
        <v>213.16666666666663</v>
      </c>
      <c r="M189" s="28">
        <v>210</v>
      </c>
      <c r="N189" s="28">
        <v>206.7</v>
      </c>
      <c r="O189" s="39">
        <v>110561625</v>
      </c>
      <c r="P189" s="40">
        <v>-1.101920057964014E-2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110</v>
      </c>
      <c r="F190" s="37">
        <v>110.68333333333334</v>
      </c>
      <c r="G190" s="38">
        <v>109.06666666666668</v>
      </c>
      <c r="H190" s="38">
        <v>108.13333333333334</v>
      </c>
      <c r="I190" s="38">
        <v>106.51666666666668</v>
      </c>
      <c r="J190" s="38">
        <v>111.61666666666667</v>
      </c>
      <c r="K190" s="38">
        <v>113.23333333333335</v>
      </c>
      <c r="L190" s="38">
        <v>114.16666666666667</v>
      </c>
      <c r="M190" s="28">
        <v>112.3</v>
      </c>
      <c r="N190" s="28">
        <v>109.75</v>
      </c>
      <c r="O190" s="39">
        <v>193403500</v>
      </c>
      <c r="P190" s="40">
        <v>3.4474274336650026E-2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3257.15</v>
      </c>
      <c r="F191" s="37">
        <v>3252.0166666666664</v>
      </c>
      <c r="G191" s="38">
        <v>3237.1333333333328</v>
      </c>
      <c r="H191" s="38">
        <v>3217.1166666666663</v>
      </c>
      <c r="I191" s="38">
        <v>3202.2333333333327</v>
      </c>
      <c r="J191" s="38">
        <v>3272.0333333333328</v>
      </c>
      <c r="K191" s="38">
        <v>3286.9166666666661</v>
      </c>
      <c r="L191" s="38">
        <v>3306.9333333333329</v>
      </c>
      <c r="M191" s="28">
        <v>3266.9</v>
      </c>
      <c r="N191" s="28">
        <v>3232</v>
      </c>
      <c r="O191" s="39">
        <v>10109700</v>
      </c>
      <c r="P191" s="40">
        <v>3.1336313857909061E-2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1014.1</v>
      </c>
      <c r="F192" s="37">
        <v>1010.1500000000001</v>
      </c>
      <c r="G192" s="38">
        <v>1002.8500000000001</v>
      </c>
      <c r="H192" s="38">
        <v>991.6</v>
      </c>
      <c r="I192" s="38">
        <v>984.30000000000007</v>
      </c>
      <c r="J192" s="38">
        <v>1021.4000000000002</v>
      </c>
      <c r="K192" s="38">
        <v>1028.7000000000003</v>
      </c>
      <c r="L192" s="38">
        <v>1039.9500000000003</v>
      </c>
      <c r="M192" s="28">
        <v>1017.45</v>
      </c>
      <c r="N192" s="28">
        <v>998.9</v>
      </c>
      <c r="O192" s="39">
        <v>13638600</v>
      </c>
      <c r="P192" s="40">
        <v>-1.3282979554629509E-2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2576.9</v>
      </c>
      <c r="F193" s="37">
        <v>2554.0500000000002</v>
      </c>
      <c r="G193" s="38">
        <v>2515.4000000000005</v>
      </c>
      <c r="H193" s="38">
        <v>2453.9000000000005</v>
      </c>
      <c r="I193" s="38">
        <v>2415.2500000000009</v>
      </c>
      <c r="J193" s="38">
        <v>2615.5500000000002</v>
      </c>
      <c r="K193" s="38">
        <v>2654.2</v>
      </c>
      <c r="L193" s="38">
        <v>2715.7</v>
      </c>
      <c r="M193" s="28">
        <v>2592.6999999999998</v>
      </c>
      <c r="N193" s="28">
        <v>2492.5500000000002</v>
      </c>
      <c r="O193" s="39">
        <v>6167250</v>
      </c>
      <c r="P193" s="40">
        <v>-4.5003193775042097E-2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1577.4</v>
      </c>
      <c r="F194" s="37">
        <v>1577.7333333333336</v>
      </c>
      <c r="G194" s="38">
        <v>1570.5166666666671</v>
      </c>
      <c r="H194" s="38">
        <v>1563.6333333333334</v>
      </c>
      <c r="I194" s="38">
        <v>1556.416666666667</v>
      </c>
      <c r="J194" s="38">
        <v>1584.6166666666672</v>
      </c>
      <c r="K194" s="38">
        <v>1591.8333333333335</v>
      </c>
      <c r="L194" s="38">
        <v>1598.7166666666674</v>
      </c>
      <c r="M194" s="28">
        <v>1584.95</v>
      </c>
      <c r="N194" s="28">
        <v>1570.85</v>
      </c>
      <c r="O194" s="39">
        <v>1749500</v>
      </c>
      <c r="P194" s="40">
        <v>-5.6110062044780147E-2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495.65</v>
      </c>
      <c r="F195" s="37">
        <v>495.8</v>
      </c>
      <c r="G195" s="38">
        <v>492.1</v>
      </c>
      <c r="H195" s="38">
        <v>488.55</v>
      </c>
      <c r="I195" s="38">
        <v>484.85</v>
      </c>
      <c r="J195" s="38">
        <v>499.35</v>
      </c>
      <c r="K195" s="38">
        <v>503.04999999999995</v>
      </c>
      <c r="L195" s="38">
        <v>506.6</v>
      </c>
      <c r="M195" s="28">
        <v>499.5</v>
      </c>
      <c r="N195" s="28">
        <v>492.25</v>
      </c>
      <c r="O195" s="39">
        <v>3189000</v>
      </c>
      <c r="P195" s="40">
        <v>-4.1478809738503153E-2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1343.9</v>
      </c>
      <c r="F196" s="37">
        <v>1343.3166666666668</v>
      </c>
      <c r="G196" s="38">
        <v>1331.4333333333336</v>
      </c>
      <c r="H196" s="38">
        <v>1318.9666666666667</v>
      </c>
      <c r="I196" s="38">
        <v>1307.0833333333335</v>
      </c>
      <c r="J196" s="38">
        <v>1355.7833333333338</v>
      </c>
      <c r="K196" s="38">
        <v>1367.666666666667</v>
      </c>
      <c r="L196" s="38">
        <v>1380.1333333333339</v>
      </c>
      <c r="M196" s="28">
        <v>1355.2</v>
      </c>
      <c r="N196" s="28">
        <v>1330.85</v>
      </c>
      <c r="O196" s="39">
        <v>4119175</v>
      </c>
      <c r="P196" s="40">
        <v>-3.9830538105616486E-2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1079.2</v>
      </c>
      <c r="F197" s="37">
        <v>1066.8833333333334</v>
      </c>
      <c r="G197" s="38">
        <v>1051.0666666666668</v>
      </c>
      <c r="H197" s="38">
        <v>1022.9333333333334</v>
      </c>
      <c r="I197" s="38">
        <v>1007.1166666666668</v>
      </c>
      <c r="J197" s="38">
        <v>1095.0166666666669</v>
      </c>
      <c r="K197" s="38">
        <v>1110.8333333333335</v>
      </c>
      <c r="L197" s="38">
        <v>1138.9666666666669</v>
      </c>
      <c r="M197" s="28">
        <v>1082.7</v>
      </c>
      <c r="N197" s="28">
        <v>1038.75</v>
      </c>
      <c r="O197" s="39">
        <v>7430500</v>
      </c>
      <c r="P197" s="40">
        <v>1.1434016198189614E-2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1691.65</v>
      </c>
      <c r="F198" s="37">
        <v>1691.5166666666667</v>
      </c>
      <c r="G198" s="38">
        <v>1683.1333333333332</v>
      </c>
      <c r="H198" s="38">
        <v>1674.6166666666666</v>
      </c>
      <c r="I198" s="38">
        <v>1666.2333333333331</v>
      </c>
      <c r="J198" s="38">
        <v>1700.0333333333333</v>
      </c>
      <c r="K198" s="38">
        <v>1708.416666666667</v>
      </c>
      <c r="L198" s="38">
        <v>1716.9333333333334</v>
      </c>
      <c r="M198" s="28">
        <v>1699.9</v>
      </c>
      <c r="N198" s="28">
        <v>1683</v>
      </c>
      <c r="O198" s="39">
        <v>1131200</v>
      </c>
      <c r="P198" s="40">
        <v>-9.3880166613264981E-2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7060.95</v>
      </c>
      <c r="F199" s="37">
        <v>7083.9833333333336</v>
      </c>
      <c r="G199" s="38">
        <v>7015.9666666666672</v>
      </c>
      <c r="H199" s="38">
        <v>6970.9833333333336</v>
      </c>
      <c r="I199" s="38">
        <v>6902.9666666666672</v>
      </c>
      <c r="J199" s="38">
        <v>7128.9666666666672</v>
      </c>
      <c r="K199" s="38">
        <v>7196.9833333333336</v>
      </c>
      <c r="L199" s="38">
        <v>7241.9666666666672</v>
      </c>
      <c r="M199" s="28">
        <v>7152</v>
      </c>
      <c r="N199" s="28">
        <v>7039</v>
      </c>
      <c r="O199" s="39">
        <v>1999100</v>
      </c>
      <c r="P199" s="40">
        <v>3.5105887226220683E-2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723.75</v>
      </c>
      <c r="F200" s="37">
        <v>724.30000000000007</v>
      </c>
      <c r="G200" s="38">
        <v>716.20000000000016</v>
      </c>
      <c r="H200" s="38">
        <v>708.65000000000009</v>
      </c>
      <c r="I200" s="38">
        <v>700.55000000000018</v>
      </c>
      <c r="J200" s="38">
        <v>731.85000000000014</v>
      </c>
      <c r="K200" s="38">
        <v>739.95</v>
      </c>
      <c r="L200" s="38">
        <v>747.50000000000011</v>
      </c>
      <c r="M200" s="28">
        <v>732.4</v>
      </c>
      <c r="N200" s="28">
        <v>716.75</v>
      </c>
      <c r="O200" s="39">
        <v>19507800</v>
      </c>
      <c r="P200" s="40">
        <v>2.9218106995884775E-2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304.64999999999998</v>
      </c>
      <c r="F201" s="37">
        <v>305</v>
      </c>
      <c r="G201" s="38">
        <v>303.2</v>
      </c>
      <c r="H201" s="38">
        <v>301.75</v>
      </c>
      <c r="I201" s="38">
        <v>299.95</v>
      </c>
      <c r="J201" s="38">
        <v>306.45</v>
      </c>
      <c r="K201" s="38">
        <v>308.24999999999994</v>
      </c>
      <c r="L201" s="38">
        <v>309.7</v>
      </c>
      <c r="M201" s="28">
        <v>306.8</v>
      </c>
      <c r="N201" s="28">
        <v>303.55</v>
      </c>
      <c r="O201" s="39">
        <v>33839600</v>
      </c>
      <c r="P201" s="40">
        <v>-2.806272286391712E-2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795.95</v>
      </c>
      <c r="F202" s="37">
        <v>796</v>
      </c>
      <c r="G202" s="38">
        <v>790.3</v>
      </c>
      <c r="H202" s="38">
        <v>784.65</v>
      </c>
      <c r="I202" s="38">
        <v>778.94999999999993</v>
      </c>
      <c r="J202" s="38">
        <v>801.65</v>
      </c>
      <c r="K202" s="38">
        <v>807.35</v>
      </c>
      <c r="L202" s="38">
        <v>813</v>
      </c>
      <c r="M202" s="28">
        <v>801.7</v>
      </c>
      <c r="N202" s="28">
        <v>790.35</v>
      </c>
      <c r="O202" s="39">
        <v>6671700</v>
      </c>
      <c r="P202" s="40">
        <v>-4.7920085622547272E-2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1486.15</v>
      </c>
      <c r="F203" s="37">
        <v>1489.2166666666665</v>
      </c>
      <c r="G203" s="38">
        <v>1478.2833333333328</v>
      </c>
      <c r="H203" s="38">
        <v>1470.4166666666663</v>
      </c>
      <c r="I203" s="38">
        <v>1459.4833333333327</v>
      </c>
      <c r="J203" s="38">
        <v>1497.083333333333</v>
      </c>
      <c r="K203" s="38">
        <v>1508.0166666666669</v>
      </c>
      <c r="L203" s="38">
        <v>1515.8833333333332</v>
      </c>
      <c r="M203" s="28">
        <v>1500.15</v>
      </c>
      <c r="N203" s="28">
        <v>1481.35</v>
      </c>
      <c r="O203" s="39">
        <v>739900</v>
      </c>
      <c r="P203" s="40">
        <v>-5.7932263814616754E-2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387.75</v>
      </c>
      <c r="F204" s="37">
        <v>386.7833333333333</v>
      </c>
      <c r="G204" s="38">
        <v>383.81666666666661</v>
      </c>
      <c r="H204" s="38">
        <v>379.88333333333333</v>
      </c>
      <c r="I204" s="38">
        <v>376.91666666666663</v>
      </c>
      <c r="J204" s="38">
        <v>390.71666666666658</v>
      </c>
      <c r="K204" s="38">
        <v>393.68333333333328</v>
      </c>
      <c r="L204" s="38">
        <v>397.61666666666656</v>
      </c>
      <c r="M204" s="28">
        <v>389.75</v>
      </c>
      <c r="N204" s="28">
        <v>382.85</v>
      </c>
      <c r="O204" s="39">
        <v>46436500</v>
      </c>
      <c r="P204" s="40">
        <v>4.4021268702856435E-2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238.8</v>
      </c>
      <c r="F205" s="37">
        <v>238.98333333333335</v>
      </c>
      <c r="G205" s="38">
        <v>237.4666666666667</v>
      </c>
      <c r="H205" s="38">
        <v>236.13333333333335</v>
      </c>
      <c r="I205" s="38">
        <v>234.6166666666667</v>
      </c>
      <c r="J205" s="38">
        <v>240.31666666666669</v>
      </c>
      <c r="K205" s="38">
        <v>241.83333333333334</v>
      </c>
      <c r="L205" s="38">
        <v>243.16666666666669</v>
      </c>
      <c r="M205" s="28">
        <v>240.5</v>
      </c>
      <c r="N205" s="28">
        <v>237.65</v>
      </c>
      <c r="O205" s="39">
        <v>89862000</v>
      </c>
      <c r="P205" s="40">
        <v>5.0666040331510251E-3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414.7</v>
      </c>
      <c r="F206" s="37">
        <v>415.76666666666665</v>
      </c>
      <c r="G206" s="38">
        <v>411.98333333333329</v>
      </c>
      <c r="H206" s="38">
        <v>409.26666666666665</v>
      </c>
      <c r="I206" s="38">
        <v>405.48333333333329</v>
      </c>
      <c r="J206" s="38">
        <v>418.48333333333329</v>
      </c>
      <c r="K206" s="38">
        <v>422.26666666666659</v>
      </c>
      <c r="L206" s="38">
        <v>424.98333333333329</v>
      </c>
      <c r="M206" s="28">
        <v>419.55</v>
      </c>
      <c r="N206" s="28">
        <v>413.05</v>
      </c>
      <c r="O206" s="39">
        <v>10018800</v>
      </c>
      <c r="P206" s="40">
        <v>9.6136404861237069E-3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4"/>
      <c r="P209" s="235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34"/>
      <c r="P210" s="235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6" t="s">
        <v>16</v>
      </c>
      <c r="B8" s="378"/>
      <c r="C8" s="382" t="s">
        <v>20</v>
      </c>
      <c r="D8" s="382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3"/>
      <c r="L8" s="50"/>
      <c r="M8" s="50"/>
      <c r="N8" s="1"/>
      <c r="O8" s="1"/>
    </row>
    <row r="9" spans="1:15" ht="36" customHeight="1">
      <c r="A9" s="380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15">
        <v>1</v>
      </c>
      <c r="B10" s="271" t="s">
        <v>229</v>
      </c>
      <c r="C10" s="271">
        <v>18122.5</v>
      </c>
      <c r="D10" s="271">
        <v>18121.316666666666</v>
      </c>
      <c r="E10" s="271">
        <v>18069.533333333333</v>
      </c>
      <c r="F10" s="271">
        <v>18016.566666666666</v>
      </c>
      <c r="G10" s="271">
        <v>17964.783333333333</v>
      </c>
      <c r="H10" s="271">
        <v>18174.283333333333</v>
      </c>
      <c r="I10" s="271">
        <v>18226.066666666666</v>
      </c>
      <c r="J10" s="271">
        <v>18279.033333333333</v>
      </c>
      <c r="K10" s="271">
        <v>18173.099999999999</v>
      </c>
      <c r="L10" s="271">
        <v>18068.349999999999</v>
      </c>
      <c r="M10" s="272"/>
      <c r="N10" s="1"/>
      <c r="O10" s="1"/>
    </row>
    <row r="11" spans="1:15" ht="12.75" customHeight="1">
      <c r="A11" s="215">
        <v>2</v>
      </c>
      <c r="B11" s="277" t="s">
        <v>230</v>
      </c>
      <c r="C11" s="271">
        <v>42827.7</v>
      </c>
      <c r="D11" s="271">
        <v>42852.5</v>
      </c>
      <c r="E11" s="271">
        <v>42670.05</v>
      </c>
      <c r="F11" s="271">
        <v>42512.4</v>
      </c>
      <c r="G11" s="271">
        <v>42329.950000000004</v>
      </c>
      <c r="H11" s="271">
        <v>43010.15</v>
      </c>
      <c r="I11" s="271">
        <v>43192.6</v>
      </c>
      <c r="J11" s="271">
        <v>43350.25</v>
      </c>
      <c r="K11" s="271">
        <v>43034.95</v>
      </c>
      <c r="L11" s="271">
        <v>42694.85</v>
      </c>
      <c r="M11" s="272"/>
      <c r="N11" s="1"/>
      <c r="O11" s="1"/>
    </row>
    <row r="12" spans="1:15" ht="12.75" customHeight="1">
      <c r="A12" s="215">
        <v>3</v>
      </c>
      <c r="B12" s="232" t="s">
        <v>231</v>
      </c>
      <c r="C12" s="233">
        <v>2785.9</v>
      </c>
      <c r="D12" s="233">
        <v>2784.35</v>
      </c>
      <c r="E12" s="233">
        <v>2767.5499999999997</v>
      </c>
      <c r="F12" s="233">
        <v>2749.2</v>
      </c>
      <c r="G12" s="233">
        <v>2732.3999999999996</v>
      </c>
      <c r="H12" s="233">
        <v>2802.7</v>
      </c>
      <c r="I12" s="233">
        <v>2819.5</v>
      </c>
      <c r="J12" s="233">
        <v>2837.85</v>
      </c>
      <c r="K12" s="233">
        <v>2801.15</v>
      </c>
      <c r="L12" s="233">
        <v>2766</v>
      </c>
      <c r="M12" s="272"/>
      <c r="N12" s="1"/>
      <c r="O12" s="1"/>
    </row>
    <row r="13" spans="1:15" ht="12.75" customHeight="1">
      <c r="A13" s="215">
        <v>4</v>
      </c>
      <c r="B13" s="232" t="s">
        <v>232</v>
      </c>
      <c r="C13" s="233">
        <v>5264.65</v>
      </c>
      <c r="D13" s="233">
        <v>5267.3833333333332</v>
      </c>
      <c r="E13" s="233">
        <v>5253.0166666666664</v>
      </c>
      <c r="F13" s="233">
        <v>5241.3833333333332</v>
      </c>
      <c r="G13" s="233">
        <v>5227.0166666666664</v>
      </c>
      <c r="H13" s="233">
        <v>5279.0166666666664</v>
      </c>
      <c r="I13" s="233">
        <v>5293.3833333333332</v>
      </c>
      <c r="J13" s="233">
        <v>5305.0166666666664</v>
      </c>
      <c r="K13" s="233">
        <v>5281.75</v>
      </c>
      <c r="L13" s="233">
        <v>5255.75</v>
      </c>
      <c r="M13" s="272"/>
      <c r="N13" s="1"/>
      <c r="O13" s="1"/>
    </row>
    <row r="14" spans="1:15" ht="12.75" customHeight="1">
      <c r="A14" s="215">
        <v>5</v>
      </c>
      <c r="B14" s="232" t="s">
        <v>233</v>
      </c>
      <c r="C14" s="233">
        <v>28583.45</v>
      </c>
      <c r="D14" s="233">
        <v>28548.333333333332</v>
      </c>
      <c r="E14" s="233">
        <v>28381.366666666665</v>
      </c>
      <c r="F14" s="233">
        <v>28179.283333333333</v>
      </c>
      <c r="G14" s="233">
        <v>28012.316666666666</v>
      </c>
      <c r="H14" s="233">
        <v>28750.416666666664</v>
      </c>
      <c r="I14" s="233">
        <v>28917.383333333331</v>
      </c>
      <c r="J14" s="233">
        <v>29119.466666666664</v>
      </c>
      <c r="K14" s="233">
        <v>28715.3</v>
      </c>
      <c r="L14" s="233">
        <v>28346.25</v>
      </c>
      <c r="M14" s="272"/>
      <c r="N14" s="1"/>
      <c r="O14" s="1"/>
    </row>
    <row r="15" spans="1:15" ht="12.75" customHeight="1">
      <c r="A15" s="215">
        <v>6</v>
      </c>
      <c r="B15" s="232" t="s">
        <v>234</v>
      </c>
      <c r="C15" s="233">
        <v>4330.5</v>
      </c>
      <c r="D15" s="233">
        <v>4331.0666666666666</v>
      </c>
      <c r="E15" s="233">
        <v>4310.1833333333334</v>
      </c>
      <c r="F15" s="233">
        <v>4289.8666666666668</v>
      </c>
      <c r="G15" s="233">
        <v>4268.9833333333336</v>
      </c>
      <c r="H15" s="233">
        <v>4351.3833333333332</v>
      </c>
      <c r="I15" s="233">
        <v>4372.2666666666664</v>
      </c>
      <c r="J15" s="233">
        <v>4392.583333333333</v>
      </c>
      <c r="K15" s="233">
        <v>4351.95</v>
      </c>
      <c r="L15" s="233">
        <v>4310.75</v>
      </c>
      <c r="M15" s="272"/>
      <c r="N15" s="1"/>
      <c r="O15" s="1"/>
    </row>
    <row r="16" spans="1:15" ht="12.75" customHeight="1">
      <c r="A16" s="215">
        <v>7</v>
      </c>
      <c r="B16" s="232" t="s">
        <v>235</v>
      </c>
      <c r="C16" s="233">
        <v>8698.4</v>
      </c>
      <c r="D16" s="233">
        <v>8679.0166666666682</v>
      </c>
      <c r="E16" s="233">
        <v>8644.0333333333365</v>
      </c>
      <c r="F16" s="233">
        <v>8589.6666666666679</v>
      </c>
      <c r="G16" s="233">
        <v>8554.6833333333361</v>
      </c>
      <c r="H16" s="233">
        <v>8733.3833333333369</v>
      </c>
      <c r="I16" s="233">
        <v>8768.3666666666704</v>
      </c>
      <c r="J16" s="233">
        <v>8822.7333333333372</v>
      </c>
      <c r="K16" s="233">
        <v>8714</v>
      </c>
      <c r="L16" s="233">
        <v>8624.65</v>
      </c>
      <c r="M16" s="272"/>
      <c r="N16" s="1"/>
      <c r="O16" s="1"/>
    </row>
    <row r="17" spans="1:15" ht="12.75" customHeight="1">
      <c r="A17" s="215">
        <v>8</v>
      </c>
      <c r="B17" s="218" t="s">
        <v>287</v>
      </c>
      <c r="C17" s="232">
        <v>2724.35</v>
      </c>
      <c r="D17" s="233">
        <v>2731.7000000000003</v>
      </c>
      <c r="E17" s="233">
        <v>2700.6500000000005</v>
      </c>
      <c r="F17" s="233">
        <v>2676.9500000000003</v>
      </c>
      <c r="G17" s="233">
        <v>2645.9000000000005</v>
      </c>
      <c r="H17" s="233">
        <v>2755.4000000000005</v>
      </c>
      <c r="I17" s="233">
        <v>2786.4500000000007</v>
      </c>
      <c r="J17" s="233">
        <v>2810.1500000000005</v>
      </c>
      <c r="K17" s="232">
        <v>2762.75</v>
      </c>
      <c r="L17" s="232">
        <v>2708</v>
      </c>
      <c r="M17" s="232">
        <v>1.27712</v>
      </c>
      <c r="N17" s="1"/>
      <c r="O17" s="1"/>
    </row>
    <row r="18" spans="1:15" ht="12.75" customHeight="1">
      <c r="A18" s="215">
        <v>9</v>
      </c>
      <c r="B18" s="218" t="s">
        <v>43</v>
      </c>
      <c r="C18" s="232">
        <v>2455.35</v>
      </c>
      <c r="D18" s="233">
        <v>2459.9666666666667</v>
      </c>
      <c r="E18" s="233">
        <v>2442.9333333333334</v>
      </c>
      <c r="F18" s="233">
        <v>2430.5166666666669</v>
      </c>
      <c r="G18" s="233">
        <v>2413.4833333333336</v>
      </c>
      <c r="H18" s="233">
        <v>2472.3833333333332</v>
      </c>
      <c r="I18" s="233">
        <v>2489.416666666667</v>
      </c>
      <c r="J18" s="233">
        <v>2501.833333333333</v>
      </c>
      <c r="K18" s="232">
        <v>2477</v>
      </c>
      <c r="L18" s="232">
        <v>2447.5500000000002</v>
      </c>
      <c r="M18" s="232">
        <v>2.0133100000000002</v>
      </c>
      <c r="N18" s="1"/>
      <c r="O18" s="1"/>
    </row>
    <row r="19" spans="1:15" ht="12.75" customHeight="1">
      <c r="A19" s="215">
        <v>10</v>
      </c>
      <c r="B19" s="218" t="s">
        <v>59</v>
      </c>
      <c r="C19" s="232">
        <v>663.2</v>
      </c>
      <c r="D19" s="233">
        <v>662.76666666666677</v>
      </c>
      <c r="E19" s="233">
        <v>658.33333333333348</v>
      </c>
      <c r="F19" s="233">
        <v>653.4666666666667</v>
      </c>
      <c r="G19" s="233">
        <v>649.03333333333342</v>
      </c>
      <c r="H19" s="233">
        <v>667.63333333333355</v>
      </c>
      <c r="I19" s="233">
        <v>672.06666666666672</v>
      </c>
      <c r="J19" s="233">
        <v>676.93333333333362</v>
      </c>
      <c r="K19" s="232">
        <v>667.2</v>
      </c>
      <c r="L19" s="232">
        <v>657.9</v>
      </c>
      <c r="M19" s="232">
        <v>3.91805</v>
      </c>
      <c r="N19" s="1"/>
      <c r="O19" s="1"/>
    </row>
    <row r="20" spans="1:15" ht="12.75" customHeight="1">
      <c r="A20" s="215">
        <v>11</v>
      </c>
      <c r="B20" s="218" t="s">
        <v>236</v>
      </c>
      <c r="C20" s="232">
        <v>21643.15</v>
      </c>
      <c r="D20" s="233">
        <v>21615.033333333336</v>
      </c>
      <c r="E20" s="233">
        <v>21480.066666666673</v>
      </c>
      <c r="F20" s="233">
        <v>21316.983333333337</v>
      </c>
      <c r="G20" s="233">
        <v>21182.016666666674</v>
      </c>
      <c r="H20" s="233">
        <v>21778.116666666672</v>
      </c>
      <c r="I20" s="233">
        <v>21913.083333333339</v>
      </c>
      <c r="J20" s="233">
        <v>22076.166666666672</v>
      </c>
      <c r="K20" s="232">
        <v>21750</v>
      </c>
      <c r="L20" s="232">
        <v>21451.95</v>
      </c>
      <c r="M20" s="232">
        <v>0.19442999999999999</v>
      </c>
      <c r="N20" s="1"/>
      <c r="O20" s="1"/>
    </row>
    <row r="21" spans="1:15" ht="12.75" customHeight="1">
      <c r="A21" s="215">
        <v>12</v>
      </c>
      <c r="B21" s="218" t="s">
        <v>45</v>
      </c>
      <c r="C21" s="232">
        <v>3797.7</v>
      </c>
      <c r="D21" s="233">
        <v>3789.2333333333336</v>
      </c>
      <c r="E21" s="233">
        <v>3753.4666666666672</v>
      </c>
      <c r="F21" s="233">
        <v>3709.2333333333336</v>
      </c>
      <c r="G21" s="233">
        <v>3673.4666666666672</v>
      </c>
      <c r="H21" s="233">
        <v>3833.4666666666672</v>
      </c>
      <c r="I21" s="233">
        <v>3869.2333333333336</v>
      </c>
      <c r="J21" s="233">
        <v>3913.4666666666672</v>
      </c>
      <c r="K21" s="232">
        <v>3825</v>
      </c>
      <c r="L21" s="232">
        <v>3745</v>
      </c>
      <c r="M21" s="232">
        <v>13.779500000000001</v>
      </c>
      <c r="N21" s="1"/>
      <c r="O21" s="1"/>
    </row>
    <row r="22" spans="1:15" ht="12.75" customHeight="1">
      <c r="A22" s="215">
        <v>13</v>
      </c>
      <c r="B22" s="218" t="s">
        <v>237</v>
      </c>
      <c r="C22" s="232">
        <v>1897.85</v>
      </c>
      <c r="D22" s="233">
        <v>1905.95</v>
      </c>
      <c r="E22" s="233">
        <v>1868.9</v>
      </c>
      <c r="F22" s="233">
        <v>1839.95</v>
      </c>
      <c r="G22" s="233">
        <v>1802.9</v>
      </c>
      <c r="H22" s="233">
        <v>1934.9</v>
      </c>
      <c r="I22" s="233">
        <v>1971.9499999999998</v>
      </c>
      <c r="J22" s="233">
        <v>2000.9</v>
      </c>
      <c r="K22" s="232">
        <v>1943</v>
      </c>
      <c r="L22" s="232">
        <v>1877</v>
      </c>
      <c r="M22" s="232">
        <v>9.9762199999999996</v>
      </c>
      <c r="N22" s="1"/>
      <c r="O22" s="1"/>
    </row>
    <row r="23" spans="1:15" ht="12.75" customHeight="1">
      <c r="A23" s="215">
        <v>14</v>
      </c>
      <c r="B23" s="218" t="s">
        <v>46</v>
      </c>
      <c r="C23" s="232">
        <v>810.35</v>
      </c>
      <c r="D23" s="233">
        <v>812.04999999999984</v>
      </c>
      <c r="E23" s="233">
        <v>807.09999999999968</v>
      </c>
      <c r="F23" s="233">
        <v>803.8499999999998</v>
      </c>
      <c r="G23" s="233">
        <v>798.89999999999964</v>
      </c>
      <c r="H23" s="233">
        <v>815.29999999999973</v>
      </c>
      <c r="I23" s="233">
        <v>820.24999999999977</v>
      </c>
      <c r="J23" s="233">
        <v>823.49999999999977</v>
      </c>
      <c r="K23" s="232">
        <v>817</v>
      </c>
      <c r="L23" s="232">
        <v>808.8</v>
      </c>
      <c r="M23" s="232">
        <v>36.249740000000003</v>
      </c>
      <c r="N23" s="1"/>
      <c r="O23" s="1"/>
    </row>
    <row r="24" spans="1:15" ht="12.75" customHeight="1">
      <c r="A24" s="215">
        <v>15</v>
      </c>
      <c r="B24" s="218" t="s">
        <v>238</v>
      </c>
      <c r="C24" s="232">
        <v>3605.8</v>
      </c>
      <c r="D24" s="233">
        <v>3521.25</v>
      </c>
      <c r="E24" s="233">
        <v>3412.55</v>
      </c>
      <c r="F24" s="233">
        <v>3219.3</v>
      </c>
      <c r="G24" s="233">
        <v>3110.6000000000004</v>
      </c>
      <c r="H24" s="233">
        <v>3714.5</v>
      </c>
      <c r="I24" s="233">
        <v>3823.2</v>
      </c>
      <c r="J24" s="233">
        <v>4016.45</v>
      </c>
      <c r="K24" s="232">
        <v>3629.95</v>
      </c>
      <c r="L24" s="232">
        <v>3328</v>
      </c>
      <c r="M24" s="232">
        <v>7.6872800000000003</v>
      </c>
      <c r="N24" s="1"/>
      <c r="O24" s="1"/>
    </row>
    <row r="25" spans="1:15" ht="12.75" customHeight="1">
      <c r="A25" s="215">
        <v>16</v>
      </c>
      <c r="B25" s="218" t="s">
        <v>239</v>
      </c>
      <c r="C25" s="232">
        <v>2564.4499999999998</v>
      </c>
      <c r="D25" s="233">
        <v>2533.4166666666665</v>
      </c>
      <c r="E25" s="233">
        <v>2489.1333333333332</v>
      </c>
      <c r="F25" s="233">
        <v>2413.8166666666666</v>
      </c>
      <c r="G25" s="233">
        <v>2369.5333333333333</v>
      </c>
      <c r="H25" s="233">
        <v>2608.7333333333331</v>
      </c>
      <c r="I25" s="233">
        <v>2653.0166666666669</v>
      </c>
      <c r="J25" s="233">
        <v>2728.333333333333</v>
      </c>
      <c r="K25" s="232">
        <v>2577.6999999999998</v>
      </c>
      <c r="L25" s="232">
        <v>2458.1</v>
      </c>
      <c r="M25" s="232">
        <v>9.8050200000000007</v>
      </c>
      <c r="N25" s="1"/>
      <c r="O25" s="1"/>
    </row>
    <row r="26" spans="1:15" ht="12.75" customHeight="1">
      <c r="A26" s="215">
        <v>17</v>
      </c>
      <c r="B26" s="218" t="s">
        <v>853</v>
      </c>
      <c r="C26" s="232">
        <v>578.29999999999995</v>
      </c>
      <c r="D26" s="233">
        <v>576.2833333333333</v>
      </c>
      <c r="E26" s="233">
        <v>574.26666666666665</v>
      </c>
      <c r="F26" s="233">
        <v>570.23333333333335</v>
      </c>
      <c r="G26" s="233">
        <v>568.2166666666667</v>
      </c>
      <c r="H26" s="233">
        <v>580.31666666666661</v>
      </c>
      <c r="I26" s="233">
        <v>582.33333333333326</v>
      </c>
      <c r="J26" s="233">
        <v>586.36666666666656</v>
      </c>
      <c r="K26" s="232">
        <v>578.29999999999995</v>
      </c>
      <c r="L26" s="232">
        <v>572.25</v>
      </c>
      <c r="M26" s="232">
        <v>10.605560000000001</v>
      </c>
      <c r="N26" s="1"/>
      <c r="O26" s="1"/>
    </row>
    <row r="27" spans="1:15" ht="12.75" customHeight="1">
      <c r="A27" s="215">
        <v>18</v>
      </c>
      <c r="B27" s="218" t="s">
        <v>240</v>
      </c>
      <c r="C27" s="232">
        <v>147.6</v>
      </c>
      <c r="D27" s="233">
        <v>147.86666666666667</v>
      </c>
      <c r="E27" s="233">
        <v>146.33333333333334</v>
      </c>
      <c r="F27" s="233">
        <v>145.06666666666666</v>
      </c>
      <c r="G27" s="233">
        <v>143.53333333333333</v>
      </c>
      <c r="H27" s="233">
        <v>149.13333333333335</v>
      </c>
      <c r="I27" s="233">
        <v>150.66666666666666</v>
      </c>
      <c r="J27" s="233">
        <v>151.93333333333337</v>
      </c>
      <c r="K27" s="232">
        <v>149.4</v>
      </c>
      <c r="L27" s="232">
        <v>146.6</v>
      </c>
      <c r="M27" s="232">
        <v>19.596060000000001</v>
      </c>
      <c r="N27" s="1"/>
      <c r="O27" s="1"/>
    </row>
    <row r="28" spans="1:15" ht="12.75" customHeight="1">
      <c r="A28" s="215">
        <v>19</v>
      </c>
      <c r="B28" s="218" t="s">
        <v>41</v>
      </c>
      <c r="C28" s="232">
        <v>285.85000000000002</v>
      </c>
      <c r="D28" s="233">
        <v>285.98333333333335</v>
      </c>
      <c r="E28" s="233">
        <v>283.36666666666667</v>
      </c>
      <c r="F28" s="233">
        <v>280.88333333333333</v>
      </c>
      <c r="G28" s="233">
        <v>278.26666666666665</v>
      </c>
      <c r="H28" s="233">
        <v>288.4666666666667</v>
      </c>
      <c r="I28" s="233">
        <v>291.08333333333337</v>
      </c>
      <c r="J28" s="233">
        <v>293.56666666666672</v>
      </c>
      <c r="K28" s="232">
        <v>288.60000000000002</v>
      </c>
      <c r="L28" s="232">
        <v>283.5</v>
      </c>
      <c r="M28" s="232">
        <v>14.457050000000001</v>
      </c>
      <c r="N28" s="1"/>
      <c r="O28" s="1"/>
    </row>
    <row r="29" spans="1:15" ht="12.75" customHeight="1">
      <c r="A29" s="215">
        <v>20</v>
      </c>
      <c r="B29" s="218" t="s">
        <v>48</v>
      </c>
      <c r="C29" s="232">
        <v>3023.75</v>
      </c>
      <c r="D29" s="233">
        <v>3027.25</v>
      </c>
      <c r="E29" s="233">
        <v>2977.5</v>
      </c>
      <c r="F29" s="233">
        <v>2931.25</v>
      </c>
      <c r="G29" s="233">
        <v>2881.5</v>
      </c>
      <c r="H29" s="233">
        <v>3073.5</v>
      </c>
      <c r="I29" s="233">
        <v>3123.25</v>
      </c>
      <c r="J29" s="233">
        <v>3169.5</v>
      </c>
      <c r="K29" s="232">
        <v>3077</v>
      </c>
      <c r="L29" s="232">
        <v>2981</v>
      </c>
      <c r="M29" s="232">
        <v>0.57210000000000005</v>
      </c>
      <c r="N29" s="1"/>
      <c r="O29" s="1"/>
    </row>
    <row r="30" spans="1:15" ht="12.75" customHeight="1">
      <c r="A30" s="215">
        <v>21</v>
      </c>
      <c r="B30" s="218" t="s">
        <v>51</v>
      </c>
      <c r="C30" s="232">
        <v>518.4</v>
      </c>
      <c r="D30" s="233">
        <v>520.78333333333342</v>
      </c>
      <c r="E30" s="233">
        <v>514.06666666666683</v>
      </c>
      <c r="F30" s="233">
        <v>509.73333333333346</v>
      </c>
      <c r="G30" s="233">
        <v>503.01666666666688</v>
      </c>
      <c r="H30" s="233">
        <v>525.11666666666679</v>
      </c>
      <c r="I30" s="233">
        <v>531.83333333333326</v>
      </c>
      <c r="J30" s="233">
        <v>536.16666666666674</v>
      </c>
      <c r="K30" s="232">
        <v>527.5</v>
      </c>
      <c r="L30" s="232">
        <v>516.45000000000005</v>
      </c>
      <c r="M30" s="232">
        <v>39.597859999999997</v>
      </c>
      <c r="N30" s="1"/>
      <c r="O30" s="1"/>
    </row>
    <row r="31" spans="1:15" ht="12.75" customHeight="1">
      <c r="A31" s="215">
        <v>22</v>
      </c>
      <c r="B31" s="218" t="s">
        <v>53</v>
      </c>
      <c r="C31" s="232">
        <v>4588.6499999999996</v>
      </c>
      <c r="D31" s="233">
        <v>4616.75</v>
      </c>
      <c r="E31" s="233">
        <v>4553.8999999999996</v>
      </c>
      <c r="F31" s="233">
        <v>4519.1499999999996</v>
      </c>
      <c r="G31" s="233">
        <v>4456.2999999999993</v>
      </c>
      <c r="H31" s="233">
        <v>4651.5</v>
      </c>
      <c r="I31" s="233">
        <v>4714.3500000000004</v>
      </c>
      <c r="J31" s="233">
        <v>4749.1000000000004</v>
      </c>
      <c r="K31" s="232">
        <v>4679.6000000000004</v>
      </c>
      <c r="L31" s="232">
        <v>4582</v>
      </c>
      <c r="M31" s="232">
        <v>3.1336599999999999</v>
      </c>
      <c r="N31" s="1"/>
      <c r="O31" s="1"/>
    </row>
    <row r="32" spans="1:15" ht="12.75" customHeight="1">
      <c r="A32" s="215">
        <v>23</v>
      </c>
      <c r="B32" s="218" t="s">
        <v>55</v>
      </c>
      <c r="C32" s="232">
        <v>143.80000000000001</v>
      </c>
      <c r="D32" s="233">
        <v>143.23333333333335</v>
      </c>
      <c r="E32" s="233">
        <v>141.56666666666669</v>
      </c>
      <c r="F32" s="233">
        <v>139.33333333333334</v>
      </c>
      <c r="G32" s="233">
        <v>137.66666666666669</v>
      </c>
      <c r="H32" s="233">
        <v>145.4666666666667</v>
      </c>
      <c r="I32" s="233">
        <v>147.13333333333333</v>
      </c>
      <c r="J32" s="233">
        <v>149.3666666666667</v>
      </c>
      <c r="K32" s="232">
        <v>144.9</v>
      </c>
      <c r="L32" s="232">
        <v>141</v>
      </c>
      <c r="M32" s="232">
        <v>83.515180000000001</v>
      </c>
      <c r="N32" s="1"/>
      <c r="O32" s="1"/>
    </row>
    <row r="33" spans="1:15" ht="12.75" customHeight="1">
      <c r="A33" s="215">
        <v>24</v>
      </c>
      <c r="B33" s="218" t="s">
        <v>57</v>
      </c>
      <c r="C33" s="232">
        <v>3123.7</v>
      </c>
      <c r="D33" s="233">
        <v>3124.1666666666665</v>
      </c>
      <c r="E33" s="233">
        <v>3104.5333333333328</v>
      </c>
      <c r="F33" s="233">
        <v>3085.3666666666663</v>
      </c>
      <c r="G33" s="233">
        <v>3065.7333333333327</v>
      </c>
      <c r="H33" s="233">
        <v>3143.333333333333</v>
      </c>
      <c r="I33" s="233">
        <v>3162.9666666666672</v>
      </c>
      <c r="J33" s="233">
        <v>3182.1333333333332</v>
      </c>
      <c r="K33" s="232">
        <v>3143.8</v>
      </c>
      <c r="L33" s="232">
        <v>3105</v>
      </c>
      <c r="M33" s="232">
        <v>9.7227399999999999</v>
      </c>
      <c r="N33" s="1"/>
      <c r="O33" s="1"/>
    </row>
    <row r="34" spans="1:15" ht="12.75" customHeight="1">
      <c r="A34" s="215">
        <v>25</v>
      </c>
      <c r="B34" s="218" t="s">
        <v>300</v>
      </c>
      <c r="C34" s="232">
        <v>1973.9</v>
      </c>
      <c r="D34" s="233">
        <v>1970.2</v>
      </c>
      <c r="E34" s="233">
        <v>1953.2</v>
      </c>
      <c r="F34" s="233">
        <v>1932.5</v>
      </c>
      <c r="G34" s="233">
        <v>1915.5</v>
      </c>
      <c r="H34" s="233">
        <v>1990.9</v>
      </c>
      <c r="I34" s="233">
        <v>2007.9</v>
      </c>
      <c r="J34" s="233">
        <v>2028.6000000000001</v>
      </c>
      <c r="K34" s="232">
        <v>1987.2</v>
      </c>
      <c r="L34" s="232">
        <v>1949.5</v>
      </c>
      <c r="M34" s="232">
        <v>1.83656</v>
      </c>
      <c r="N34" s="1"/>
      <c r="O34" s="1"/>
    </row>
    <row r="35" spans="1:15" ht="12.75" customHeight="1">
      <c r="A35" s="215">
        <v>26</v>
      </c>
      <c r="B35" s="218" t="s">
        <v>60</v>
      </c>
      <c r="C35" s="232">
        <v>440.2</v>
      </c>
      <c r="D35" s="233">
        <v>440.61666666666662</v>
      </c>
      <c r="E35" s="233">
        <v>436.68333333333322</v>
      </c>
      <c r="F35" s="233">
        <v>433.16666666666663</v>
      </c>
      <c r="G35" s="233">
        <v>429.23333333333323</v>
      </c>
      <c r="H35" s="233">
        <v>444.13333333333321</v>
      </c>
      <c r="I35" s="233">
        <v>448.06666666666661</v>
      </c>
      <c r="J35" s="233">
        <v>451.5833333333332</v>
      </c>
      <c r="K35" s="232">
        <v>444.55</v>
      </c>
      <c r="L35" s="232">
        <v>437.1</v>
      </c>
      <c r="M35" s="232">
        <v>10.052659999999999</v>
      </c>
      <c r="N35" s="1"/>
      <c r="O35" s="1"/>
    </row>
    <row r="36" spans="1:15" ht="12.75" customHeight="1">
      <c r="A36" s="215">
        <v>27</v>
      </c>
      <c r="B36" s="218" t="s">
        <v>242</v>
      </c>
      <c r="C36" s="232">
        <v>4017.75</v>
      </c>
      <c r="D36" s="233">
        <v>4034.3666666666668</v>
      </c>
      <c r="E36" s="233">
        <v>3990.7833333333338</v>
      </c>
      <c r="F36" s="233">
        <v>3963.8166666666671</v>
      </c>
      <c r="G36" s="233">
        <v>3920.233333333334</v>
      </c>
      <c r="H36" s="233">
        <v>4061.3333333333335</v>
      </c>
      <c r="I36" s="233">
        <v>4104.9166666666661</v>
      </c>
      <c r="J36" s="233">
        <v>4131.8833333333332</v>
      </c>
      <c r="K36" s="232">
        <v>4077.95</v>
      </c>
      <c r="L36" s="232">
        <v>4007.4</v>
      </c>
      <c r="M36" s="232">
        <v>1.3050299999999999</v>
      </c>
      <c r="N36" s="1"/>
      <c r="O36" s="1"/>
    </row>
    <row r="37" spans="1:15" ht="12.75" customHeight="1">
      <c r="A37" s="215">
        <v>28</v>
      </c>
      <c r="B37" s="218" t="s">
        <v>61</v>
      </c>
      <c r="C37" s="232">
        <v>924.7</v>
      </c>
      <c r="D37" s="233">
        <v>927.81666666666661</v>
      </c>
      <c r="E37" s="233">
        <v>918.18333333333317</v>
      </c>
      <c r="F37" s="233">
        <v>911.66666666666652</v>
      </c>
      <c r="G37" s="233">
        <v>902.03333333333308</v>
      </c>
      <c r="H37" s="233">
        <v>934.33333333333326</v>
      </c>
      <c r="I37" s="233">
        <v>943.9666666666667</v>
      </c>
      <c r="J37" s="233">
        <v>950.48333333333335</v>
      </c>
      <c r="K37" s="232">
        <v>937.45</v>
      </c>
      <c r="L37" s="232">
        <v>921.3</v>
      </c>
      <c r="M37" s="232">
        <v>59.564959999999999</v>
      </c>
      <c r="N37" s="1"/>
      <c r="O37" s="1"/>
    </row>
    <row r="38" spans="1:15" ht="12.75" customHeight="1">
      <c r="A38" s="215">
        <v>29</v>
      </c>
      <c r="B38" s="218" t="s">
        <v>62</v>
      </c>
      <c r="C38" s="232">
        <v>3586.85</v>
      </c>
      <c r="D38" s="233">
        <v>3580.6</v>
      </c>
      <c r="E38" s="233">
        <v>3556.25</v>
      </c>
      <c r="F38" s="233">
        <v>3525.65</v>
      </c>
      <c r="G38" s="233">
        <v>3501.3</v>
      </c>
      <c r="H38" s="233">
        <v>3611.2</v>
      </c>
      <c r="I38" s="233">
        <v>3635.5499999999993</v>
      </c>
      <c r="J38" s="233">
        <v>3666.1499999999996</v>
      </c>
      <c r="K38" s="232">
        <v>3604.95</v>
      </c>
      <c r="L38" s="232">
        <v>3550</v>
      </c>
      <c r="M38" s="232">
        <v>2.2974800000000002</v>
      </c>
      <c r="N38" s="1"/>
      <c r="O38" s="1"/>
    </row>
    <row r="39" spans="1:15" ht="12.75" customHeight="1">
      <c r="A39" s="215">
        <v>30</v>
      </c>
      <c r="B39" s="218" t="s">
        <v>65</v>
      </c>
      <c r="C39" s="232">
        <v>6476.1</v>
      </c>
      <c r="D39" s="233">
        <v>6503.3833333333341</v>
      </c>
      <c r="E39" s="233">
        <v>6436.7666666666682</v>
      </c>
      <c r="F39" s="233">
        <v>6397.4333333333343</v>
      </c>
      <c r="G39" s="233">
        <v>6330.8166666666684</v>
      </c>
      <c r="H39" s="233">
        <v>6542.7166666666681</v>
      </c>
      <c r="I39" s="233">
        <v>6609.3333333333348</v>
      </c>
      <c r="J39" s="233">
        <v>6648.6666666666679</v>
      </c>
      <c r="K39" s="232">
        <v>6570</v>
      </c>
      <c r="L39" s="232">
        <v>6464.05</v>
      </c>
      <c r="M39" s="232">
        <v>7.5593399999999997</v>
      </c>
      <c r="N39" s="1"/>
      <c r="O39" s="1"/>
    </row>
    <row r="40" spans="1:15" ht="12.75" customHeight="1">
      <c r="A40" s="215">
        <v>31</v>
      </c>
      <c r="B40" s="218" t="s">
        <v>64</v>
      </c>
      <c r="C40" s="232">
        <v>1522.7</v>
      </c>
      <c r="D40" s="233">
        <v>1523.4666666666665</v>
      </c>
      <c r="E40" s="233">
        <v>1512.2333333333329</v>
      </c>
      <c r="F40" s="233">
        <v>1501.7666666666664</v>
      </c>
      <c r="G40" s="233">
        <v>1490.5333333333328</v>
      </c>
      <c r="H40" s="233">
        <v>1533.9333333333329</v>
      </c>
      <c r="I40" s="233">
        <v>1545.1666666666665</v>
      </c>
      <c r="J40" s="233">
        <v>1555.633333333333</v>
      </c>
      <c r="K40" s="232">
        <v>1534.7</v>
      </c>
      <c r="L40" s="232">
        <v>1513</v>
      </c>
      <c r="M40" s="232">
        <v>14.11078</v>
      </c>
      <c r="N40" s="1"/>
      <c r="O40" s="1"/>
    </row>
    <row r="41" spans="1:15" ht="12.75" customHeight="1">
      <c r="A41" s="215">
        <v>32</v>
      </c>
      <c r="B41" s="218" t="s">
        <v>243</v>
      </c>
      <c r="C41" s="232">
        <v>5854.25</v>
      </c>
      <c r="D41" s="233">
        <v>5854.083333333333</v>
      </c>
      <c r="E41" s="233">
        <v>5833.1666666666661</v>
      </c>
      <c r="F41" s="233">
        <v>5812.083333333333</v>
      </c>
      <c r="G41" s="233">
        <v>5791.1666666666661</v>
      </c>
      <c r="H41" s="233">
        <v>5875.1666666666661</v>
      </c>
      <c r="I41" s="233">
        <v>5896.0833333333321</v>
      </c>
      <c r="J41" s="233">
        <v>5917.1666666666661</v>
      </c>
      <c r="K41" s="232">
        <v>5875</v>
      </c>
      <c r="L41" s="232">
        <v>5833</v>
      </c>
      <c r="M41" s="232">
        <v>0.79283000000000003</v>
      </c>
      <c r="N41" s="1"/>
      <c r="O41" s="1"/>
    </row>
    <row r="42" spans="1:15" ht="12.75" customHeight="1">
      <c r="A42" s="215">
        <v>33</v>
      </c>
      <c r="B42" s="218" t="s">
        <v>66</v>
      </c>
      <c r="C42" s="232">
        <v>2092.35</v>
      </c>
      <c r="D42" s="233">
        <v>2089.5333333333333</v>
      </c>
      <c r="E42" s="233">
        <v>2075.0666666666666</v>
      </c>
      <c r="F42" s="233">
        <v>2057.7833333333333</v>
      </c>
      <c r="G42" s="233">
        <v>2043.3166666666666</v>
      </c>
      <c r="H42" s="233">
        <v>2106.8166666666666</v>
      </c>
      <c r="I42" s="233">
        <v>2121.2833333333328</v>
      </c>
      <c r="J42" s="233">
        <v>2138.5666666666666</v>
      </c>
      <c r="K42" s="232">
        <v>2104</v>
      </c>
      <c r="L42" s="232">
        <v>2072.25</v>
      </c>
      <c r="M42" s="232">
        <v>0.76919999999999999</v>
      </c>
      <c r="N42" s="1"/>
      <c r="O42" s="1"/>
    </row>
    <row r="43" spans="1:15" ht="12.75" customHeight="1">
      <c r="A43" s="215">
        <v>34</v>
      </c>
      <c r="B43" s="218" t="s">
        <v>67</v>
      </c>
      <c r="C43" s="232">
        <v>233</v>
      </c>
      <c r="D43" s="233">
        <v>234.16666666666666</v>
      </c>
      <c r="E43" s="233">
        <v>231.18333333333331</v>
      </c>
      <c r="F43" s="233">
        <v>229.36666666666665</v>
      </c>
      <c r="G43" s="233">
        <v>226.3833333333333</v>
      </c>
      <c r="H43" s="233">
        <v>235.98333333333332</v>
      </c>
      <c r="I43" s="233">
        <v>238.96666666666667</v>
      </c>
      <c r="J43" s="233">
        <v>240.78333333333333</v>
      </c>
      <c r="K43" s="232">
        <v>237.15</v>
      </c>
      <c r="L43" s="232">
        <v>232.35</v>
      </c>
      <c r="M43" s="232">
        <v>54.140940000000001</v>
      </c>
      <c r="N43" s="1"/>
      <c r="O43" s="1"/>
    </row>
    <row r="44" spans="1:15" ht="12.75" customHeight="1">
      <c r="A44" s="215">
        <v>35</v>
      </c>
      <c r="B44" s="218" t="s">
        <v>68</v>
      </c>
      <c r="C44" s="232">
        <v>181.8</v>
      </c>
      <c r="D44" s="233">
        <v>181.06666666666669</v>
      </c>
      <c r="E44" s="233">
        <v>177.23333333333338</v>
      </c>
      <c r="F44" s="233">
        <v>172.66666666666669</v>
      </c>
      <c r="G44" s="233">
        <v>168.83333333333337</v>
      </c>
      <c r="H44" s="233">
        <v>185.63333333333338</v>
      </c>
      <c r="I44" s="233">
        <v>189.4666666666667</v>
      </c>
      <c r="J44" s="233">
        <v>194.03333333333339</v>
      </c>
      <c r="K44" s="232">
        <v>184.9</v>
      </c>
      <c r="L44" s="232">
        <v>176.5</v>
      </c>
      <c r="M44" s="232">
        <v>307.96600000000001</v>
      </c>
      <c r="N44" s="1"/>
      <c r="O44" s="1"/>
    </row>
    <row r="45" spans="1:15" ht="12.75" customHeight="1">
      <c r="A45" s="215">
        <v>36</v>
      </c>
      <c r="B45" s="218" t="s">
        <v>244</v>
      </c>
      <c r="C45" s="232">
        <v>87.15</v>
      </c>
      <c r="D45" s="233">
        <v>87.90000000000002</v>
      </c>
      <c r="E45" s="233">
        <v>84.350000000000037</v>
      </c>
      <c r="F45" s="233">
        <v>81.550000000000011</v>
      </c>
      <c r="G45" s="233">
        <v>78.000000000000028</v>
      </c>
      <c r="H45" s="233">
        <v>90.700000000000045</v>
      </c>
      <c r="I45" s="233">
        <v>94.250000000000028</v>
      </c>
      <c r="J45" s="233">
        <v>97.050000000000054</v>
      </c>
      <c r="K45" s="232">
        <v>91.45</v>
      </c>
      <c r="L45" s="232">
        <v>85.1</v>
      </c>
      <c r="M45" s="232">
        <v>293.00060999999999</v>
      </c>
      <c r="N45" s="1"/>
      <c r="O45" s="1"/>
    </row>
    <row r="46" spans="1:15" ht="12.75" customHeight="1">
      <c r="A46" s="215">
        <v>37</v>
      </c>
      <c r="B46" s="218" t="s">
        <v>69</v>
      </c>
      <c r="C46" s="232">
        <v>1635.95</v>
      </c>
      <c r="D46" s="233">
        <v>1637.5666666666666</v>
      </c>
      <c r="E46" s="233">
        <v>1621.6833333333332</v>
      </c>
      <c r="F46" s="233">
        <v>1607.4166666666665</v>
      </c>
      <c r="G46" s="233">
        <v>1591.5333333333331</v>
      </c>
      <c r="H46" s="233">
        <v>1651.8333333333333</v>
      </c>
      <c r="I46" s="233">
        <v>1667.7166666666665</v>
      </c>
      <c r="J46" s="233">
        <v>1681.9833333333333</v>
      </c>
      <c r="K46" s="232">
        <v>1653.45</v>
      </c>
      <c r="L46" s="232">
        <v>1623.3</v>
      </c>
      <c r="M46" s="232">
        <v>3.9270800000000001</v>
      </c>
      <c r="N46" s="1"/>
      <c r="O46" s="1"/>
    </row>
    <row r="47" spans="1:15" ht="12.75" customHeight="1">
      <c r="A47" s="215">
        <v>38</v>
      </c>
      <c r="B47" s="218" t="s">
        <v>72</v>
      </c>
      <c r="C47" s="232">
        <v>591.04999999999995</v>
      </c>
      <c r="D47" s="233">
        <v>591.51666666666654</v>
      </c>
      <c r="E47" s="233">
        <v>583.1333333333331</v>
      </c>
      <c r="F47" s="233">
        <v>575.21666666666658</v>
      </c>
      <c r="G47" s="233">
        <v>566.83333333333314</v>
      </c>
      <c r="H47" s="233">
        <v>599.43333333333305</v>
      </c>
      <c r="I47" s="233">
        <v>607.81666666666649</v>
      </c>
      <c r="J47" s="233">
        <v>615.73333333333301</v>
      </c>
      <c r="K47" s="232">
        <v>599.9</v>
      </c>
      <c r="L47" s="232">
        <v>583.6</v>
      </c>
      <c r="M47" s="232">
        <v>8.2056199999999997</v>
      </c>
      <c r="N47" s="1"/>
      <c r="O47" s="1"/>
    </row>
    <row r="48" spans="1:15" ht="12.75" customHeight="1">
      <c r="A48" s="215">
        <v>39</v>
      </c>
      <c r="B48" s="218" t="s">
        <v>71</v>
      </c>
      <c r="C48" s="232">
        <v>99.75</v>
      </c>
      <c r="D48" s="233">
        <v>99.966666666666654</v>
      </c>
      <c r="E48" s="233">
        <v>99.033333333333303</v>
      </c>
      <c r="F48" s="233">
        <v>98.316666666666649</v>
      </c>
      <c r="G48" s="233">
        <v>97.383333333333297</v>
      </c>
      <c r="H48" s="233">
        <v>100.68333333333331</v>
      </c>
      <c r="I48" s="233">
        <v>101.61666666666667</v>
      </c>
      <c r="J48" s="233">
        <v>102.33333333333331</v>
      </c>
      <c r="K48" s="232">
        <v>100.9</v>
      </c>
      <c r="L48" s="232">
        <v>99.25</v>
      </c>
      <c r="M48" s="232">
        <v>94.700199999999995</v>
      </c>
      <c r="N48" s="1"/>
      <c r="O48" s="1"/>
    </row>
    <row r="49" spans="1:15" ht="12.75" customHeight="1">
      <c r="A49" s="215">
        <v>40</v>
      </c>
      <c r="B49" s="218" t="s">
        <v>73</v>
      </c>
      <c r="C49" s="232">
        <v>873.7</v>
      </c>
      <c r="D49" s="233">
        <v>874.23333333333323</v>
      </c>
      <c r="E49" s="233">
        <v>866.56666666666649</v>
      </c>
      <c r="F49" s="233">
        <v>859.43333333333328</v>
      </c>
      <c r="G49" s="233">
        <v>851.76666666666654</v>
      </c>
      <c r="H49" s="233">
        <v>881.36666666666645</v>
      </c>
      <c r="I49" s="233">
        <v>889.03333333333319</v>
      </c>
      <c r="J49" s="233">
        <v>896.1666666666664</v>
      </c>
      <c r="K49" s="232">
        <v>881.9</v>
      </c>
      <c r="L49" s="232">
        <v>867.1</v>
      </c>
      <c r="M49" s="232">
        <v>8.0396400000000003</v>
      </c>
      <c r="N49" s="1"/>
      <c r="O49" s="1"/>
    </row>
    <row r="50" spans="1:15" ht="12.75" customHeight="1">
      <c r="A50" s="215">
        <v>41</v>
      </c>
      <c r="B50" s="218" t="s">
        <v>76</v>
      </c>
      <c r="C50" s="232">
        <v>77.2</v>
      </c>
      <c r="D50" s="233">
        <v>77.38333333333334</v>
      </c>
      <c r="E50" s="233">
        <v>76.466666666666683</v>
      </c>
      <c r="F50" s="233">
        <v>75.733333333333348</v>
      </c>
      <c r="G50" s="233">
        <v>74.816666666666691</v>
      </c>
      <c r="H50" s="233">
        <v>78.116666666666674</v>
      </c>
      <c r="I50" s="233">
        <v>79.033333333333331</v>
      </c>
      <c r="J50" s="233">
        <v>79.766666666666666</v>
      </c>
      <c r="K50" s="232">
        <v>78.3</v>
      </c>
      <c r="L50" s="232">
        <v>76.650000000000006</v>
      </c>
      <c r="M50" s="232">
        <v>134.77427</v>
      </c>
      <c r="N50" s="1"/>
      <c r="O50" s="1"/>
    </row>
    <row r="51" spans="1:15" ht="12.75" customHeight="1">
      <c r="A51" s="215">
        <v>42</v>
      </c>
      <c r="B51" s="218" t="s">
        <v>80</v>
      </c>
      <c r="C51" s="232">
        <v>324.10000000000002</v>
      </c>
      <c r="D51" s="233">
        <v>324.28333333333336</v>
      </c>
      <c r="E51" s="233">
        <v>321.9666666666667</v>
      </c>
      <c r="F51" s="233">
        <v>319.83333333333331</v>
      </c>
      <c r="G51" s="233">
        <v>317.51666666666665</v>
      </c>
      <c r="H51" s="233">
        <v>326.41666666666674</v>
      </c>
      <c r="I51" s="233">
        <v>328.73333333333346</v>
      </c>
      <c r="J51" s="233">
        <v>330.86666666666679</v>
      </c>
      <c r="K51" s="232">
        <v>326.60000000000002</v>
      </c>
      <c r="L51" s="232">
        <v>322.14999999999998</v>
      </c>
      <c r="M51" s="232">
        <v>47.407769999999999</v>
      </c>
      <c r="N51" s="1"/>
      <c r="O51" s="1"/>
    </row>
    <row r="52" spans="1:15" ht="12.75" customHeight="1">
      <c r="A52" s="215">
        <v>43</v>
      </c>
      <c r="B52" s="218" t="s">
        <v>75</v>
      </c>
      <c r="C52" s="232">
        <v>803.8</v>
      </c>
      <c r="D52" s="233">
        <v>806.38333333333321</v>
      </c>
      <c r="E52" s="233">
        <v>798.86666666666645</v>
      </c>
      <c r="F52" s="233">
        <v>793.93333333333328</v>
      </c>
      <c r="G52" s="233">
        <v>786.41666666666652</v>
      </c>
      <c r="H52" s="233">
        <v>811.31666666666638</v>
      </c>
      <c r="I52" s="233">
        <v>818.83333333333326</v>
      </c>
      <c r="J52" s="233">
        <v>823.76666666666631</v>
      </c>
      <c r="K52" s="232">
        <v>813.9</v>
      </c>
      <c r="L52" s="232">
        <v>801.45</v>
      </c>
      <c r="M52" s="232">
        <v>29.07741</v>
      </c>
      <c r="N52" s="1"/>
      <c r="O52" s="1"/>
    </row>
    <row r="53" spans="1:15" ht="12.75" customHeight="1">
      <c r="A53" s="215">
        <v>44</v>
      </c>
      <c r="B53" s="218" t="s">
        <v>77</v>
      </c>
      <c r="C53" s="232">
        <v>263.8</v>
      </c>
      <c r="D53" s="233">
        <v>264.61666666666667</v>
      </c>
      <c r="E53" s="233">
        <v>262.18333333333334</v>
      </c>
      <c r="F53" s="233">
        <v>260.56666666666666</v>
      </c>
      <c r="G53" s="233">
        <v>258.13333333333333</v>
      </c>
      <c r="H53" s="233">
        <v>266.23333333333335</v>
      </c>
      <c r="I53" s="233">
        <v>268.66666666666674</v>
      </c>
      <c r="J53" s="233">
        <v>270.28333333333336</v>
      </c>
      <c r="K53" s="232">
        <v>267.05</v>
      </c>
      <c r="L53" s="232">
        <v>263</v>
      </c>
      <c r="M53" s="232">
        <v>13.687200000000001</v>
      </c>
      <c r="N53" s="1"/>
      <c r="O53" s="1"/>
    </row>
    <row r="54" spans="1:15" ht="12.75" customHeight="1">
      <c r="A54" s="215">
        <v>45</v>
      </c>
      <c r="B54" s="218" t="s">
        <v>78</v>
      </c>
      <c r="C54" s="232">
        <v>17289.25</v>
      </c>
      <c r="D54" s="233">
        <v>17271.399999999998</v>
      </c>
      <c r="E54" s="233">
        <v>17077.899999999994</v>
      </c>
      <c r="F54" s="233">
        <v>16866.549999999996</v>
      </c>
      <c r="G54" s="233">
        <v>16673.049999999992</v>
      </c>
      <c r="H54" s="233">
        <v>17482.749999999996</v>
      </c>
      <c r="I54" s="233">
        <v>17676.250000000004</v>
      </c>
      <c r="J54" s="233">
        <v>17887.599999999999</v>
      </c>
      <c r="K54" s="232">
        <v>17464.900000000001</v>
      </c>
      <c r="L54" s="232">
        <v>17060.05</v>
      </c>
      <c r="M54" s="232">
        <v>0.22164</v>
      </c>
      <c r="N54" s="1"/>
      <c r="O54" s="1"/>
    </row>
    <row r="55" spans="1:15" ht="12.75" customHeight="1">
      <c r="A55" s="215">
        <v>46</v>
      </c>
      <c r="B55" s="218" t="s">
        <v>81</v>
      </c>
      <c r="C55" s="232">
        <v>4385.95</v>
      </c>
      <c r="D55" s="233">
        <v>4385.1333333333332</v>
      </c>
      <c r="E55" s="233">
        <v>4362.8166666666666</v>
      </c>
      <c r="F55" s="233">
        <v>4339.6833333333334</v>
      </c>
      <c r="G55" s="233">
        <v>4317.3666666666668</v>
      </c>
      <c r="H55" s="233">
        <v>4408.2666666666664</v>
      </c>
      <c r="I55" s="233">
        <v>4430.5833333333321</v>
      </c>
      <c r="J55" s="233">
        <v>4453.7166666666662</v>
      </c>
      <c r="K55" s="232">
        <v>4407.45</v>
      </c>
      <c r="L55" s="232">
        <v>4362</v>
      </c>
      <c r="M55" s="232">
        <v>1.5924499999999999</v>
      </c>
      <c r="N55" s="1"/>
      <c r="O55" s="1"/>
    </row>
    <row r="56" spans="1:15" ht="12.75" customHeight="1">
      <c r="A56" s="215">
        <v>47</v>
      </c>
      <c r="B56" s="218" t="s">
        <v>82</v>
      </c>
      <c r="C56" s="232">
        <v>316.10000000000002</v>
      </c>
      <c r="D56" s="233">
        <v>313.66666666666669</v>
      </c>
      <c r="E56" s="233">
        <v>307.83333333333337</v>
      </c>
      <c r="F56" s="233">
        <v>299.56666666666666</v>
      </c>
      <c r="G56" s="233">
        <v>293.73333333333335</v>
      </c>
      <c r="H56" s="233">
        <v>321.93333333333339</v>
      </c>
      <c r="I56" s="233">
        <v>327.76666666666677</v>
      </c>
      <c r="J56" s="233">
        <v>336.03333333333342</v>
      </c>
      <c r="K56" s="232">
        <v>319.5</v>
      </c>
      <c r="L56" s="232">
        <v>305.39999999999998</v>
      </c>
      <c r="M56" s="232">
        <v>152.41820000000001</v>
      </c>
      <c r="N56" s="1"/>
      <c r="O56" s="1"/>
    </row>
    <row r="57" spans="1:15" ht="12.75" customHeight="1">
      <c r="A57" s="215">
        <v>48</v>
      </c>
      <c r="B57" s="218" t="s">
        <v>83</v>
      </c>
      <c r="C57" s="232">
        <v>725.8</v>
      </c>
      <c r="D57" s="233">
        <v>719.81666666666661</v>
      </c>
      <c r="E57" s="233">
        <v>710.98333333333323</v>
      </c>
      <c r="F57" s="233">
        <v>696.16666666666663</v>
      </c>
      <c r="G57" s="233">
        <v>687.33333333333326</v>
      </c>
      <c r="H57" s="233">
        <v>734.63333333333321</v>
      </c>
      <c r="I57" s="233">
        <v>743.4666666666667</v>
      </c>
      <c r="J57" s="233">
        <v>758.28333333333319</v>
      </c>
      <c r="K57" s="232">
        <v>728.65</v>
      </c>
      <c r="L57" s="232">
        <v>705</v>
      </c>
      <c r="M57" s="232">
        <v>13.595789999999999</v>
      </c>
      <c r="N57" s="1"/>
      <c r="O57" s="1"/>
    </row>
    <row r="58" spans="1:15" ht="12.75" customHeight="1">
      <c r="A58" s="215">
        <v>49</v>
      </c>
      <c r="B58" s="218" t="s">
        <v>84</v>
      </c>
      <c r="C58" s="232">
        <v>1085.8</v>
      </c>
      <c r="D58" s="233">
        <v>1091.0166666666667</v>
      </c>
      <c r="E58" s="233">
        <v>1078.8833333333332</v>
      </c>
      <c r="F58" s="233">
        <v>1071.9666666666665</v>
      </c>
      <c r="G58" s="233">
        <v>1059.833333333333</v>
      </c>
      <c r="H58" s="233">
        <v>1097.9333333333334</v>
      </c>
      <c r="I58" s="233">
        <v>1110.0666666666671</v>
      </c>
      <c r="J58" s="233">
        <v>1116.9833333333336</v>
      </c>
      <c r="K58" s="232">
        <v>1103.1500000000001</v>
      </c>
      <c r="L58" s="232">
        <v>1084.0999999999999</v>
      </c>
      <c r="M58" s="232">
        <v>8.7294</v>
      </c>
      <c r="N58" s="1"/>
      <c r="O58" s="1"/>
    </row>
    <row r="59" spans="1:15" ht="12.75" customHeight="1">
      <c r="A59" s="215">
        <v>50</v>
      </c>
      <c r="B59" s="218" t="s">
        <v>809</v>
      </c>
      <c r="C59" s="232">
        <v>1466.55</v>
      </c>
      <c r="D59" s="233">
        <v>1466.7166666666665</v>
      </c>
      <c r="E59" s="233">
        <v>1455.4333333333329</v>
      </c>
      <c r="F59" s="233">
        <v>1444.3166666666664</v>
      </c>
      <c r="G59" s="233">
        <v>1433.0333333333328</v>
      </c>
      <c r="H59" s="233">
        <v>1477.833333333333</v>
      </c>
      <c r="I59" s="233">
        <v>1489.1166666666663</v>
      </c>
      <c r="J59" s="233">
        <v>1500.2333333333331</v>
      </c>
      <c r="K59" s="232">
        <v>1478</v>
      </c>
      <c r="L59" s="232">
        <v>1455.6</v>
      </c>
      <c r="M59" s="232">
        <v>0.23805999999999999</v>
      </c>
      <c r="N59" s="1"/>
      <c r="O59" s="1"/>
    </row>
    <row r="60" spans="1:15" ht="12.75" customHeight="1">
      <c r="A60" s="215">
        <v>51</v>
      </c>
      <c r="B60" s="218" t="s">
        <v>85</v>
      </c>
      <c r="C60" s="232">
        <v>223.2</v>
      </c>
      <c r="D60" s="233">
        <v>222.66666666666666</v>
      </c>
      <c r="E60" s="233">
        <v>221.08333333333331</v>
      </c>
      <c r="F60" s="233">
        <v>218.96666666666667</v>
      </c>
      <c r="G60" s="233">
        <v>217.38333333333333</v>
      </c>
      <c r="H60" s="233">
        <v>224.7833333333333</v>
      </c>
      <c r="I60" s="233">
        <v>226.36666666666662</v>
      </c>
      <c r="J60" s="233">
        <v>228.48333333333329</v>
      </c>
      <c r="K60" s="232">
        <v>224.25</v>
      </c>
      <c r="L60" s="232">
        <v>220.55</v>
      </c>
      <c r="M60" s="232">
        <v>30.157139999999998</v>
      </c>
      <c r="N60" s="1"/>
      <c r="O60" s="1"/>
    </row>
    <row r="61" spans="1:15" ht="12.75" customHeight="1">
      <c r="A61" s="215">
        <v>52</v>
      </c>
      <c r="B61" s="218" t="s">
        <v>87</v>
      </c>
      <c r="C61" s="232">
        <v>3914.5</v>
      </c>
      <c r="D61" s="233">
        <v>3887.1666666666665</v>
      </c>
      <c r="E61" s="233">
        <v>3844.333333333333</v>
      </c>
      <c r="F61" s="233">
        <v>3774.1666666666665</v>
      </c>
      <c r="G61" s="233">
        <v>3731.333333333333</v>
      </c>
      <c r="H61" s="233">
        <v>3957.333333333333</v>
      </c>
      <c r="I61" s="233">
        <v>4000.1666666666661</v>
      </c>
      <c r="J61" s="233">
        <v>4070.333333333333</v>
      </c>
      <c r="K61" s="232">
        <v>3930</v>
      </c>
      <c r="L61" s="232">
        <v>3817</v>
      </c>
      <c r="M61" s="232">
        <v>1.90347</v>
      </c>
      <c r="N61" s="1"/>
      <c r="O61" s="1"/>
    </row>
    <row r="62" spans="1:15" ht="12.75" customHeight="1">
      <c r="A62" s="215">
        <v>53</v>
      </c>
      <c r="B62" s="218" t="s">
        <v>88</v>
      </c>
      <c r="C62" s="232">
        <v>1561.2</v>
      </c>
      <c r="D62" s="233">
        <v>1564.8833333333332</v>
      </c>
      <c r="E62" s="233">
        <v>1554.3166666666664</v>
      </c>
      <c r="F62" s="233">
        <v>1547.4333333333332</v>
      </c>
      <c r="G62" s="233">
        <v>1536.8666666666663</v>
      </c>
      <c r="H62" s="233">
        <v>1571.7666666666664</v>
      </c>
      <c r="I62" s="233">
        <v>1582.333333333333</v>
      </c>
      <c r="J62" s="233">
        <v>1589.2166666666665</v>
      </c>
      <c r="K62" s="232">
        <v>1575.45</v>
      </c>
      <c r="L62" s="232">
        <v>1558</v>
      </c>
      <c r="M62" s="232">
        <v>2.077</v>
      </c>
      <c r="N62" s="1"/>
      <c r="O62" s="1"/>
    </row>
    <row r="63" spans="1:15" ht="12.75" customHeight="1">
      <c r="A63" s="215">
        <v>54</v>
      </c>
      <c r="B63" s="218" t="s">
        <v>89</v>
      </c>
      <c r="C63" s="232">
        <v>725.3</v>
      </c>
      <c r="D63" s="233">
        <v>725.23333333333323</v>
      </c>
      <c r="E63" s="233">
        <v>718.01666666666642</v>
      </c>
      <c r="F63" s="233">
        <v>710.73333333333323</v>
      </c>
      <c r="G63" s="233">
        <v>703.51666666666642</v>
      </c>
      <c r="H63" s="233">
        <v>732.51666666666642</v>
      </c>
      <c r="I63" s="233">
        <v>739.73333333333335</v>
      </c>
      <c r="J63" s="233">
        <v>747.01666666666642</v>
      </c>
      <c r="K63" s="232">
        <v>732.45</v>
      </c>
      <c r="L63" s="232">
        <v>717.95</v>
      </c>
      <c r="M63" s="232">
        <v>5.9370000000000003</v>
      </c>
      <c r="N63" s="1"/>
      <c r="O63" s="1"/>
    </row>
    <row r="64" spans="1:15" ht="12.75" customHeight="1">
      <c r="A64" s="215">
        <v>55</v>
      </c>
      <c r="B64" s="218" t="s">
        <v>90</v>
      </c>
      <c r="C64" s="232">
        <v>897.95</v>
      </c>
      <c r="D64" s="233">
        <v>889.63333333333333</v>
      </c>
      <c r="E64" s="233">
        <v>873.31666666666661</v>
      </c>
      <c r="F64" s="233">
        <v>848.68333333333328</v>
      </c>
      <c r="G64" s="233">
        <v>832.36666666666656</v>
      </c>
      <c r="H64" s="233">
        <v>914.26666666666665</v>
      </c>
      <c r="I64" s="233">
        <v>930.58333333333348</v>
      </c>
      <c r="J64" s="233">
        <v>955.2166666666667</v>
      </c>
      <c r="K64" s="232">
        <v>905.95</v>
      </c>
      <c r="L64" s="232">
        <v>865</v>
      </c>
      <c r="M64" s="232">
        <v>9.4872099999999993</v>
      </c>
      <c r="N64" s="1"/>
      <c r="O64" s="1"/>
    </row>
    <row r="65" spans="1:15" ht="12.75" customHeight="1">
      <c r="A65" s="215">
        <v>56</v>
      </c>
      <c r="B65" s="218" t="s">
        <v>248</v>
      </c>
      <c r="C65" s="232">
        <v>338.5</v>
      </c>
      <c r="D65" s="233">
        <v>340.45</v>
      </c>
      <c r="E65" s="233">
        <v>335.15</v>
      </c>
      <c r="F65" s="233">
        <v>331.8</v>
      </c>
      <c r="G65" s="233">
        <v>326.5</v>
      </c>
      <c r="H65" s="233">
        <v>343.79999999999995</v>
      </c>
      <c r="I65" s="233">
        <v>349.1</v>
      </c>
      <c r="J65" s="233">
        <v>352.44999999999993</v>
      </c>
      <c r="K65" s="232">
        <v>345.75</v>
      </c>
      <c r="L65" s="232">
        <v>337.1</v>
      </c>
      <c r="M65" s="232">
        <v>12.86195</v>
      </c>
      <c r="N65" s="1"/>
      <c r="O65" s="1"/>
    </row>
    <row r="66" spans="1:15" ht="12.75" customHeight="1">
      <c r="A66" s="215">
        <v>57</v>
      </c>
      <c r="B66" s="218" t="s">
        <v>92</v>
      </c>
      <c r="C66" s="232">
        <v>1388.1</v>
      </c>
      <c r="D66" s="233">
        <v>1377.2333333333333</v>
      </c>
      <c r="E66" s="233">
        <v>1360.9166666666667</v>
      </c>
      <c r="F66" s="233">
        <v>1333.7333333333333</v>
      </c>
      <c r="G66" s="233">
        <v>1317.4166666666667</v>
      </c>
      <c r="H66" s="233">
        <v>1404.4166666666667</v>
      </c>
      <c r="I66" s="233">
        <v>1420.7333333333333</v>
      </c>
      <c r="J66" s="233">
        <v>1447.9166666666667</v>
      </c>
      <c r="K66" s="232">
        <v>1393.55</v>
      </c>
      <c r="L66" s="232">
        <v>1350.05</v>
      </c>
      <c r="M66" s="232">
        <v>5.1913</v>
      </c>
      <c r="N66" s="1"/>
      <c r="O66" s="1"/>
    </row>
    <row r="67" spans="1:15" ht="12.75" customHeight="1">
      <c r="A67" s="215">
        <v>58</v>
      </c>
      <c r="B67" s="218" t="s">
        <v>97</v>
      </c>
      <c r="C67" s="232">
        <v>372.15</v>
      </c>
      <c r="D67" s="233">
        <v>372.7</v>
      </c>
      <c r="E67" s="233">
        <v>368.25</v>
      </c>
      <c r="F67" s="233">
        <v>364.35</v>
      </c>
      <c r="G67" s="233">
        <v>359.90000000000003</v>
      </c>
      <c r="H67" s="233">
        <v>376.59999999999997</v>
      </c>
      <c r="I67" s="233">
        <v>381.0499999999999</v>
      </c>
      <c r="J67" s="233">
        <v>384.94999999999993</v>
      </c>
      <c r="K67" s="232">
        <v>377.15</v>
      </c>
      <c r="L67" s="232">
        <v>368.8</v>
      </c>
      <c r="M67" s="232">
        <v>38.916620000000002</v>
      </c>
      <c r="N67" s="1"/>
      <c r="O67" s="1"/>
    </row>
    <row r="68" spans="1:15" ht="12.75" customHeight="1">
      <c r="A68" s="215">
        <v>59</v>
      </c>
      <c r="B68" s="218" t="s">
        <v>93</v>
      </c>
      <c r="C68" s="232">
        <v>569.15</v>
      </c>
      <c r="D68" s="233">
        <v>570.7166666666667</v>
      </c>
      <c r="E68" s="233">
        <v>566.43333333333339</v>
      </c>
      <c r="F68" s="233">
        <v>563.7166666666667</v>
      </c>
      <c r="G68" s="233">
        <v>559.43333333333339</v>
      </c>
      <c r="H68" s="233">
        <v>573.43333333333339</v>
      </c>
      <c r="I68" s="233">
        <v>577.7166666666667</v>
      </c>
      <c r="J68" s="233">
        <v>580.43333333333339</v>
      </c>
      <c r="K68" s="232">
        <v>575</v>
      </c>
      <c r="L68" s="232">
        <v>568</v>
      </c>
      <c r="M68" s="232">
        <v>10.418150000000001</v>
      </c>
      <c r="N68" s="1"/>
      <c r="O68" s="1"/>
    </row>
    <row r="69" spans="1:15" ht="12.75" customHeight="1">
      <c r="A69" s="215">
        <v>60</v>
      </c>
      <c r="B69" s="218" t="s">
        <v>249</v>
      </c>
      <c r="C69" s="232">
        <v>1854.1</v>
      </c>
      <c r="D69" s="233">
        <v>1855.9833333333333</v>
      </c>
      <c r="E69" s="233">
        <v>1841.9666666666667</v>
      </c>
      <c r="F69" s="233">
        <v>1829.8333333333333</v>
      </c>
      <c r="G69" s="233">
        <v>1815.8166666666666</v>
      </c>
      <c r="H69" s="233">
        <v>1868.1166666666668</v>
      </c>
      <c r="I69" s="233">
        <v>1882.1333333333337</v>
      </c>
      <c r="J69" s="233">
        <v>1894.2666666666669</v>
      </c>
      <c r="K69" s="232">
        <v>1870</v>
      </c>
      <c r="L69" s="232">
        <v>1843.85</v>
      </c>
      <c r="M69" s="232">
        <v>0.79545999999999994</v>
      </c>
      <c r="N69" s="1"/>
      <c r="O69" s="1"/>
    </row>
    <row r="70" spans="1:15" ht="12.75" customHeight="1">
      <c r="A70" s="215">
        <v>61</v>
      </c>
      <c r="B70" s="218" t="s">
        <v>94</v>
      </c>
      <c r="C70" s="232">
        <v>1992.15</v>
      </c>
      <c r="D70" s="233">
        <v>1988.05</v>
      </c>
      <c r="E70" s="233">
        <v>1971.1</v>
      </c>
      <c r="F70" s="233">
        <v>1950.05</v>
      </c>
      <c r="G70" s="233">
        <v>1933.1</v>
      </c>
      <c r="H70" s="233">
        <v>2009.1</v>
      </c>
      <c r="I70" s="233">
        <v>2026.0500000000002</v>
      </c>
      <c r="J70" s="233">
        <v>2047.1</v>
      </c>
      <c r="K70" s="232">
        <v>2005</v>
      </c>
      <c r="L70" s="232">
        <v>1967</v>
      </c>
      <c r="M70" s="232">
        <v>2.1452499999999999</v>
      </c>
      <c r="N70" s="1"/>
      <c r="O70" s="1"/>
    </row>
    <row r="71" spans="1:15" ht="12.75" customHeight="1">
      <c r="A71" s="215">
        <v>62</v>
      </c>
      <c r="B71" s="218" t="s">
        <v>854</v>
      </c>
      <c r="C71" s="232">
        <v>329.15</v>
      </c>
      <c r="D71" s="233">
        <v>330.1</v>
      </c>
      <c r="E71" s="233">
        <v>325.90000000000003</v>
      </c>
      <c r="F71" s="233">
        <v>322.65000000000003</v>
      </c>
      <c r="G71" s="233">
        <v>318.45000000000005</v>
      </c>
      <c r="H71" s="233">
        <v>333.35</v>
      </c>
      <c r="I71" s="233">
        <v>337.55000000000007</v>
      </c>
      <c r="J71" s="233">
        <v>340.8</v>
      </c>
      <c r="K71" s="232">
        <v>334.3</v>
      </c>
      <c r="L71" s="232">
        <v>326.85000000000002</v>
      </c>
      <c r="M71" s="232">
        <v>2.68004</v>
      </c>
      <c r="N71" s="1"/>
      <c r="O71" s="1"/>
    </row>
    <row r="72" spans="1:15" ht="12.75" customHeight="1">
      <c r="A72" s="215">
        <v>63</v>
      </c>
      <c r="B72" s="218" t="s">
        <v>95</v>
      </c>
      <c r="C72" s="232">
        <v>3446.35</v>
      </c>
      <c r="D72" s="233">
        <v>3461.5166666666664</v>
      </c>
      <c r="E72" s="233">
        <v>3423.333333333333</v>
      </c>
      <c r="F72" s="233">
        <v>3400.3166666666666</v>
      </c>
      <c r="G72" s="233">
        <v>3362.1333333333332</v>
      </c>
      <c r="H72" s="233">
        <v>3484.5333333333328</v>
      </c>
      <c r="I72" s="233">
        <v>3522.7166666666662</v>
      </c>
      <c r="J72" s="233">
        <v>3545.7333333333327</v>
      </c>
      <c r="K72" s="232">
        <v>3499.7</v>
      </c>
      <c r="L72" s="232">
        <v>3438.5</v>
      </c>
      <c r="M72" s="232">
        <v>1.9544999999999999</v>
      </c>
      <c r="N72" s="1"/>
      <c r="O72" s="1"/>
    </row>
    <row r="73" spans="1:15" ht="12.75" customHeight="1">
      <c r="A73" s="215">
        <v>64</v>
      </c>
      <c r="B73" s="218" t="s">
        <v>251</v>
      </c>
      <c r="C73" s="232">
        <v>3925.7</v>
      </c>
      <c r="D73" s="233">
        <v>3921.0166666666664</v>
      </c>
      <c r="E73" s="233">
        <v>3895.083333333333</v>
      </c>
      <c r="F73" s="233">
        <v>3864.4666666666667</v>
      </c>
      <c r="G73" s="233">
        <v>3838.5333333333333</v>
      </c>
      <c r="H73" s="233">
        <v>3951.6333333333328</v>
      </c>
      <c r="I73" s="233">
        <v>3977.5666666666662</v>
      </c>
      <c r="J73" s="233">
        <v>4008.1833333333325</v>
      </c>
      <c r="K73" s="232">
        <v>3946.95</v>
      </c>
      <c r="L73" s="232">
        <v>3890.4</v>
      </c>
      <c r="M73" s="232">
        <v>1.2449600000000001</v>
      </c>
      <c r="N73" s="1"/>
      <c r="O73" s="1"/>
    </row>
    <row r="74" spans="1:15" ht="12.75" customHeight="1">
      <c r="A74" s="215">
        <v>65</v>
      </c>
      <c r="B74" s="218" t="s">
        <v>143</v>
      </c>
      <c r="C74" s="232">
        <v>2272.4</v>
      </c>
      <c r="D74" s="233">
        <v>2280.4833333333331</v>
      </c>
      <c r="E74" s="233">
        <v>2247.9666666666662</v>
      </c>
      <c r="F74" s="233">
        <v>2223.5333333333333</v>
      </c>
      <c r="G74" s="233">
        <v>2191.0166666666664</v>
      </c>
      <c r="H74" s="233">
        <v>2304.9166666666661</v>
      </c>
      <c r="I74" s="233">
        <v>2337.4333333333334</v>
      </c>
      <c r="J74" s="233">
        <v>2361.8666666666659</v>
      </c>
      <c r="K74" s="232">
        <v>2313</v>
      </c>
      <c r="L74" s="232">
        <v>2256.0500000000002</v>
      </c>
      <c r="M74" s="232">
        <v>4.5732600000000003</v>
      </c>
      <c r="N74" s="1"/>
      <c r="O74" s="1"/>
    </row>
    <row r="75" spans="1:15" ht="12.75" customHeight="1">
      <c r="A75" s="215">
        <v>66</v>
      </c>
      <c r="B75" s="218" t="s">
        <v>98</v>
      </c>
      <c r="C75" s="232">
        <v>4252.75</v>
      </c>
      <c r="D75" s="233">
        <v>4245.1166666666659</v>
      </c>
      <c r="E75" s="233">
        <v>4223.5833333333321</v>
      </c>
      <c r="F75" s="233">
        <v>4194.4166666666661</v>
      </c>
      <c r="G75" s="233">
        <v>4172.8833333333323</v>
      </c>
      <c r="H75" s="233">
        <v>4274.2833333333319</v>
      </c>
      <c r="I75" s="233">
        <v>4295.8166666666666</v>
      </c>
      <c r="J75" s="233">
        <v>4324.9833333333318</v>
      </c>
      <c r="K75" s="232">
        <v>4266.6499999999996</v>
      </c>
      <c r="L75" s="232">
        <v>4215.95</v>
      </c>
      <c r="M75" s="232">
        <v>2.1760100000000002</v>
      </c>
      <c r="N75" s="1"/>
      <c r="O75" s="1"/>
    </row>
    <row r="76" spans="1:15" ht="12.75" customHeight="1">
      <c r="A76" s="215">
        <v>67</v>
      </c>
      <c r="B76" s="218" t="s">
        <v>99</v>
      </c>
      <c r="C76" s="232">
        <v>3211.55</v>
      </c>
      <c r="D76" s="233">
        <v>3206.9166666666665</v>
      </c>
      <c r="E76" s="233">
        <v>3180.2333333333331</v>
      </c>
      <c r="F76" s="233">
        <v>3148.9166666666665</v>
      </c>
      <c r="G76" s="233">
        <v>3122.2333333333331</v>
      </c>
      <c r="H76" s="233">
        <v>3238.2333333333331</v>
      </c>
      <c r="I76" s="233">
        <v>3264.9166666666665</v>
      </c>
      <c r="J76" s="233">
        <v>3296.2333333333331</v>
      </c>
      <c r="K76" s="232">
        <v>3233.6</v>
      </c>
      <c r="L76" s="232">
        <v>3175.6</v>
      </c>
      <c r="M76" s="232">
        <v>3.1872400000000001</v>
      </c>
      <c r="N76" s="1"/>
      <c r="O76" s="1"/>
    </row>
    <row r="77" spans="1:15" ht="12.75" customHeight="1">
      <c r="A77" s="215">
        <v>68</v>
      </c>
      <c r="B77" s="218" t="s">
        <v>252</v>
      </c>
      <c r="C77" s="232">
        <v>416.1</v>
      </c>
      <c r="D77" s="233">
        <v>416.84999999999997</v>
      </c>
      <c r="E77" s="233">
        <v>413.24999999999994</v>
      </c>
      <c r="F77" s="233">
        <v>410.4</v>
      </c>
      <c r="G77" s="233">
        <v>406.79999999999995</v>
      </c>
      <c r="H77" s="233">
        <v>419.69999999999993</v>
      </c>
      <c r="I77" s="233">
        <v>423.29999999999995</v>
      </c>
      <c r="J77" s="233">
        <v>426.14999999999992</v>
      </c>
      <c r="K77" s="232">
        <v>420.45</v>
      </c>
      <c r="L77" s="232">
        <v>414</v>
      </c>
      <c r="M77" s="232">
        <v>1.7993699999999999</v>
      </c>
      <c r="N77" s="1"/>
      <c r="O77" s="1"/>
    </row>
    <row r="78" spans="1:15" ht="12.75" customHeight="1">
      <c r="A78" s="215">
        <v>69</v>
      </c>
      <c r="B78" s="218" t="s">
        <v>100</v>
      </c>
      <c r="C78" s="232">
        <v>2112.1999999999998</v>
      </c>
      <c r="D78" s="233">
        <v>2115.0666666666666</v>
      </c>
      <c r="E78" s="233">
        <v>2071.1333333333332</v>
      </c>
      <c r="F78" s="233">
        <v>2030.0666666666666</v>
      </c>
      <c r="G78" s="233">
        <v>1986.1333333333332</v>
      </c>
      <c r="H78" s="233">
        <v>2156.1333333333332</v>
      </c>
      <c r="I78" s="233">
        <v>2200.0666666666666</v>
      </c>
      <c r="J78" s="233">
        <v>2241.1333333333332</v>
      </c>
      <c r="K78" s="232">
        <v>2159</v>
      </c>
      <c r="L78" s="232">
        <v>2074</v>
      </c>
      <c r="M78" s="232">
        <v>8.7168200000000002</v>
      </c>
      <c r="N78" s="1"/>
      <c r="O78" s="1"/>
    </row>
    <row r="79" spans="1:15" ht="12.75" customHeight="1">
      <c r="A79" s="215">
        <v>70</v>
      </c>
      <c r="B79" s="218" t="s">
        <v>810</v>
      </c>
      <c r="C79" s="232">
        <v>150.75</v>
      </c>
      <c r="D79" s="233">
        <v>150.5</v>
      </c>
      <c r="E79" s="233">
        <v>148.75</v>
      </c>
      <c r="F79" s="233">
        <v>146.75</v>
      </c>
      <c r="G79" s="233">
        <v>145</v>
      </c>
      <c r="H79" s="233">
        <v>152.5</v>
      </c>
      <c r="I79" s="233">
        <v>154.25</v>
      </c>
      <c r="J79" s="233">
        <v>156.25</v>
      </c>
      <c r="K79" s="232">
        <v>152.25</v>
      </c>
      <c r="L79" s="232">
        <v>148.5</v>
      </c>
      <c r="M79" s="232">
        <v>50.757840000000002</v>
      </c>
      <c r="N79" s="1"/>
      <c r="O79" s="1"/>
    </row>
    <row r="80" spans="1:15" ht="12.75" customHeight="1">
      <c r="A80" s="215">
        <v>71</v>
      </c>
      <c r="B80" s="218" t="s">
        <v>102</v>
      </c>
      <c r="C80" s="232">
        <v>133.65</v>
      </c>
      <c r="D80" s="233">
        <v>133.1</v>
      </c>
      <c r="E80" s="233">
        <v>131.94999999999999</v>
      </c>
      <c r="F80" s="233">
        <v>130.25</v>
      </c>
      <c r="G80" s="233">
        <v>129.1</v>
      </c>
      <c r="H80" s="233">
        <v>134.79999999999998</v>
      </c>
      <c r="I80" s="233">
        <v>135.95000000000002</v>
      </c>
      <c r="J80" s="233">
        <v>137.64999999999998</v>
      </c>
      <c r="K80" s="232">
        <v>134.25</v>
      </c>
      <c r="L80" s="232">
        <v>131.4</v>
      </c>
      <c r="M80" s="232">
        <v>73.488889999999998</v>
      </c>
      <c r="N80" s="1"/>
      <c r="O80" s="1"/>
    </row>
    <row r="81" spans="1:15" ht="12.75" customHeight="1">
      <c r="A81" s="215">
        <v>72</v>
      </c>
      <c r="B81" s="218" t="s">
        <v>254</v>
      </c>
      <c r="C81" s="232">
        <v>281</v>
      </c>
      <c r="D81" s="233">
        <v>281.95</v>
      </c>
      <c r="E81" s="233">
        <v>279.04999999999995</v>
      </c>
      <c r="F81" s="233">
        <v>277.09999999999997</v>
      </c>
      <c r="G81" s="233">
        <v>274.19999999999993</v>
      </c>
      <c r="H81" s="233">
        <v>283.89999999999998</v>
      </c>
      <c r="I81" s="233">
        <v>286.79999999999995</v>
      </c>
      <c r="J81" s="233">
        <v>288.75</v>
      </c>
      <c r="K81" s="232">
        <v>284.85000000000002</v>
      </c>
      <c r="L81" s="232">
        <v>280</v>
      </c>
      <c r="M81" s="232">
        <v>3.7414900000000002</v>
      </c>
      <c r="N81" s="1"/>
      <c r="O81" s="1"/>
    </row>
    <row r="82" spans="1:15" ht="12.75" customHeight="1">
      <c r="A82" s="215">
        <v>73</v>
      </c>
      <c r="B82" s="218" t="s">
        <v>103</v>
      </c>
      <c r="C82" s="232">
        <v>95.8</v>
      </c>
      <c r="D82" s="233">
        <v>95.466666666666654</v>
      </c>
      <c r="E82" s="233">
        <v>94.583333333333314</v>
      </c>
      <c r="F82" s="233">
        <v>93.36666666666666</v>
      </c>
      <c r="G82" s="233">
        <v>92.48333333333332</v>
      </c>
      <c r="H82" s="233">
        <v>96.683333333333309</v>
      </c>
      <c r="I82" s="233">
        <v>97.566666666666663</v>
      </c>
      <c r="J82" s="233">
        <v>98.783333333333303</v>
      </c>
      <c r="K82" s="232">
        <v>96.35</v>
      </c>
      <c r="L82" s="232">
        <v>94.25</v>
      </c>
      <c r="M82" s="232">
        <v>98.730699999999999</v>
      </c>
      <c r="N82" s="1"/>
      <c r="O82" s="1"/>
    </row>
    <row r="83" spans="1:15" ht="12.75" customHeight="1">
      <c r="A83" s="215">
        <v>74</v>
      </c>
      <c r="B83" s="218" t="s">
        <v>255</v>
      </c>
      <c r="C83" s="232">
        <v>1573.35</v>
      </c>
      <c r="D83" s="233">
        <v>1575.5999999999997</v>
      </c>
      <c r="E83" s="233">
        <v>1561.3499999999995</v>
      </c>
      <c r="F83" s="233">
        <v>1549.3499999999997</v>
      </c>
      <c r="G83" s="233">
        <v>1535.0999999999995</v>
      </c>
      <c r="H83" s="233">
        <v>1587.5999999999995</v>
      </c>
      <c r="I83" s="233">
        <v>1601.85</v>
      </c>
      <c r="J83" s="233">
        <v>1613.8499999999995</v>
      </c>
      <c r="K83" s="232">
        <v>1589.85</v>
      </c>
      <c r="L83" s="232">
        <v>1563.6</v>
      </c>
      <c r="M83" s="232">
        <v>2.03748</v>
      </c>
      <c r="N83" s="1"/>
      <c r="O83" s="1"/>
    </row>
    <row r="84" spans="1:15" ht="12.75" customHeight="1">
      <c r="A84" s="215">
        <v>75</v>
      </c>
      <c r="B84" s="218" t="s">
        <v>107</v>
      </c>
      <c r="C84" s="232">
        <v>896.1</v>
      </c>
      <c r="D84" s="233">
        <v>893.91666666666663</v>
      </c>
      <c r="E84" s="233">
        <v>887.83333333333326</v>
      </c>
      <c r="F84" s="233">
        <v>879.56666666666661</v>
      </c>
      <c r="G84" s="233">
        <v>873.48333333333323</v>
      </c>
      <c r="H84" s="233">
        <v>902.18333333333328</v>
      </c>
      <c r="I84" s="233">
        <v>908.26666666666654</v>
      </c>
      <c r="J84" s="233">
        <v>916.5333333333333</v>
      </c>
      <c r="K84" s="232">
        <v>900</v>
      </c>
      <c r="L84" s="232">
        <v>885.65</v>
      </c>
      <c r="M84" s="232">
        <v>6.9653700000000001</v>
      </c>
      <c r="N84" s="1"/>
      <c r="O84" s="1"/>
    </row>
    <row r="85" spans="1:15" ht="12.75" customHeight="1">
      <c r="A85" s="215">
        <v>76</v>
      </c>
      <c r="B85" s="218" t="s">
        <v>108</v>
      </c>
      <c r="C85" s="232">
        <v>1232.8</v>
      </c>
      <c r="D85" s="233">
        <v>1230.6666666666667</v>
      </c>
      <c r="E85" s="233">
        <v>1220.1833333333334</v>
      </c>
      <c r="F85" s="233">
        <v>1207.5666666666666</v>
      </c>
      <c r="G85" s="233">
        <v>1197.0833333333333</v>
      </c>
      <c r="H85" s="233">
        <v>1243.2833333333335</v>
      </c>
      <c r="I85" s="233">
        <v>1253.7666666666667</v>
      </c>
      <c r="J85" s="233">
        <v>1266.3833333333337</v>
      </c>
      <c r="K85" s="232">
        <v>1241.1500000000001</v>
      </c>
      <c r="L85" s="232">
        <v>1218.05</v>
      </c>
      <c r="M85" s="232">
        <v>3.3021699999999998</v>
      </c>
      <c r="N85" s="1"/>
      <c r="O85" s="1"/>
    </row>
    <row r="86" spans="1:15" ht="12.75" customHeight="1">
      <c r="A86" s="215">
        <v>77</v>
      </c>
      <c r="B86" s="218" t="s">
        <v>110</v>
      </c>
      <c r="C86" s="232">
        <v>1752.55</v>
      </c>
      <c r="D86" s="233">
        <v>1750.55</v>
      </c>
      <c r="E86" s="233">
        <v>1733</v>
      </c>
      <c r="F86" s="233">
        <v>1713.45</v>
      </c>
      <c r="G86" s="233">
        <v>1695.9</v>
      </c>
      <c r="H86" s="233">
        <v>1770.1</v>
      </c>
      <c r="I86" s="233">
        <v>1787.6499999999996</v>
      </c>
      <c r="J86" s="233">
        <v>1807.1999999999998</v>
      </c>
      <c r="K86" s="232">
        <v>1768.1</v>
      </c>
      <c r="L86" s="232">
        <v>1731</v>
      </c>
      <c r="M86" s="232">
        <v>3.6133799999999998</v>
      </c>
      <c r="N86" s="1"/>
      <c r="O86" s="1"/>
    </row>
    <row r="87" spans="1:15" ht="12.75" customHeight="1">
      <c r="A87" s="215">
        <v>78</v>
      </c>
      <c r="B87" s="218" t="s">
        <v>111</v>
      </c>
      <c r="C87" s="232">
        <v>479.4</v>
      </c>
      <c r="D87" s="233">
        <v>478.59999999999997</v>
      </c>
      <c r="E87" s="233">
        <v>474.44999999999993</v>
      </c>
      <c r="F87" s="233">
        <v>469.49999999999994</v>
      </c>
      <c r="G87" s="233">
        <v>465.34999999999991</v>
      </c>
      <c r="H87" s="233">
        <v>483.54999999999995</v>
      </c>
      <c r="I87" s="233">
        <v>487.69999999999993</v>
      </c>
      <c r="J87" s="233">
        <v>492.65</v>
      </c>
      <c r="K87" s="232">
        <v>482.75</v>
      </c>
      <c r="L87" s="232">
        <v>473.65</v>
      </c>
      <c r="M87" s="232">
        <v>5.6813500000000001</v>
      </c>
      <c r="N87" s="1"/>
      <c r="O87" s="1"/>
    </row>
    <row r="88" spans="1:15" ht="12.75" customHeight="1">
      <c r="A88" s="215">
        <v>79</v>
      </c>
      <c r="B88" s="218" t="s">
        <v>258</v>
      </c>
      <c r="C88" s="232">
        <v>256.10000000000002</v>
      </c>
      <c r="D88" s="233">
        <v>257.68333333333334</v>
      </c>
      <c r="E88" s="233">
        <v>253.61666666666667</v>
      </c>
      <c r="F88" s="233">
        <v>251.13333333333333</v>
      </c>
      <c r="G88" s="233">
        <v>247.06666666666666</v>
      </c>
      <c r="H88" s="233">
        <v>260.16666666666669</v>
      </c>
      <c r="I88" s="233">
        <v>264.23333333333341</v>
      </c>
      <c r="J88" s="233">
        <v>266.7166666666667</v>
      </c>
      <c r="K88" s="232">
        <v>261.75</v>
      </c>
      <c r="L88" s="232">
        <v>255.2</v>
      </c>
      <c r="M88" s="232">
        <v>6.5094500000000002</v>
      </c>
      <c r="N88" s="1"/>
      <c r="O88" s="1"/>
    </row>
    <row r="89" spans="1:15" ht="12.75" customHeight="1">
      <c r="A89" s="215">
        <v>80</v>
      </c>
      <c r="B89" s="218" t="s">
        <v>113</v>
      </c>
      <c r="C89" s="232">
        <v>1035.45</v>
      </c>
      <c r="D89" s="233">
        <v>1033.4166666666667</v>
      </c>
      <c r="E89" s="233">
        <v>1028.5333333333335</v>
      </c>
      <c r="F89" s="233">
        <v>1021.6166666666668</v>
      </c>
      <c r="G89" s="233">
        <v>1016.7333333333336</v>
      </c>
      <c r="H89" s="233">
        <v>1040.3333333333335</v>
      </c>
      <c r="I89" s="233">
        <v>1045.2166666666667</v>
      </c>
      <c r="J89" s="233">
        <v>1052.1333333333334</v>
      </c>
      <c r="K89" s="232">
        <v>1038.3</v>
      </c>
      <c r="L89" s="232">
        <v>1026.5</v>
      </c>
      <c r="M89" s="232">
        <v>13.978059999999999</v>
      </c>
      <c r="N89" s="1"/>
      <c r="O89" s="1"/>
    </row>
    <row r="90" spans="1:15" ht="12.75" customHeight="1">
      <c r="A90" s="215">
        <v>81</v>
      </c>
      <c r="B90" s="218" t="s">
        <v>115</v>
      </c>
      <c r="C90" s="232">
        <v>2154.4</v>
      </c>
      <c r="D90" s="233">
        <v>2147.7666666666669</v>
      </c>
      <c r="E90" s="233">
        <v>2119.9833333333336</v>
      </c>
      <c r="F90" s="233">
        <v>2085.5666666666666</v>
      </c>
      <c r="G90" s="233">
        <v>2057.7833333333333</v>
      </c>
      <c r="H90" s="233">
        <v>2182.1833333333338</v>
      </c>
      <c r="I90" s="233">
        <v>2209.9666666666676</v>
      </c>
      <c r="J90" s="233">
        <v>2244.3833333333341</v>
      </c>
      <c r="K90" s="232">
        <v>2175.5500000000002</v>
      </c>
      <c r="L90" s="232">
        <v>2113.35</v>
      </c>
      <c r="M90" s="232">
        <v>1.78074</v>
      </c>
      <c r="N90" s="1"/>
      <c r="O90" s="1"/>
    </row>
    <row r="91" spans="1:15" ht="12.75" customHeight="1">
      <c r="A91" s="215">
        <v>82</v>
      </c>
      <c r="B91" s="218" t="s">
        <v>116</v>
      </c>
      <c r="C91" s="232">
        <v>1629.8</v>
      </c>
      <c r="D91" s="233">
        <v>1628.6333333333332</v>
      </c>
      <c r="E91" s="233">
        <v>1624.2666666666664</v>
      </c>
      <c r="F91" s="233">
        <v>1618.7333333333331</v>
      </c>
      <c r="G91" s="233">
        <v>1614.3666666666663</v>
      </c>
      <c r="H91" s="233">
        <v>1634.1666666666665</v>
      </c>
      <c r="I91" s="233">
        <v>1638.5333333333333</v>
      </c>
      <c r="J91" s="233">
        <v>1644.0666666666666</v>
      </c>
      <c r="K91" s="232">
        <v>1633</v>
      </c>
      <c r="L91" s="232">
        <v>1623.1</v>
      </c>
      <c r="M91" s="232">
        <v>43.459350000000001</v>
      </c>
      <c r="N91" s="1"/>
      <c r="O91" s="1"/>
    </row>
    <row r="92" spans="1:15" ht="12.75" customHeight="1">
      <c r="A92" s="215">
        <v>83</v>
      </c>
      <c r="B92" s="218" t="s">
        <v>117</v>
      </c>
      <c r="C92" s="232">
        <v>568.20000000000005</v>
      </c>
      <c r="D92" s="233">
        <v>568.76666666666677</v>
      </c>
      <c r="E92" s="233">
        <v>565.78333333333353</v>
      </c>
      <c r="F92" s="233">
        <v>563.36666666666679</v>
      </c>
      <c r="G92" s="233">
        <v>560.38333333333355</v>
      </c>
      <c r="H92" s="233">
        <v>571.18333333333351</v>
      </c>
      <c r="I92" s="233">
        <v>574.16666666666686</v>
      </c>
      <c r="J92" s="233">
        <v>576.58333333333348</v>
      </c>
      <c r="K92" s="232">
        <v>571.75</v>
      </c>
      <c r="L92" s="232">
        <v>566.35</v>
      </c>
      <c r="M92" s="232">
        <v>14.527189999999999</v>
      </c>
      <c r="N92" s="1"/>
      <c r="O92" s="1"/>
    </row>
    <row r="93" spans="1:15" ht="12.75" customHeight="1">
      <c r="A93" s="215">
        <v>84</v>
      </c>
      <c r="B93" s="218" t="s">
        <v>112</v>
      </c>
      <c r="C93" s="232">
        <v>1110.8</v>
      </c>
      <c r="D93" s="233">
        <v>1112.5166666666667</v>
      </c>
      <c r="E93" s="233">
        <v>1103.3333333333333</v>
      </c>
      <c r="F93" s="233">
        <v>1095.8666666666666</v>
      </c>
      <c r="G93" s="233">
        <v>1086.6833333333332</v>
      </c>
      <c r="H93" s="233">
        <v>1119.9833333333333</v>
      </c>
      <c r="I93" s="233">
        <v>1129.1666666666667</v>
      </c>
      <c r="J93" s="233">
        <v>1136.6333333333334</v>
      </c>
      <c r="K93" s="232">
        <v>1121.7</v>
      </c>
      <c r="L93" s="232">
        <v>1105.05</v>
      </c>
      <c r="M93" s="232">
        <v>2.3704100000000001</v>
      </c>
      <c r="N93" s="1"/>
      <c r="O93" s="1"/>
    </row>
    <row r="94" spans="1:15" ht="12.75" customHeight="1">
      <c r="A94" s="215">
        <v>85</v>
      </c>
      <c r="B94" s="218" t="s">
        <v>118</v>
      </c>
      <c r="C94" s="232">
        <v>2696.6</v>
      </c>
      <c r="D94" s="233">
        <v>2702.7833333333333</v>
      </c>
      <c r="E94" s="233">
        <v>2678.8166666666666</v>
      </c>
      <c r="F94" s="233">
        <v>2661.0333333333333</v>
      </c>
      <c r="G94" s="233">
        <v>2637.0666666666666</v>
      </c>
      <c r="H94" s="233">
        <v>2720.5666666666666</v>
      </c>
      <c r="I94" s="233">
        <v>2744.5333333333328</v>
      </c>
      <c r="J94" s="233">
        <v>2762.3166666666666</v>
      </c>
      <c r="K94" s="232">
        <v>2726.75</v>
      </c>
      <c r="L94" s="232">
        <v>2685</v>
      </c>
      <c r="M94" s="232">
        <v>2.2585700000000002</v>
      </c>
      <c r="N94" s="1"/>
      <c r="O94" s="1"/>
    </row>
    <row r="95" spans="1:15" ht="12.75" customHeight="1">
      <c r="A95" s="215">
        <v>86</v>
      </c>
      <c r="B95" s="218" t="s">
        <v>120</v>
      </c>
      <c r="C95" s="232">
        <v>465.95</v>
      </c>
      <c r="D95" s="233">
        <v>467.86666666666662</v>
      </c>
      <c r="E95" s="233">
        <v>462.03333333333325</v>
      </c>
      <c r="F95" s="233">
        <v>458.11666666666662</v>
      </c>
      <c r="G95" s="233">
        <v>452.28333333333325</v>
      </c>
      <c r="H95" s="233">
        <v>471.78333333333325</v>
      </c>
      <c r="I95" s="233">
        <v>477.61666666666662</v>
      </c>
      <c r="J95" s="233">
        <v>481.53333333333325</v>
      </c>
      <c r="K95" s="232">
        <v>473.7</v>
      </c>
      <c r="L95" s="232">
        <v>463.95</v>
      </c>
      <c r="M95" s="232">
        <v>75.191329999999994</v>
      </c>
      <c r="N95" s="1"/>
      <c r="O95" s="1"/>
    </row>
    <row r="96" spans="1:15" ht="12.75" customHeight="1">
      <c r="A96" s="215">
        <v>87</v>
      </c>
      <c r="B96" s="218" t="s">
        <v>259</v>
      </c>
      <c r="C96" s="232">
        <v>2525.0500000000002</v>
      </c>
      <c r="D96" s="233">
        <v>2528.4666666666667</v>
      </c>
      <c r="E96" s="233">
        <v>2494.9833333333336</v>
      </c>
      <c r="F96" s="233">
        <v>2464.916666666667</v>
      </c>
      <c r="G96" s="233">
        <v>2431.4333333333338</v>
      </c>
      <c r="H96" s="233">
        <v>2558.5333333333333</v>
      </c>
      <c r="I96" s="233">
        <v>2592.016666666666</v>
      </c>
      <c r="J96" s="233">
        <v>2622.083333333333</v>
      </c>
      <c r="K96" s="232">
        <v>2561.9499999999998</v>
      </c>
      <c r="L96" s="232">
        <v>2498.4</v>
      </c>
      <c r="M96" s="232">
        <v>6.8563999999999998</v>
      </c>
      <c r="N96" s="1"/>
      <c r="O96" s="1"/>
    </row>
    <row r="97" spans="1:15" ht="12.75" customHeight="1">
      <c r="A97" s="215">
        <v>88</v>
      </c>
      <c r="B97" s="218" t="s">
        <v>121</v>
      </c>
      <c r="C97" s="232">
        <v>230.95</v>
      </c>
      <c r="D97" s="233">
        <v>230.71666666666667</v>
      </c>
      <c r="E97" s="233">
        <v>228.63333333333333</v>
      </c>
      <c r="F97" s="233">
        <v>226.31666666666666</v>
      </c>
      <c r="G97" s="233">
        <v>224.23333333333332</v>
      </c>
      <c r="H97" s="233">
        <v>233.03333333333333</v>
      </c>
      <c r="I97" s="233">
        <v>235.11666666666665</v>
      </c>
      <c r="J97" s="233">
        <v>237.43333333333334</v>
      </c>
      <c r="K97" s="232">
        <v>232.8</v>
      </c>
      <c r="L97" s="232">
        <v>228.4</v>
      </c>
      <c r="M97" s="232">
        <v>20.61111</v>
      </c>
      <c r="N97" s="1"/>
      <c r="O97" s="1"/>
    </row>
    <row r="98" spans="1:15" ht="12.75" customHeight="1">
      <c r="A98" s="215">
        <v>89</v>
      </c>
      <c r="B98" s="218" t="s">
        <v>122</v>
      </c>
      <c r="C98" s="232">
        <v>2583.6</v>
      </c>
      <c r="D98" s="233">
        <v>2588.2666666666664</v>
      </c>
      <c r="E98" s="233">
        <v>2573.4333333333329</v>
      </c>
      <c r="F98" s="233">
        <v>2563.2666666666664</v>
      </c>
      <c r="G98" s="233">
        <v>2548.4333333333329</v>
      </c>
      <c r="H98" s="233">
        <v>2598.4333333333329</v>
      </c>
      <c r="I98" s="233">
        <v>2613.2666666666669</v>
      </c>
      <c r="J98" s="233">
        <v>2623.4333333333329</v>
      </c>
      <c r="K98" s="232">
        <v>2603.1</v>
      </c>
      <c r="L98" s="232">
        <v>2578.1</v>
      </c>
      <c r="M98" s="232">
        <v>8.2265099999999993</v>
      </c>
      <c r="N98" s="1"/>
      <c r="O98" s="1"/>
    </row>
    <row r="99" spans="1:15" ht="12.75" customHeight="1">
      <c r="A99" s="215">
        <v>90</v>
      </c>
      <c r="B99" s="218" t="s">
        <v>260</v>
      </c>
      <c r="C99" s="232">
        <v>324.25</v>
      </c>
      <c r="D99" s="233">
        <v>323.09999999999997</v>
      </c>
      <c r="E99" s="233">
        <v>319.84999999999991</v>
      </c>
      <c r="F99" s="233">
        <v>315.44999999999993</v>
      </c>
      <c r="G99" s="233">
        <v>312.19999999999987</v>
      </c>
      <c r="H99" s="233">
        <v>327.49999999999994</v>
      </c>
      <c r="I99" s="233">
        <v>330.75000000000006</v>
      </c>
      <c r="J99" s="233">
        <v>335.15</v>
      </c>
      <c r="K99" s="232">
        <v>326.35000000000002</v>
      </c>
      <c r="L99" s="232">
        <v>318.7</v>
      </c>
      <c r="M99" s="232">
        <v>2.9765799999999998</v>
      </c>
      <c r="N99" s="1"/>
      <c r="O99" s="1"/>
    </row>
    <row r="100" spans="1:15" ht="12.75" customHeight="1">
      <c r="A100" s="215">
        <v>91</v>
      </c>
      <c r="B100" s="218" t="s">
        <v>375</v>
      </c>
      <c r="C100" s="232">
        <v>41235.949999999997</v>
      </c>
      <c r="D100" s="233">
        <v>41487.516666666663</v>
      </c>
      <c r="E100" s="233">
        <v>40675.033333333326</v>
      </c>
      <c r="F100" s="233">
        <v>40114.116666666661</v>
      </c>
      <c r="G100" s="233">
        <v>39301.633333333324</v>
      </c>
      <c r="H100" s="233">
        <v>42048.433333333327</v>
      </c>
      <c r="I100" s="233">
        <v>42860.916666666664</v>
      </c>
      <c r="J100" s="233">
        <v>43421.833333333328</v>
      </c>
      <c r="K100" s="232">
        <v>42300</v>
      </c>
      <c r="L100" s="232">
        <v>40926.6</v>
      </c>
      <c r="M100" s="232">
        <v>0.10397000000000001</v>
      </c>
      <c r="N100" s="1"/>
      <c r="O100" s="1"/>
    </row>
    <row r="101" spans="1:15" ht="12.75" customHeight="1">
      <c r="A101" s="215">
        <v>92</v>
      </c>
      <c r="B101" s="218" t="s">
        <v>114</v>
      </c>
      <c r="C101" s="232">
        <v>2671.3</v>
      </c>
      <c r="D101" s="233">
        <v>2669</v>
      </c>
      <c r="E101" s="233">
        <v>2661.45</v>
      </c>
      <c r="F101" s="233">
        <v>2651.6</v>
      </c>
      <c r="G101" s="233">
        <v>2644.0499999999997</v>
      </c>
      <c r="H101" s="233">
        <v>2678.85</v>
      </c>
      <c r="I101" s="233">
        <v>2686.4</v>
      </c>
      <c r="J101" s="233">
        <v>2696.25</v>
      </c>
      <c r="K101" s="232">
        <v>2676.55</v>
      </c>
      <c r="L101" s="232">
        <v>2659.15</v>
      </c>
      <c r="M101" s="232">
        <v>20.223680000000002</v>
      </c>
      <c r="N101" s="1"/>
      <c r="O101" s="1"/>
    </row>
    <row r="102" spans="1:15" ht="12.75" customHeight="1">
      <c r="A102" s="215">
        <v>93</v>
      </c>
      <c r="B102" s="218" t="s">
        <v>124</v>
      </c>
      <c r="C102" s="232">
        <v>898.95</v>
      </c>
      <c r="D102" s="233">
        <v>899.56666666666661</v>
      </c>
      <c r="E102" s="233">
        <v>895.18333333333317</v>
      </c>
      <c r="F102" s="233">
        <v>891.41666666666652</v>
      </c>
      <c r="G102" s="233">
        <v>887.03333333333308</v>
      </c>
      <c r="H102" s="233">
        <v>903.33333333333326</v>
      </c>
      <c r="I102" s="233">
        <v>907.7166666666667</v>
      </c>
      <c r="J102" s="233">
        <v>911.48333333333335</v>
      </c>
      <c r="K102" s="232">
        <v>903.95</v>
      </c>
      <c r="L102" s="232">
        <v>895.8</v>
      </c>
      <c r="M102" s="232">
        <v>89.802999999999997</v>
      </c>
      <c r="N102" s="1"/>
      <c r="O102" s="1"/>
    </row>
    <row r="103" spans="1:15" ht="12.75" customHeight="1">
      <c r="A103" s="215">
        <v>94</v>
      </c>
      <c r="B103" s="218" t="s">
        <v>125</v>
      </c>
      <c r="C103" s="232">
        <v>1236.0999999999999</v>
      </c>
      <c r="D103" s="233">
        <v>1240.0333333333333</v>
      </c>
      <c r="E103" s="233">
        <v>1226.0666666666666</v>
      </c>
      <c r="F103" s="233">
        <v>1216.0333333333333</v>
      </c>
      <c r="G103" s="233">
        <v>1202.0666666666666</v>
      </c>
      <c r="H103" s="233">
        <v>1250.0666666666666</v>
      </c>
      <c r="I103" s="233">
        <v>1264.0333333333333</v>
      </c>
      <c r="J103" s="233">
        <v>1274.0666666666666</v>
      </c>
      <c r="K103" s="232">
        <v>1254</v>
      </c>
      <c r="L103" s="232">
        <v>1230</v>
      </c>
      <c r="M103" s="232">
        <v>4.32836</v>
      </c>
      <c r="N103" s="1"/>
      <c r="O103" s="1"/>
    </row>
    <row r="104" spans="1:15" ht="12.75" customHeight="1">
      <c r="A104" s="215">
        <v>95</v>
      </c>
      <c r="B104" s="218" t="s">
        <v>126</v>
      </c>
      <c r="C104" s="232">
        <v>449.45</v>
      </c>
      <c r="D104" s="233">
        <v>450.34999999999997</v>
      </c>
      <c r="E104" s="233">
        <v>447.09999999999991</v>
      </c>
      <c r="F104" s="233">
        <v>444.74999999999994</v>
      </c>
      <c r="G104" s="233">
        <v>441.49999999999989</v>
      </c>
      <c r="H104" s="233">
        <v>452.69999999999993</v>
      </c>
      <c r="I104" s="233">
        <v>455.95000000000005</v>
      </c>
      <c r="J104" s="233">
        <v>458.29999999999995</v>
      </c>
      <c r="K104" s="232">
        <v>453.6</v>
      </c>
      <c r="L104" s="232">
        <v>448</v>
      </c>
      <c r="M104" s="232">
        <v>6.88253</v>
      </c>
      <c r="N104" s="1"/>
      <c r="O104" s="1"/>
    </row>
    <row r="105" spans="1:15" ht="12.75" customHeight="1">
      <c r="A105" s="215">
        <v>96</v>
      </c>
      <c r="B105" s="218" t="s">
        <v>261</v>
      </c>
      <c r="C105" s="232">
        <v>494.15</v>
      </c>
      <c r="D105" s="233">
        <v>494.56666666666661</v>
      </c>
      <c r="E105" s="233">
        <v>489.48333333333323</v>
      </c>
      <c r="F105" s="233">
        <v>484.81666666666661</v>
      </c>
      <c r="G105" s="233">
        <v>479.73333333333323</v>
      </c>
      <c r="H105" s="233">
        <v>499.23333333333323</v>
      </c>
      <c r="I105" s="233">
        <v>504.31666666666661</v>
      </c>
      <c r="J105" s="233">
        <v>508.98333333333323</v>
      </c>
      <c r="K105" s="232">
        <v>499.65</v>
      </c>
      <c r="L105" s="232">
        <v>489.9</v>
      </c>
      <c r="M105" s="232">
        <v>1.58568</v>
      </c>
      <c r="N105" s="1"/>
      <c r="O105" s="1"/>
    </row>
    <row r="106" spans="1:15" ht="12.75" customHeight="1">
      <c r="A106" s="215">
        <v>97</v>
      </c>
      <c r="B106" s="218" t="s">
        <v>128</v>
      </c>
      <c r="C106" s="232">
        <v>55.85</v>
      </c>
      <c r="D106" s="233">
        <v>55.866666666666667</v>
      </c>
      <c r="E106" s="233">
        <v>55.333333333333336</v>
      </c>
      <c r="F106" s="233">
        <v>54.81666666666667</v>
      </c>
      <c r="G106" s="233">
        <v>54.283333333333339</v>
      </c>
      <c r="H106" s="233">
        <v>56.383333333333333</v>
      </c>
      <c r="I106" s="233">
        <v>56.916666666666664</v>
      </c>
      <c r="J106" s="233">
        <v>57.43333333333333</v>
      </c>
      <c r="K106" s="232">
        <v>56.4</v>
      </c>
      <c r="L106" s="232">
        <v>55.35</v>
      </c>
      <c r="M106" s="232">
        <v>288.70927999999998</v>
      </c>
      <c r="N106" s="1"/>
      <c r="O106" s="1"/>
    </row>
    <row r="107" spans="1:15" ht="12.75" customHeight="1">
      <c r="A107" s="215">
        <v>98</v>
      </c>
      <c r="B107" s="218" t="s">
        <v>137</v>
      </c>
      <c r="C107" s="232">
        <v>334.4</v>
      </c>
      <c r="D107" s="233">
        <v>333.63333333333333</v>
      </c>
      <c r="E107" s="233">
        <v>332.26666666666665</v>
      </c>
      <c r="F107" s="233">
        <v>330.13333333333333</v>
      </c>
      <c r="G107" s="233">
        <v>328.76666666666665</v>
      </c>
      <c r="H107" s="233">
        <v>335.76666666666665</v>
      </c>
      <c r="I107" s="233">
        <v>337.13333333333333</v>
      </c>
      <c r="J107" s="233">
        <v>339.26666666666665</v>
      </c>
      <c r="K107" s="232">
        <v>335</v>
      </c>
      <c r="L107" s="232">
        <v>331.5</v>
      </c>
      <c r="M107" s="232">
        <v>77.375619999999998</v>
      </c>
      <c r="N107" s="1"/>
      <c r="O107" s="1"/>
    </row>
    <row r="108" spans="1:15" ht="12.75" customHeight="1">
      <c r="A108" s="215">
        <v>99</v>
      </c>
      <c r="B108" s="218" t="s">
        <v>262</v>
      </c>
      <c r="C108" s="232">
        <v>4210.1499999999996</v>
      </c>
      <c r="D108" s="233">
        <v>4232.416666666667</v>
      </c>
      <c r="E108" s="233">
        <v>4177.7333333333336</v>
      </c>
      <c r="F108" s="233">
        <v>4145.3166666666666</v>
      </c>
      <c r="G108" s="233">
        <v>4090.6333333333332</v>
      </c>
      <c r="H108" s="233">
        <v>4264.8333333333339</v>
      </c>
      <c r="I108" s="233">
        <v>4319.5166666666664</v>
      </c>
      <c r="J108" s="233">
        <v>4351.9333333333343</v>
      </c>
      <c r="K108" s="232">
        <v>4287.1000000000004</v>
      </c>
      <c r="L108" s="232">
        <v>4200</v>
      </c>
      <c r="M108" s="232">
        <v>0.86758999999999997</v>
      </c>
      <c r="N108" s="1"/>
      <c r="O108" s="1"/>
    </row>
    <row r="109" spans="1:15" ht="12.75" customHeight="1">
      <c r="A109" s="215">
        <v>100</v>
      </c>
      <c r="B109" s="218" t="s">
        <v>388</v>
      </c>
      <c r="C109" s="232">
        <v>279.39999999999998</v>
      </c>
      <c r="D109" s="233">
        <v>282.48333333333329</v>
      </c>
      <c r="E109" s="233">
        <v>269.01666666666659</v>
      </c>
      <c r="F109" s="233">
        <v>258.63333333333333</v>
      </c>
      <c r="G109" s="233">
        <v>245.16666666666663</v>
      </c>
      <c r="H109" s="233">
        <v>292.86666666666656</v>
      </c>
      <c r="I109" s="233">
        <v>306.33333333333326</v>
      </c>
      <c r="J109" s="233">
        <v>316.71666666666653</v>
      </c>
      <c r="K109" s="232">
        <v>295.95</v>
      </c>
      <c r="L109" s="232">
        <v>272.10000000000002</v>
      </c>
      <c r="M109" s="232">
        <v>32.616759999999999</v>
      </c>
      <c r="N109" s="1"/>
      <c r="O109" s="1"/>
    </row>
    <row r="110" spans="1:15" ht="12.75" customHeight="1">
      <c r="A110" s="215">
        <v>101</v>
      </c>
      <c r="B110" s="218" t="s">
        <v>389</v>
      </c>
      <c r="C110" s="232">
        <v>139.6</v>
      </c>
      <c r="D110" s="233">
        <v>139.08333333333334</v>
      </c>
      <c r="E110" s="233">
        <v>137.86666666666667</v>
      </c>
      <c r="F110" s="233">
        <v>136.13333333333333</v>
      </c>
      <c r="G110" s="233">
        <v>134.91666666666666</v>
      </c>
      <c r="H110" s="233">
        <v>140.81666666666669</v>
      </c>
      <c r="I110" s="233">
        <v>142.03333333333333</v>
      </c>
      <c r="J110" s="233">
        <v>143.76666666666671</v>
      </c>
      <c r="K110" s="232">
        <v>140.30000000000001</v>
      </c>
      <c r="L110" s="232">
        <v>137.35</v>
      </c>
      <c r="M110" s="232">
        <v>36.735799999999998</v>
      </c>
      <c r="N110" s="1"/>
      <c r="O110" s="1"/>
    </row>
    <row r="111" spans="1:15" ht="12.75" customHeight="1">
      <c r="A111" s="215">
        <v>102</v>
      </c>
      <c r="B111" s="218" t="s">
        <v>130</v>
      </c>
      <c r="C111" s="232">
        <v>316.10000000000002</v>
      </c>
      <c r="D111" s="233">
        <v>313.75</v>
      </c>
      <c r="E111" s="233">
        <v>310.35000000000002</v>
      </c>
      <c r="F111" s="233">
        <v>304.60000000000002</v>
      </c>
      <c r="G111" s="233">
        <v>301.20000000000005</v>
      </c>
      <c r="H111" s="233">
        <v>319.5</v>
      </c>
      <c r="I111" s="233">
        <v>322.89999999999998</v>
      </c>
      <c r="J111" s="233">
        <v>328.65</v>
      </c>
      <c r="K111" s="232">
        <v>317.14999999999998</v>
      </c>
      <c r="L111" s="232">
        <v>308</v>
      </c>
      <c r="M111" s="232">
        <v>45.906619999999997</v>
      </c>
      <c r="N111" s="1"/>
      <c r="O111" s="1"/>
    </row>
    <row r="112" spans="1:15" ht="12.75" customHeight="1">
      <c r="A112" s="215">
        <v>103</v>
      </c>
      <c r="B112" s="218" t="s">
        <v>135</v>
      </c>
      <c r="C112" s="232">
        <v>74.8</v>
      </c>
      <c r="D112" s="233">
        <v>74.8</v>
      </c>
      <c r="E112" s="233">
        <v>74.449999999999989</v>
      </c>
      <c r="F112" s="233">
        <v>74.099999999999994</v>
      </c>
      <c r="G112" s="233">
        <v>73.749999999999986</v>
      </c>
      <c r="H112" s="233">
        <v>75.149999999999991</v>
      </c>
      <c r="I112" s="233">
        <v>75.499999999999986</v>
      </c>
      <c r="J112" s="233">
        <v>75.849999999999994</v>
      </c>
      <c r="K112" s="232">
        <v>75.150000000000006</v>
      </c>
      <c r="L112" s="232">
        <v>74.45</v>
      </c>
      <c r="M112" s="232">
        <v>65.993859999999998</v>
      </c>
      <c r="N112" s="1"/>
      <c r="O112" s="1"/>
    </row>
    <row r="113" spans="1:15" ht="12.75" customHeight="1">
      <c r="A113" s="215">
        <v>104</v>
      </c>
      <c r="B113" s="218" t="s">
        <v>136</v>
      </c>
      <c r="C113" s="232">
        <v>638.75</v>
      </c>
      <c r="D113" s="233">
        <v>636.73333333333335</v>
      </c>
      <c r="E113" s="233">
        <v>632.4666666666667</v>
      </c>
      <c r="F113" s="233">
        <v>626.18333333333339</v>
      </c>
      <c r="G113" s="233">
        <v>621.91666666666674</v>
      </c>
      <c r="H113" s="233">
        <v>643.01666666666665</v>
      </c>
      <c r="I113" s="233">
        <v>647.2833333333333</v>
      </c>
      <c r="J113" s="233">
        <v>653.56666666666661</v>
      </c>
      <c r="K113" s="232">
        <v>641</v>
      </c>
      <c r="L113" s="232">
        <v>630.45000000000005</v>
      </c>
      <c r="M113" s="232">
        <v>20.677769999999999</v>
      </c>
      <c r="N113" s="1"/>
      <c r="O113" s="1"/>
    </row>
    <row r="114" spans="1:15" ht="12.75" customHeight="1">
      <c r="A114" s="215">
        <v>105</v>
      </c>
      <c r="B114" s="218" t="s">
        <v>129</v>
      </c>
      <c r="C114" s="232">
        <v>411.1</v>
      </c>
      <c r="D114" s="233">
        <v>411.0333333333333</v>
      </c>
      <c r="E114" s="233">
        <v>408.11666666666662</v>
      </c>
      <c r="F114" s="233">
        <v>405.13333333333333</v>
      </c>
      <c r="G114" s="233">
        <v>402.21666666666664</v>
      </c>
      <c r="H114" s="233">
        <v>414.01666666666659</v>
      </c>
      <c r="I114" s="233">
        <v>416.93333333333334</v>
      </c>
      <c r="J114" s="233">
        <v>419.91666666666657</v>
      </c>
      <c r="K114" s="232">
        <v>413.95</v>
      </c>
      <c r="L114" s="232">
        <v>408.05</v>
      </c>
      <c r="M114" s="232">
        <v>7.7275299999999998</v>
      </c>
      <c r="N114" s="1"/>
      <c r="O114" s="1"/>
    </row>
    <row r="115" spans="1:15" ht="12.75" customHeight="1">
      <c r="A115" s="215">
        <v>106</v>
      </c>
      <c r="B115" s="218" t="s">
        <v>133</v>
      </c>
      <c r="C115" s="232">
        <v>191.6</v>
      </c>
      <c r="D115" s="233">
        <v>191.28333333333333</v>
      </c>
      <c r="E115" s="233">
        <v>187.56666666666666</v>
      </c>
      <c r="F115" s="233">
        <v>183.53333333333333</v>
      </c>
      <c r="G115" s="233">
        <v>179.81666666666666</v>
      </c>
      <c r="H115" s="233">
        <v>195.31666666666666</v>
      </c>
      <c r="I115" s="233">
        <v>199.0333333333333</v>
      </c>
      <c r="J115" s="233">
        <v>203.06666666666666</v>
      </c>
      <c r="K115" s="232">
        <v>195</v>
      </c>
      <c r="L115" s="232">
        <v>187.25</v>
      </c>
      <c r="M115" s="232">
        <v>22.125779999999999</v>
      </c>
      <c r="N115" s="1"/>
      <c r="O115" s="1"/>
    </row>
    <row r="116" spans="1:15" ht="12.75" customHeight="1">
      <c r="A116" s="215">
        <v>107</v>
      </c>
      <c r="B116" s="218" t="s">
        <v>132</v>
      </c>
      <c r="C116" s="232">
        <v>1214.1500000000001</v>
      </c>
      <c r="D116" s="233">
        <v>1211.7166666666667</v>
      </c>
      <c r="E116" s="233">
        <v>1196.4333333333334</v>
      </c>
      <c r="F116" s="233">
        <v>1178.7166666666667</v>
      </c>
      <c r="G116" s="233">
        <v>1163.4333333333334</v>
      </c>
      <c r="H116" s="233">
        <v>1229.4333333333334</v>
      </c>
      <c r="I116" s="233">
        <v>1244.7166666666667</v>
      </c>
      <c r="J116" s="233">
        <v>1262.4333333333334</v>
      </c>
      <c r="K116" s="232">
        <v>1227</v>
      </c>
      <c r="L116" s="232">
        <v>1194</v>
      </c>
      <c r="M116" s="232">
        <v>28.34356</v>
      </c>
      <c r="N116" s="1"/>
      <c r="O116" s="1"/>
    </row>
    <row r="117" spans="1:15" ht="12.75" customHeight="1">
      <c r="A117" s="215">
        <v>108</v>
      </c>
      <c r="B117" s="218" t="s">
        <v>163</v>
      </c>
      <c r="C117" s="232">
        <v>3933.35</v>
      </c>
      <c r="D117" s="233">
        <v>3940.1166666666668</v>
      </c>
      <c r="E117" s="233">
        <v>3898.2333333333336</v>
      </c>
      <c r="F117" s="233">
        <v>3863.1166666666668</v>
      </c>
      <c r="G117" s="233">
        <v>3821.2333333333336</v>
      </c>
      <c r="H117" s="233">
        <v>3975.2333333333336</v>
      </c>
      <c r="I117" s="233">
        <v>4017.1166666666668</v>
      </c>
      <c r="J117" s="233">
        <v>4052.2333333333336</v>
      </c>
      <c r="K117" s="232">
        <v>3982</v>
      </c>
      <c r="L117" s="232">
        <v>3905</v>
      </c>
      <c r="M117" s="232">
        <v>1.4159299999999999</v>
      </c>
      <c r="N117" s="1"/>
      <c r="O117" s="1"/>
    </row>
    <row r="118" spans="1:15" ht="12.75" customHeight="1">
      <c r="A118" s="215">
        <v>109</v>
      </c>
      <c r="B118" s="218" t="s">
        <v>134</v>
      </c>
      <c r="C118" s="232">
        <v>1510.15</v>
      </c>
      <c r="D118" s="233">
        <v>1511.2</v>
      </c>
      <c r="E118" s="233">
        <v>1497.45</v>
      </c>
      <c r="F118" s="233">
        <v>1484.75</v>
      </c>
      <c r="G118" s="233">
        <v>1471</v>
      </c>
      <c r="H118" s="233">
        <v>1523.9</v>
      </c>
      <c r="I118" s="233">
        <v>1537.65</v>
      </c>
      <c r="J118" s="233">
        <v>1550.3500000000001</v>
      </c>
      <c r="K118" s="232">
        <v>1524.95</v>
      </c>
      <c r="L118" s="232">
        <v>1498.5</v>
      </c>
      <c r="M118" s="232">
        <v>50.2986</v>
      </c>
      <c r="N118" s="1"/>
      <c r="O118" s="1"/>
    </row>
    <row r="119" spans="1:15" ht="12.75" customHeight="1">
      <c r="A119" s="215">
        <v>110</v>
      </c>
      <c r="B119" s="218" t="s">
        <v>131</v>
      </c>
      <c r="C119" s="232">
        <v>2015.2</v>
      </c>
      <c r="D119" s="233">
        <v>2025.7333333333333</v>
      </c>
      <c r="E119" s="233">
        <v>1998.0166666666669</v>
      </c>
      <c r="F119" s="233">
        <v>1980.8333333333335</v>
      </c>
      <c r="G119" s="233">
        <v>1953.116666666667</v>
      </c>
      <c r="H119" s="233">
        <v>2042.9166666666667</v>
      </c>
      <c r="I119" s="233">
        <v>2070.6333333333332</v>
      </c>
      <c r="J119" s="233">
        <v>2087.8166666666666</v>
      </c>
      <c r="K119" s="232">
        <v>2053.4499999999998</v>
      </c>
      <c r="L119" s="232">
        <v>2008.55</v>
      </c>
      <c r="M119" s="232">
        <v>5.5239000000000003</v>
      </c>
      <c r="N119" s="1"/>
      <c r="O119" s="1"/>
    </row>
    <row r="120" spans="1:15" ht="12.75" customHeight="1">
      <c r="A120" s="215">
        <v>111</v>
      </c>
      <c r="B120" s="218" t="s">
        <v>263</v>
      </c>
      <c r="C120" s="232">
        <v>850</v>
      </c>
      <c r="D120" s="233">
        <v>852.36666666666667</v>
      </c>
      <c r="E120" s="233">
        <v>845.73333333333335</v>
      </c>
      <c r="F120" s="233">
        <v>841.4666666666667</v>
      </c>
      <c r="G120" s="233">
        <v>834.83333333333337</v>
      </c>
      <c r="H120" s="233">
        <v>856.63333333333333</v>
      </c>
      <c r="I120" s="233">
        <v>863.26666666666677</v>
      </c>
      <c r="J120" s="233">
        <v>867.5333333333333</v>
      </c>
      <c r="K120" s="232">
        <v>859</v>
      </c>
      <c r="L120" s="232">
        <v>848.1</v>
      </c>
      <c r="M120" s="232">
        <v>2.3258100000000002</v>
      </c>
      <c r="N120" s="1"/>
      <c r="O120" s="1"/>
    </row>
    <row r="121" spans="1:15" ht="12.75" customHeight="1">
      <c r="A121" s="215">
        <v>112</v>
      </c>
      <c r="B121" s="218" t="s">
        <v>264</v>
      </c>
      <c r="C121" s="232">
        <v>283.89999999999998</v>
      </c>
      <c r="D121" s="233">
        <v>282.39999999999998</v>
      </c>
      <c r="E121" s="233">
        <v>271.39999999999998</v>
      </c>
      <c r="F121" s="233">
        <v>258.89999999999998</v>
      </c>
      <c r="G121" s="233">
        <v>247.89999999999998</v>
      </c>
      <c r="H121" s="233">
        <v>294.89999999999998</v>
      </c>
      <c r="I121" s="233">
        <v>305.89999999999998</v>
      </c>
      <c r="J121" s="233">
        <v>318.39999999999998</v>
      </c>
      <c r="K121" s="232">
        <v>293.39999999999998</v>
      </c>
      <c r="L121" s="232">
        <v>269.89999999999998</v>
      </c>
      <c r="M121" s="232">
        <v>19.076709999999999</v>
      </c>
      <c r="N121" s="1"/>
      <c r="O121" s="1"/>
    </row>
    <row r="122" spans="1:15" ht="12.75" customHeight="1">
      <c r="A122" s="215">
        <v>113</v>
      </c>
      <c r="B122" s="218" t="s">
        <v>139</v>
      </c>
      <c r="C122" s="232">
        <v>761.7</v>
      </c>
      <c r="D122" s="233">
        <v>761.98333333333346</v>
      </c>
      <c r="E122" s="233">
        <v>756.8666666666669</v>
      </c>
      <c r="F122" s="233">
        <v>752.03333333333342</v>
      </c>
      <c r="G122" s="233">
        <v>746.91666666666686</v>
      </c>
      <c r="H122" s="233">
        <v>766.81666666666695</v>
      </c>
      <c r="I122" s="233">
        <v>771.93333333333351</v>
      </c>
      <c r="J122" s="233">
        <v>776.76666666666699</v>
      </c>
      <c r="K122" s="232">
        <v>767.1</v>
      </c>
      <c r="L122" s="232">
        <v>757.15</v>
      </c>
      <c r="M122" s="232">
        <v>19.177340000000001</v>
      </c>
      <c r="N122" s="1"/>
      <c r="O122" s="1"/>
    </row>
    <row r="123" spans="1:15" ht="12.75" customHeight="1">
      <c r="A123" s="215">
        <v>114</v>
      </c>
      <c r="B123" s="218" t="s">
        <v>138</v>
      </c>
      <c r="C123" s="232">
        <v>578.20000000000005</v>
      </c>
      <c r="D123" s="233">
        <v>576.88333333333333</v>
      </c>
      <c r="E123" s="233">
        <v>569.81666666666661</v>
      </c>
      <c r="F123" s="233">
        <v>561.43333333333328</v>
      </c>
      <c r="G123" s="233">
        <v>554.36666666666656</v>
      </c>
      <c r="H123" s="233">
        <v>585.26666666666665</v>
      </c>
      <c r="I123" s="233">
        <v>592.33333333333348</v>
      </c>
      <c r="J123" s="233">
        <v>600.7166666666667</v>
      </c>
      <c r="K123" s="232">
        <v>583.95000000000005</v>
      </c>
      <c r="L123" s="232">
        <v>568.5</v>
      </c>
      <c r="M123" s="232">
        <v>84.771479999999997</v>
      </c>
      <c r="N123" s="1"/>
      <c r="O123" s="1"/>
    </row>
    <row r="124" spans="1:15" ht="12.75" customHeight="1">
      <c r="A124" s="215">
        <v>115</v>
      </c>
      <c r="B124" s="218" t="s">
        <v>140</v>
      </c>
      <c r="C124" s="232">
        <v>514.5</v>
      </c>
      <c r="D124" s="233">
        <v>516.23333333333335</v>
      </c>
      <c r="E124" s="233">
        <v>511.76666666666665</v>
      </c>
      <c r="F124" s="233">
        <v>509.0333333333333</v>
      </c>
      <c r="G124" s="233">
        <v>504.56666666666661</v>
      </c>
      <c r="H124" s="233">
        <v>518.9666666666667</v>
      </c>
      <c r="I124" s="233">
        <v>523.43333333333339</v>
      </c>
      <c r="J124" s="233">
        <v>526.16666666666674</v>
      </c>
      <c r="K124" s="232">
        <v>520.70000000000005</v>
      </c>
      <c r="L124" s="232">
        <v>513.5</v>
      </c>
      <c r="M124" s="232">
        <v>11.866250000000001</v>
      </c>
      <c r="N124" s="1"/>
      <c r="O124" s="1"/>
    </row>
    <row r="125" spans="1:15" ht="12.75" customHeight="1">
      <c r="A125" s="215">
        <v>116</v>
      </c>
      <c r="B125" s="218" t="s">
        <v>141</v>
      </c>
      <c r="C125" s="232">
        <v>1820.1</v>
      </c>
      <c r="D125" s="233">
        <v>1822.25</v>
      </c>
      <c r="E125" s="233">
        <v>1813.1</v>
      </c>
      <c r="F125" s="233">
        <v>1806.1</v>
      </c>
      <c r="G125" s="233">
        <v>1796.9499999999998</v>
      </c>
      <c r="H125" s="233">
        <v>1829.25</v>
      </c>
      <c r="I125" s="233">
        <v>1838.4</v>
      </c>
      <c r="J125" s="233">
        <v>1845.4</v>
      </c>
      <c r="K125" s="232">
        <v>1831.4</v>
      </c>
      <c r="L125" s="232">
        <v>1815.25</v>
      </c>
      <c r="M125" s="232">
        <v>19.042680000000001</v>
      </c>
      <c r="N125" s="1"/>
      <c r="O125" s="1"/>
    </row>
    <row r="126" spans="1:15" ht="12.75" customHeight="1">
      <c r="A126" s="215">
        <v>117</v>
      </c>
      <c r="B126" s="218" t="s">
        <v>142</v>
      </c>
      <c r="C126" s="232">
        <v>86</v>
      </c>
      <c r="D126" s="233">
        <v>85.8</v>
      </c>
      <c r="E126" s="233">
        <v>84.85</v>
      </c>
      <c r="F126" s="233">
        <v>83.7</v>
      </c>
      <c r="G126" s="233">
        <v>82.75</v>
      </c>
      <c r="H126" s="233">
        <v>86.949999999999989</v>
      </c>
      <c r="I126" s="233">
        <v>87.9</v>
      </c>
      <c r="J126" s="233">
        <v>89.049999999999983</v>
      </c>
      <c r="K126" s="232">
        <v>86.75</v>
      </c>
      <c r="L126" s="232">
        <v>84.65</v>
      </c>
      <c r="M126" s="232">
        <v>56.015599999999999</v>
      </c>
      <c r="N126" s="1"/>
      <c r="O126" s="1"/>
    </row>
    <row r="127" spans="1:15" ht="12.75" customHeight="1">
      <c r="A127" s="215">
        <v>118</v>
      </c>
      <c r="B127" s="218" t="s">
        <v>147</v>
      </c>
      <c r="C127" s="232">
        <v>3700.1</v>
      </c>
      <c r="D127" s="233">
        <v>3716.4166666666665</v>
      </c>
      <c r="E127" s="233">
        <v>3673.833333333333</v>
      </c>
      <c r="F127" s="233">
        <v>3647.5666666666666</v>
      </c>
      <c r="G127" s="233">
        <v>3604.9833333333331</v>
      </c>
      <c r="H127" s="233">
        <v>3742.6833333333329</v>
      </c>
      <c r="I127" s="233">
        <v>3785.266666666666</v>
      </c>
      <c r="J127" s="233">
        <v>3811.5333333333328</v>
      </c>
      <c r="K127" s="232">
        <v>3759</v>
      </c>
      <c r="L127" s="232">
        <v>3690.15</v>
      </c>
      <c r="M127" s="232">
        <v>1.87185</v>
      </c>
      <c r="N127" s="1"/>
      <c r="O127" s="1"/>
    </row>
    <row r="128" spans="1:15" ht="12.75" customHeight="1">
      <c r="A128" s="215">
        <v>119</v>
      </c>
      <c r="B128" s="218" t="s">
        <v>144</v>
      </c>
      <c r="C128" s="232">
        <v>416.5</v>
      </c>
      <c r="D128" s="233">
        <v>415.5333333333333</v>
      </c>
      <c r="E128" s="233">
        <v>411.06666666666661</v>
      </c>
      <c r="F128" s="233">
        <v>405.63333333333333</v>
      </c>
      <c r="G128" s="233">
        <v>401.16666666666663</v>
      </c>
      <c r="H128" s="233">
        <v>420.96666666666658</v>
      </c>
      <c r="I128" s="233">
        <v>425.43333333333328</v>
      </c>
      <c r="J128" s="233">
        <v>430.86666666666656</v>
      </c>
      <c r="K128" s="232">
        <v>420</v>
      </c>
      <c r="L128" s="232">
        <v>410.1</v>
      </c>
      <c r="M128" s="232">
        <v>12.3508</v>
      </c>
      <c r="N128" s="1"/>
      <c r="O128" s="1"/>
    </row>
    <row r="129" spans="1:15" ht="12.75" customHeight="1">
      <c r="A129" s="215">
        <v>120</v>
      </c>
      <c r="B129" s="218" t="s">
        <v>948</v>
      </c>
      <c r="C129" s="232">
        <v>4332</v>
      </c>
      <c r="D129" s="233">
        <v>4344.4000000000005</v>
      </c>
      <c r="E129" s="233">
        <v>4293.8000000000011</v>
      </c>
      <c r="F129" s="233">
        <v>4255.6000000000004</v>
      </c>
      <c r="G129" s="233">
        <v>4205.0000000000009</v>
      </c>
      <c r="H129" s="233">
        <v>4382.6000000000013</v>
      </c>
      <c r="I129" s="233">
        <v>4433.2000000000016</v>
      </c>
      <c r="J129" s="233">
        <v>4471.4000000000015</v>
      </c>
      <c r="K129" s="232">
        <v>4395</v>
      </c>
      <c r="L129" s="232">
        <v>4306.2</v>
      </c>
      <c r="M129" s="232">
        <v>3.1263999999999998</v>
      </c>
      <c r="N129" s="1"/>
      <c r="O129" s="1"/>
    </row>
    <row r="130" spans="1:15" ht="12.75" customHeight="1">
      <c r="A130" s="215">
        <v>121</v>
      </c>
      <c r="B130" s="218" t="s">
        <v>145</v>
      </c>
      <c r="C130" s="232">
        <v>2121.1</v>
      </c>
      <c r="D130" s="233">
        <v>2123.5833333333335</v>
      </c>
      <c r="E130" s="233">
        <v>2111.166666666667</v>
      </c>
      <c r="F130" s="233">
        <v>2101.2333333333336</v>
      </c>
      <c r="G130" s="233">
        <v>2088.8166666666671</v>
      </c>
      <c r="H130" s="233">
        <v>2133.5166666666669</v>
      </c>
      <c r="I130" s="233">
        <v>2145.9333333333338</v>
      </c>
      <c r="J130" s="233">
        <v>2155.8666666666668</v>
      </c>
      <c r="K130" s="232">
        <v>2136</v>
      </c>
      <c r="L130" s="232">
        <v>2113.65</v>
      </c>
      <c r="M130" s="232">
        <v>11.538830000000001</v>
      </c>
      <c r="N130" s="1"/>
      <c r="O130" s="1"/>
    </row>
    <row r="131" spans="1:15" ht="12.75" customHeight="1">
      <c r="A131" s="215">
        <v>122</v>
      </c>
      <c r="B131" s="218" t="s">
        <v>265</v>
      </c>
      <c r="C131" s="232">
        <v>373</v>
      </c>
      <c r="D131" s="233">
        <v>374.73333333333335</v>
      </c>
      <c r="E131" s="233">
        <v>369.61666666666667</v>
      </c>
      <c r="F131" s="233">
        <v>366.23333333333335</v>
      </c>
      <c r="G131" s="233">
        <v>361.11666666666667</v>
      </c>
      <c r="H131" s="233">
        <v>378.11666666666667</v>
      </c>
      <c r="I131" s="233">
        <v>383.23333333333335</v>
      </c>
      <c r="J131" s="233">
        <v>386.61666666666667</v>
      </c>
      <c r="K131" s="232">
        <v>379.85</v>
      </c>
      <c r="L131" s="232">
        <v>371.35</v>
      </c>
      <c r="M131" s="232">
        <v>15.623939999999999</v>
      </c>
      <c r="N131" s="1"/>
      <c r="O131" s="1"/>
    </row>
    <row r="132" spans="1:15" ht="12.75" customHeight="1">
      <c r="A132" s="215">
        <v>123</v>
      </c>
      <c r="B132" s="218" t="s">
        <v>855</v>
      </c>
      <c r="C132" s="232">
        <v>687.05</v>
      </c>
      <c r="D132" s="233">
        <v>688.51666666666677</v>
      </c>
      <c r="E132" s="233">
        <v>683.53333333333353</v>
      </c>
      <c r="F132" s="233">
        <v>680.01666666666677</v>
      </c>
      <c r="G132" s="233">
        <v>675.03333333333353</v>
      </c>
      <c r="H132" s="233">
        <v>692.03333333333353</v>
      </c>
      <c r="I132" s="233">
        <v>697.01666666666688</v>
      </c>
      <c r="J132" s="233">
        <v>700.53333333333353</v>
      </c>
      <c r="K132" s="232">
        <v>693.5</v>
      </c>
      <c r="L132" s="232">
        <v>685</v>
      </c>
      <c r="M132" s="232">
        <v>9.4433900000000008</v>
      </c>
      <c r="N132" s="1"/>
      <c r="O132" s="1"/>
    </row>
    <row r="133" spans="1:15" ht="12.75" customHeight="1">
      <c r="A133" s="215">
        <v>124</v>
      </c>
      <c r="B133" s="218" t="s">
        <v>415</v>
      </c>
      <c r="C133" s="232">
        <v>3425.7</v>
      </c>
      <c r="D133" s="233">
        <v>3413.7666666666664</v>
      </c>
      <c r="E133" s="233">
        <v>3381.583333333333</v>
      </c>
      <c r="F133" s="233">
        <v>3337.4666666666667</v>
      </c>
      <c r="G133" s="233">
        <v>3305.2833333333333</v>
      </c>
      <c r="H133" s="233">
        <v>3457.8833333333328</v>
      </c>
      <c r="I133" s="233">
        <v>3490.0666666666662</v>
      </c>
      <c r="J133" s="233">
        <v>3534.1833333333325</v>
      </c>
      <c r="K133" s="232">
        <v>3445.95</v>
      </c>
      <c r="L133" s="232">
        <v>3369.65</v>
      </c>
      <c r="M133" s="232">
        <v>0.33801999999999999</v>
      </c>
      <c r="N133" s="1"/>
      <c r="O133" s="1"/>
    </row>
    <row r="134" spans="1:15" ht="12.75" customHeight="1">
      <c r="A134" s="215">
        <v>125</v>
      </c>
      <c r="B134" s="218" t="s">
        <v>148</v>
      </c>
      <c r="C134" s="232">
        <v>732.9</v>
      </c>
      <c r="D134" s="233">
        <v>735.33333333333337</v>
      </c>
      <c r="E134" s="233">
        <v>723.11666666666679</v>
      </c>
      <c r="F134" s="233">
        <v>713.33333333333337</v>
      </c>
      <c r="G134" s="233">
        <v>701.11666666666679</v>
      </c>
      <c r="H134" s="233">
        <v>745.11666666666679</v>
      </c>
      <c r="I134" s="233">
        <v>757.33333333333326</v>
      </c>
      <c r="J134" s="233">
        <v>767.11666666666679</v>
      </c>
      <c r="K134" s="232">
        <v>747.55</v>
      </c>
      <c r="L134" s="232">
        <v>725.55</v>
      </c>
      <c r="M134" s="232">
        <v>13.10549</v>
      </c>
      <c r="N134" s="1"/>
      <c r="O134" s="1"/>
    </row>
    <row r="135" spans="1:15" ht="12.75" customHeight="1">
      <c r="A135" s="215">
        <v>126</v>
      </c>
      <c r="B135" s="218" t="s">
        <v>159</v>
      </c>
      <c r="C135" s="232">
        <v>87923.25</v>
      </c>
      <c r="D135" s="233">
        <v>88004.416666666672</v>
      </c>
      <c r="E135" s="233">
        <v>87418.833333333343</v>
      </c>
      <c r="F135" s="233">
        <v>86914.416666666672</v>
      </c>
      <c r="G135" s="233">
        <v>86328.833333333343</v>
      </c>
      <c r="H135" s="233">
        <v>88508.833333333343</v>
      </c>
      <c r="I135" s="233">
        <v>89094.416666666686</v>
      </c>
      <c r="J135" s="233">
        <v>89598.833333333343</v>
      </c>
      <c r="K135" s="232">
        <v>88590</v>
      </c>
      <c r="L135" s="232">
        <v>87500</v>
      </c>
      <c r="M135" s="232">
        <v>5.1920000000000001E-2</v>
      </c>
      <c r="N135" s="1"/>
      <c r="O135" s="1"/>
    </row>
    <row r="136" spans="1:15" ht="12.75" customHeight="1">
      <c r="A136" s="215">
        <v>127</v>
      </c>
      <c r="B136" s="218" t="s">
        <v>150</v>
      </c>
      <c r="C136" s="232">
        <v>231.75</v>
      </c>
      <c r="D136" s="233">
        <v>231.11666666666667</v>
      </c>
      <c r="E136" s="233">
        <v>228.03333333333336</v>
      </c>
      <c r="F136" s="233">
        <v>224.31666666666669</v>
      </c>
      <c r="G136" s="233">
        <v>221.23333333333338</v>
      </c>
      <c r="H136" s="233">
        <v>234.83333333333334</v>
      </c>
      <c r="I136" s="233">
        <v>237.91666666666666</v>
      </c>
      <c r="J136" s="233">
        <v>241.63333333333333</v>
      </c>
      <c r="K136" s="232">
        <v>234.2</v>
      </c>
      <c r="L136" s="232">
        <v>227.4</v>
      </c>
      <c r="M136" s="232">
        <v>14.041740000000001</v>
      </c>
      <c r="N136" s="1"/>
      <c r="O136" s="1"/>
    </row>
    <row r="137" spans="1:15" ht="12.75" customHeight="1">
      <c r="A137" s="215">
        <v>128</v>
      </c>
      <c r="B137" s="218" t="s">
        <v>149</v>
      </c>
      <c r="C137" s="232">
        <v>1252.3499999999999</v>
      </c>
      <c r="D137" s="233">
        <v>1244.1166666666666</v>
      </c>
      <c r="E137" s="233">
        <v>1233.2333333333331</v>
      </c>
      <c r="F137" s="233">
        <v>1214.1166666666666</v>
      </c>
      <c r="G137" s="233">
        <v>1203.2333333333331</v>
      </c>
      <c r="H137" s="233">
        <v>1263.2333333333331</v>
      </c>
      <c r="I137" s="233">
        <v>1274.1166666666668</v>
      </c>
      <c r="J137" s="233">
        <v>1293.2333333333331</v>
      </c>
      <c r="K137" s="232">
        <v>1255</v>
      </c>
      <c r="L137" s="232">
        <v>1225</v>
      </c>
      <c r="M137" s="232">
        <v>19.595079999999999</v>
      </c>
      <c r="N137" s="1"/>
      <c r="O137" s="1"/>
    </row>
    <row r="138" spans="1:15" ht="12.75" customHeight="1">
      <c r="A138" s="215">
        <v>129</v>
      </c>
      <c r="B138" s="218" t="s">
        <v>152</v>
      </c>
      <c r="C138" s="232">
        <v>519.20000000000005</v>
      </c>
      <c r="D138" s="233">
        <v>518.44999999999993</v>
      </c>
      <c r="E138" s="233">
        <v>515.09999999999991</v>
      </c>
      <c r="F138" s="233">
        <v>511</v>
      </c>
      <c r="G138" s="233">
        <v>507.65</v>
      </c>
      <c r="H138" s="233">
        <v>522.54999999999984</v>
      </c>
      <c r="I138" s="233">
        <v>525.9</v>
      </c>
      <c r="J138" s="233">
        <v>529.99999999999977</v>
      </c>
      <c r="K138" s="232">
        <v>521.79999999999995</v>
      </c>
      <c r="L138" s="232">
        <v>514.35</v>
      </c>
      <c r="M138" s="232">
        <v>4.3337500000000002</v>
      </c>
      <c r="N138" s="1"/>
      <c r="O138" s="1"/>
    </row>
    <row r="139" spans="1:15" ht="12.75" customHeight="1">
      <c r="A139" s="215">
        <v>130</v>
      </c>
      <c r="B139" s="218" t="s">
        <v>153</v>
      </c>
      <c r="C139" s="232">
        <v>8421.0499999999993</v>
      </c>
      <c r="D139" s="233">
        <v>8387.3833333333332</v>
      </c>
      <c r="E139" s="233">
        <v>8321.2666666666664</v>
      </c>
      <c r="F139" s="233">
        <v>8221.4833333333336</v>
      </c>
      <c r="G139" s="233">
        <v>8155.3666666666668</v>
      </c>
      <c r="H139" s="233">
        <v>8487.1666666666661</v>
      </c>
      <c r="I139" s="233">
        <v>8553.283333333331</v>
      </c>
      <c r="J139" s="233">
        <v>8653.0666666666657</v>
      </c>
      <c r="K139" s="232">
        <v>8453.5</v>
      </c>
      <c r="L139" s="232">
        <v>8287.6</v>
      </c>
      <c r="M139" s="232">
        <v>5.3863200000000004</v>
      </c>
      <c r="N139" s="1"/>
      <c r="O139" s="1"/>
    </row>
    <row r="140" spans="1:15" ht="12.75" customHeight="1">
      <c r="A140" s="215">
        <v>131</v>
      </c>
      <c r="B140" s="218" t="s">
        <v>156</v>
      </c>
      <c r="C140" s="232">
        <v>672</v>
      </c>
      <c r="D140" s="233">
        <v>675.6</v>
      </c>
      <c r="E140" s="233">
        <v>666.40000000000009</v>
      </c>
      <c r="F140" s="233">
        <v>660.80000000000007</v>
      </c>
      <c r="G140" s="233">
        <v>651.60000000000014</v>
      </c>
      <c r="H140" s="233">
        <v>681.2</v>
      </c>
      <c r="I140" s="233">
        <v>690.40000000000009</v>
      </c>
      <c r="J140" s="233">
        <v>696</v>
      </c>
      <c r="K140" s="232">
        <v>684.8</v>
      </c>
      <c r="L140" s="232">
        <v>670</v>
      </c>
      <c r="M140" s="232">
        <v>6.2872599999999998</v>
      </c>
      <c r="N140" s="1"/>
      <c r="O140" s="1"/>
    </row>
    <row r="141" spans="1:15" ht="12.75" customHeight="1">
      <c r="A141" s="215">
        <v>132</v>
      </c>
      <c r="B141" s="218" t="s">
        <v>423</v>
      </c>
      <c r="C141" s="232">
        <v>438</v>
      </c>
      <c r="D141" s="233">
        <v>437</v>
      </c>
      <c r="E141" s="233">
        <v>434.2</v>
      </c>
      <c r="F141" s="233">
        <v>430.4</v>
      </c>
      <c r="G141" s="233">
        <v>427.59999999999997</v>
      </c>
      <c r="H141" s="233">
        <v>440.8</v>
      </c>
      <c r="I141" s="233">
        <v>443.59999999999997</v>
      </c>
      <c r="J141" s="233">
        <v>447.40000000000003</v>
      </c>
      <c r="K141" s="232">
        <v>439.8</v>
      </c>
      <c r="L141" s="232">
        <v>433.2</v>
      </c>
      <c r="M141" s="232">
        <v>3.7933599999999998</v>
      </c>
      <c r="N141" s="1"/>
      <c r="O141" s="1"/>
    </row>
    <row r="142" spans="1:15" ht="12.75" customHeight="1">
      <c r="A142" s="215">
        <v>133</v>
      </c>
      <c r="B142" s="218" t="s">
        <v>856</v>
      </c>
      <c r="C142" s="232">
        <v>57.9</v>
      </c>
      <c r="D142" s="233">
        <v>58.283333333333339</v>
      </c>
      <c r="E142" s="233">
        <v>57.316666666666677</v>
      </c>
      <c r="F142" s="233">
        <v>56.733333333333341</v>
      </c>
      <c r="G142" s="233">
        <v>55.76666666666668</v>
      </c>
      <c r="H142" s="233">
        <v>58.866666666666674</v>
      </c>
      <c r="I142" s="233">
        <v>59.833333333333329</v>
      </c>
      <c r="J142" s="233">
        <v>60.416666666666671</v>
      </c>
      <c r="K142" s="232">
        <v>59.25</v>
      </c>
      <c r="L142" s="232">
        <v>57.7</v>
      </c>
      <c r="M142" s="232">
        <v>36.160490000000003</v>
      </c>
      <c r="N142" s="1"/>
      <c r="O142" s="1"/>
    </row>
    <row r="143" spans="1:15" ht="12.75" customHeight="1">
      <c r="A143" s="215">
        <v>134</v>
      </c>
      <c r="B143" s="218" t="s">
        <v>158</v>
      </c>
      <c r="C143" s="232">
        <v>1940.4</v>
      </c>
      <c r="D143" s="233">
        <v>1936.1000000000001</v>
      </c>
      <c r="E143" s="233">
        <v>1920.5000000000002</v>
      </c>
      <c r="F143" s="233">
        <v>1900.6000000000001</v>
      </c>
      <c r="G143" s="233">
        <v>1885.0000000000002</v>
      </c>
      <c r="H143" s="233">
        <v>1956.0000000000002</v>
      </c>
      <c r="I143" s="233">
        <v>1971.6000000000001</v>
      </c>
      <c r="J143" s="233">
        <v>1991.5000000000002</v>
      </c>
      <c r="K143" s="232">
        <v>1951.7</v>
      </c>
      <c r="L143" s="232">
        <v>1916.2</v>
      </c>
      <c r="M143" s="232">
        <v>3.3756499999999998</v>
      </c>
      <c r="N143" s="1"/>
      <c r="O143" s="1"/>
    </row>
    <row r="144" spans="1:15" ht="12.75" customHeight="1">
      <c r="A144" s="215">
        <v>135</v>
      </c>
      <c r="B144" s="218" t="s">
        <v>160</v>
      </c>
      <c r="C144" s="232">
        <v>1078.1500000000001</v>
      </c>
      <c r="D144" s="233">
        <v>1077.3833333333334</v>
      </c>
      <c r="E144" s="233">
        <v>1064.7666666666669</v>
      </c>
      <c r="F144" s="233">
        <v>1051.3833333333334</v>
      </c>
      <c r="G144" s="233">
        <v>1038.7666666666669</v>
      </c>
      <c r="H144" s="233">
        <v>1090.7666666666669</v>
      </c>
      <c r="I144" s="233">
        <v>1103.3833333333332</v>
      </c>
      <c r="J144" s="233">
        <v>1116.7666666666669</v>
      </c>
      <c r="K144" s="232">
        <v>1090</v>
      </c>
      <c r="L144" s="232">
        <v>1064</v>
      </c>
      <c r="M144" s="232">
        <v>7.0730199999999996</v>
      </c>
      <c r="N144" s="1"/>
      <c r="O144" s="1"/>
    </row>
    <row r="145" spans="1:15" ht="12.75" customHeight="1">
      <c r="A145" s="215">
        <v>136</v>
      </c>
      <c r="B145" s="218" t="s">
        <v>168</v>
      </c>
      <c r="C145" s="232">
        <v>165.85</v>
      </c>
      <c r="D145" s="233">
        <v>166.08333333333334</v>
      </c>
      <c r="E145" s="233">
        <v>164.56666666666669</v>
      </c>
      <c r="F145" s="233">
        <v>163.28333333333336</v>
      </c>
      <c r="G145" s="233">
        <v>161.76666666666671</v>
      </c>
      <c r="H145" s="233">
        <v>167.36666666666667</v>
      </c>
      <c r="I145" s="233">
        <v>168.88333333333333</v>
      </c>
      <c r="J145" s="233">
        <v>170.16666666666666</v>
      </c>
      <c r="K145" s="232">
        <v>167.6</v>
      </c>
      <c r="L145" s="232">
        <v>164.8</v>
      </c>
      <c r="M145" s="232">
        <v>96.529839999999993</v>
      </c>
      <c r="N145" s="1"/>
      <c r="O145" s="1"/>
    </row>
    <row r="146" spans="1:15" ht="12.75" customHeight="1">
      <c r="A146" s="215">
        <v>137</v>
      </c>
      <c r="B146" s="218" t="s">
        <v>162</v>
      </c>
      <c r="C146" s="232">
        <v>78.75</v>
      </c>
      <c r="D146" s="233">
        <v>78.683333333333337</v>
      </c>
      <c r="E146" s="233">
        <v>77.866666666666674</v>
      </c>
      <c r="F146" s="233">
        <v>76.983333333333334</v>
      </c>
      <c r="G146" s="233">
        <v>76.166666666666671</v>
      </c>
      <c r="H146" s="233">
        <v>79.566666666666677</v>
      </c>
      <c r="I146" s="233">
        <v>80.38333333333334</v>
      </c>
      <c r="J146" s="233">
        <v>81.26666666666668</v>
      </c>
      <c r="K146" s="232">
        <v>79.5</v>
      </c>
      <c r="L146" s="232">
        <v>77.8</v>
      </c>
      <c r="M146" s="232">
        <v>96.723519999999994</v>
      </c>
      <c r="N146" s="1"/>
      <c r="O146" s="1"/>
    </row>
    <row r="147" spans="1:15" ht="12.75" customHeight="1">
      <c r="A147" s="215">
        <v>138</v>
      </c>
      <c r="B147" s="218" t="s">
        <v>164</v>
      </c>
      <c r="C147" s="232">
        <v>4086.8</v>
      </c>
      <c r="D147" s="233">
        <v>4086.9499999999994</v>
      </c>
      <c r="E147" s="233">
        <v>4050.8999999999987</v>
      </c>
      <c r="F147" s="233">
        <v>4014.9999999999995</v>
      </c>
      <c r="G147" s="233">
        <v>3978.9499999999989</v>
      </c>
      <c r="H147" s="233">
        <v>4122.8499999999985</v>
      </c>
      <c r="I147" s="233">
        <v>4158.8999999999987</v>
      </c>
      <c r="J147" s="233">
        <v>4194.7999999999984</v>
      </c>
      <c r="K147" s="232">
        <v>4123</v>
      </c>
      <c r="L147" s="232">
        <v>4051.05</v>
      </c>
      <c r="M147" s="232">
        <v>1.0825800000000001</v>
      </c>
      <c r="N147" s="1"/>
      <c r="O147" s="1"/>
    </row>
    <row r="148" spans="1:15" ht="12.75" customHeight="1">
      <c r="A148" s="215">
        <v>139</v>
      </c>
      <c r="B148" s="218" t="s">
        <v>165</v>
      </c>
      <c r="C148" s="232">
        <v>19843.599999999999</v>
      </c>
      <c r="D148" s="233">
        <v>19816.5</v>
      </c>
      <c r="E148" s="233">
        <v>19737.099999999999</v>
      </c>
      <c r="F148" s="233">
        <v>19630.599999999999</v>
      </c>
      <c r="G148" s="233">
        <v>19551.199999999997</v>
      </c>
      <c r="H148" s="233">
        <v>19923</v>
      </c>
      <c r="I148" s="233">
        <v>20002.400000000001</v>
      </c>
      <c r="J148" s="233">
        <v>20108.900000000001</v>
      </c>
      <c r="K148" s="232">
        <v>19895.900000000001</v>
      </c>
      <c r="L148" s="232">
        <v>19710</v>
      </c>
      <c r="M148" s="232">
        <v>0.35346</v>
      </c>
      <c r="N148" s="1"/>
      <c r="O148" s="1"/>
    </row>
    <row r="149" spans="1:15" ht="12.75" customHeight="1">
      <c r="A149" s="215">
        <v>140</v>
      </c>
      <c r="B149" s="218" t="s">
        <v>161</v>
      </c>
      <c r="C149" s="232">
        <v>252</v>
      </c>
      <c r="D149" s="233">
        <v>253</v>
      </c>
      <c r="E149" s="233">
        <v>250.5</v>
      </c>
      <c r="F149" s="233">
        <v>249</v>
      </c>
      <c r="G149" s="233">
        <v>246.5</v>
      </c>
      <c r="H149" s="233">
        <v>254.5</v>
      </c>
      <c r="I149" s="233">
        <v>257</v>
      </c>
      <c r="J149" s="233">
        <v>258.5</v>
      </c>
      <c r="K149" s="232">
        <v>255.5</v>
      </c>
      <c r="L149" s="232">
        <v>251.5</v>
      </c>
      <c r="M149" s="232">
        <v>2.2670699999999999</v>
      </c>
      <c r="N149" s="1"/>
      <c r="O149" s="1"/>
    </row>
    <row r="150" spans="1:15" ht="12.75" customHeight="1">
      <c r="A150" s="215">
        <v>141</v>
      </c>
      <c r="B150" s="218" t="s">
        <v>267</v>
      </c>
      <c r="C150" s="232">
        <v>848.75</v>
      </c>
      <c r="D150" s="233">
        <v>846.58333333333337</v>
      </c>
      <c r="E150" s="233">
        <v>837.16666666666674</v>
      </c>
      <c r="F150" s="233">
        <v>825.58333333333337</v>
      </c>
      <c r="G150" s="233">
        <v>816.16666666666674</v>
      </c>
      <c r="H150" s="233">
        <v>858.16666666666674</v>
      </c>
      <c r="I150" s="233">
        <v>867.58333333333348</v>
      </c>
      <c r="J150" s="233">
        <v>879.16666666666674</v>
      </c>
      <c r="K150" s="232">
        <v>856</v>
      </c>
      <c r="L150" s="232">
        <v>835</v>
      </c>
      <c r="M150" s="232">
        <v>3.7547299999999999</v>
      </c>
      <c r="N150" s="1"/>
      <c r="O150" s="1"/>
    </row>
    <row r="151" spans="1:15" ht="12.75" customHeight="1">
      <c r="A151" s="215">
        <v>142</v>
      </c>
      <c r="B151" s="218" t="s">
        <v>169</v>
      </c>
      <c r="C151" s="232">
        <v>143.9</v>
      </c>
      <c r="D151" s="233">
        <v>143.75</v>
      </c>
      <c r="E151" s="233">
        <v>142.85</v>
      </c>
      <c r="F151" s="233">
        <v>141.79999999999998</v>
      </c>
      <c r="G151" s="233">
        <v>140.89999999999998</v>
      </c>
      <c r="H151" s="233">
        <v>144.80000000000001</v>
      </c>
      <c r="I151" s="233">
        <v>145.69999999999999</v>
      </c>
      <c r="J151" s="233">
        <v>146.75000000000003</v>
      </c>
      <c r="K151" s="232">
        <v>144.65</v>
      </c>
      <c r="L151" s="232">
        <v>142.69999999999999</v>
      </c>
      <c r="M151" s="232">
        <v>95.348579999999998</v>
      </c>
      <c r="N151" s="1"/>
      <c r="O151" s="1"/>
    </row>
    <row r="152" spans="1:15" ht="12.75" customHeight="1">
      <c r="A152" s="215">
        <v>143</v>
      </c>
      <c r="B152" s="218" t="s">
        <v>268</v>
      </c>
      <c r="C152" s="232">
        <v>209.65</v>
      </c>
      <c r="D152" s="233">
        <v>209.85</v>
      </c>
      <c r="E152" s="233">
        <v>208.25</v>
      </c>
      <c r="F152" s="233">
        <v>206.85</v>
      </c>
      <c r="G152" s="233">
        <v>205.25</v>
      </c>
      <c r="H152" s="233">
        <v>211.25</v>
      </c>
      <c r="I152" s="233">
        <v>212.84999999999997</v>
      </c>
      <c r="J152" s="233">
        <v>214.25</v>
      </c>
      <c r="K152" s="232">
        <v>211.45</v>
      </c>
      <c r="L152" s="232">
        <v>208.45</v>
      </c>
      <c r="M152" s="232">
        <v>3.2276799999999999</v>
      </c>
      <c r="N152" s="1"/>
      <c r="O152" s="1"/>
    </row>
    <row r="153" spans="1:15" ht="12.75" customHeight="1">
      <c r="A153" s="215">
        <v>144</v>
      </c>
      <c r="B153" s="218" t="s">
        <v>811</v>
      </c>
      <c r="C153" s="232">
        <v>535.54999999999995</v>
      </c>
      <c r="D153" s="233">
        <v>529.44999999999993</v>
      </c>
      <c r="E153" s="233">
        <v>517.19999999999982</v>
      </c>
      <c r="F153" s="233">
        <v>498.84999999999991</v>
      </c>
      <c r="G153" s="233">
        <v>486.5999999999998</v>
      </c>
      <c r="H153" s="233">
        <v>547.79999999999984</v>
      </c>
      <c r="I153" s="233">
        <v>560.05000000000007</v>
      </c>
      <c r="J153" s="233">
        <v>578.39999999999986</v>
      </c>
      <c r="K153" s="232">
        <v>541.70000000000005</v>
      </c>
      <c r="L153" s="232">
        <v>511.1</v>
      </c>
      <c r="M153" s="232">
        <v>68.674570000000003</v>
      </c>
      <c r="N153" s="1"/>
      <c r="O153" s="1"/>
    </row>
    <row r="154" spans="1:15" ht="12.75" customHeight="1">
      <c r="A154" s="215">
        <v>145</v>
      </c>
      <c r="B154" s="218" t="s">
        <v>435</v>
      </c>
      <c r="C154" s="232">
        <v>3002.95</v>
      </c>
      <c r="D154" s="233">
        <v>3001.6333333333332</v>
      </c>
      <c r="E154" s="233">
        <v>2990.5666666666666</v>
      </c>
      <c r="F154" s="233">
        <v>2978.1833333333334</v>
      </c>
      <c r="G154" s="233">
        <v>2967.1166666666668</v>
      </c>
      <c r="H154" s="233">
        <v>3014.0166666666664</v>
      </c>
      <c r="I154" s="233">
        <v>3025.083333333333</v>
      </c>
      <c r="J154" s="233">
        <v>3037.4666666666662</v>
      </c>
      <c r="K154" s="232">
        <v>3012.7</v>
      </c>
      <c r="L154" s="232">
        <v>2989.25</v>
      </c>
      <c r="M154" s="232">
        <v>0.24163999999999999</v>
      </c>
      <c r="N154" s="1"/>
      <c r="O154" s="1"/>
    </row>
    <row r="155" spans="1:15" ht="12.75" customHeight="1">
      <c r="A155" s="215">
        <v>146</v>
      </c>
      <c r="B155" s="218" t="s">
        <v>812</v>
      </c>
      <c r="C155" s="232">
        <v>460.6</v>
      </c>
      <c r="D155" s="233">
        <v>464.5</v>
      </c>
      <c r="E155" s="233">
        <v>454.35</v>
      </c>
      <c r="F155" s="233">
        <v>448.1</v>
      </c>
      <c r="G155" s="233">
        <v>437.95000000000005</v>
      </c>
      <c r="H155" s="233">
        <v>470.75</v>
      </c>
      <c r="I155" s="233">
        <v>480.9</v>
      </c>
      <c r="J155" s="233">
        <v>487.15</v>
      </c>
      <c r="K155" s="232">
        <v>474.65</v>
      </c>
      <c r="L155" s="232">
        <v>458.25</v>
      </c>
      <c r="M155" s="232">
        <v>15.558680000000001</v>
      </c>
      <c r="N155" s="1"/>
      <c r="O155" s="1"/>
    </row>
    <row r="156" spans="1:15" ht="12.75" customHeight="1">
      <c r="A156" s="215">
        <v>147</v>
      </c>
      <c r="B156" s="218" t="s">
        <v>176</v>
      </c>
      <c r="C156" s="232">
        <v>3452.7</v>
      </c>
      <c r="D156" s="233">
        <v>3462.5666666666671</v>
      </c>
      <c r="E156" s="233">
        <v>3432.1333333333341</v>
      </c>
      <c r="F156" s="233">
        <v>3411.5666666666671</v>
      </c>
      <c r="G156" s="233">
        <v>3381.1333333333341</v>
      </c>
      <c r="H156" s="233">
        <v>3483.1333333333341</v>
      </c>
      <c r="I156" s="233">
        <v>3513.5666666666675</v>
      </c>
      <c r="J156" s="233">
        <v>3534.1333333333341</v>
      </c>
      <c r="K156" s="232">
        <v>3493</v>
      </c>
      <c r="L156" s="232">
        <v>3442</v>
      </c>
      <c r="M156" s="232">
        <v>2.5360399999999998</v>
      </c>
      <c r="N156" s="1"/>
      <c r="O156" s="1"/>
    </row>
    <row r="157" spans="1:15" ht="12.75" customHeight="1">
      <c r="A157" s="215">
        <v>148</v>
      </c>
      <c r="B157" s="218" t="s">
        <v>170</v>
      </c>
      <c r="C157" s="232">
        <v>44589.05</v>
      </c>
      <c r="D157" s="233">
        <v>44168.683333333327</v>
      </c>
      <c r="E157" s="233">
        <v>43638.366666666654</v>
      </c>
      <c r="F157" s="233">
        <v>42687.683333333327</v>
      </c>
      <c r="G157" s="233">
        <v>42157.366666666654</v>
      </c>
      <c r="H157" s="233">
        <v>45119.366666666654</v>
      </c>
      <c r="I157" s="233">
        <v>45649.68333333332</v>
      </c>
      <c r="J157" s="233">
        <v>46600.366666666654</v>
      </c>
      <c r="K157" s="232">
        <v>44699</v>
      </c>
      <c r="L157" s="232">
        <v>43218</v>
      </c>
      <c r="M157" s="232">
        <v>0.27629999999999999</v>
      </c>
      <c r="N157" s="1"/>
      <c r="O157" s="1"/>
    </row>
    <row r="158" spans="1:15" ht="12.75" customHeight="1">
      <c r="A158" s="215">
        <v>149</v>
      </c>
      <c r="B158" s="218" t="s">
        <v>857</v>
      </c>
      <c r="C158" s="232">
        <v>1160.95</v>
      </c>
      <c r="D158" s="233">
        <v>1147.6833333333334</v>
      </c>
      <c r="E158" s="233">
        <v>1125.4666666666667</v>
      </c>
      <c r="F158" s="233">
        <v>1089.9833333333333</v>
      </c>
      <c r="G158" s="233">
        <v>1067.7666666666667</v>
      </c>
      <c r="H158" s="233">
        <v>1183.1666666666667</v>
      </c>
      <c r="I158" s="233">
        <v>1205.3833333333334</v>
      </c>
      <c r="J158" s="233">
        <v>1240.8666666666668</v>
      </c>
      <c r="K158" s="232">
        <v>1169.9000000000001</v>
      </c>
      <c r="L158" s="232">
        <v>1112.2</v>
      </c>
      <c r="M158" s="232">
        <v>0.92340999999999995</v>
      </c>
      <c r="N158" s="1"/>
      <c r="O158" s="1"/>
    </row>
    <row r="159" spans="1:15" ht="12.75" customHeight="1">
      <c r="A159" s="215">
        <v>150</v>
      </c>
      <c r="B159" s="218" t="s">
        <v>440</v>
      </c>
      <c r="C159" s="232">
        <v>3860.1</v>
      </c>
      <c r="D159" s="233">
        <v>3867.3666666666668</v>
      </c>
      <c r="E159" s="233">
        <v>3823.7333333333336</v>
      </c>
      <c r="F159" s="233">
        <v>3787.3666666666668</v>
      </c>
      <c r="G159" s="233">
        <v>3743.7333333333336</v>
      </c>
      <c r="H159" s="233">
        <v>3903.7333333333336</v>
      </c>
      <c r="I159" s="233">
        <v>3947.3666666666668</v>
      </c>
      <c r="J159" s="233">
        <v>3983.7333333333336</v>
      </c>
      <c r="K159" s="232">
        <v>3911</v>
      </c>
      <c r="L159" s="232">
        <v>3831</v>
      </c>
      <c r="M159" s="232">
        <v>1.57833</v>
      </c>
      <c r="N159" s="1"/>
      <c r="O159" s="1"/>
    </row>
    <row r="160" spans="1:15" ht="12.75" customHeight="1">
      <c r="A160" s="215">
        <v>151</v>
      </c>
      <c r="B160" s="218" t="s">
        <v>172</v>
      </c>
      <c r="C160" s="232">
        <v>212.55</v>
      </c>
      <c r="D160" s="233">
        <v>212.30000000000004</v>
      </c>
      <c r="E160" s="233">
        <v>210.70000000000007</v>
      </c>
      <c r="F160" s="233">
        <v>208.85000000000002</v>
      </c>
      <c r="G160" s="233">
        <v>207.25000000000006</v>
      </c>
      <c r="H160" s="233">
        <v>214.15000000000009</v>
      </c>
      <c r="I160" s="233">
        <v>215.75000000000006</v>
      </c>
      <c r="J160" s="233">
        <v>217.60000000000011</v>
      </c>
      <c r="K160" s="232">
        <v>213.9</v>
      </c>
      <c r="L160" s="232">
        <v>210.45</v>
      </c>
      <c r="M160" s="232">
        <v>18.344460000000002</v>
      </c>
      <c r="N160" s="1"/>
      <c r="O160" s="1"/>
    </row>
    <row r="161" spans="1:15" ht="12.75" customHeight="1">
      <c r="A161" s="215">
        <v>152</v>
      </c>
      <c r="B161" s="218" t="s">
        <v>175</v>
      </c>
      <c r="C161" s="232">
        <v>2587.9</v>
      </c>
      <c r="D161" s="233">
        <v>2582</v>
      </c>
      <c r="E161" s="233">
        <v>2530.0500000000002</v>
      </c>
      <c r="F161" s="233">
        <v>2472.2000000000003</v>
      </c>
      <c r="G161" s="233">
        <v>2420.2500000000005</v>
      </c>
      <c r="H161" s="233">
        <v>2639.85</v>
      </c>
      <c r="I161" s="233">
        <v>2691.7999999999997</v>
      </c>
      <c r="J161" s="233">
        <v>2749.6499999999996</v>
      </c>
      <c r="K161" s="232">
        <v>2633.95</v>
      </c>
      <c r="L161" s="232">
        <v>2524.15</v>
      </c>
      <c r="M161" s="232">
        <v>4.9076500000000003</v>
      </c>
      <c r="N161" s="1"/>
      <c r="O161" s="1"/>
    </row>
    <row r="162" spans="1:15" ht="12.75" customHeight="1">
      <c r="A162" s="215">
        <v>153</v>
      </c>
      <c r="B162" s="218" t="s">
        <v>269</v>
      </c>
      <c r="C162" s="232">
        <v>2601.65</v>
      </c>
      <c r="D162" s="233">
        <v>2598.0499999999997</v>
      </c>
      <c r="E162" s="233">
        <v>2583.5999999999995</v>
      </c>
      <c r="F162" s="233">
        <v>2565.5499999999997</v>
      </c>
      <c r="G162" s="233">
        <v>2551.0999999999995</v>
      </c>
      <c r="H162" s="233">
        <v>2616.0999999999995</v>
      </c>
      <c r="I162" s="233">
        <v>2630.5499999999993</v>
      </c>
      <c r="J162" s="233">
        <v>2648.5999999999995</v>
      </c>
      <c r="K162" s="232">
        <v>2612.5</v>
      </c>
      <c r="L162" s="232">
        <v>2580</v>
      </c>
      <c r="M162" s="232">
        <v>1.81789</v>
      </c>
      <c r="N162" s="1"/>
      <c r="O162" s="1"/>
    </row>
    <row r="163" spans="1:15" ht="12.75" customHeight="1">
      <c r="A163" s="215">
        <v>154</v>
      </c>
      <c r="B163" s="218" t="s">
        <v>788</v>
      </c>
      <c r="C163" s="232">
        <v>302.39999999999998</v>
      </c>
      <c r="D163" s="233">
        <v>299.13333333333338</v>
      </c>
      <c r="E163" s="233">
        <v>293.46666666666675</v>
      </c>
      <c r="F163" s="233">
        <v>284.53333333333336</v>
      </c>
      <c r="G163" s="233">
        <v>278.86666666666673</v>
      </c>
      <c r="H163" s="233">
        <v>308.06666666666678</v>
      </c>
      <c r="I163" s="233">
        <v>313.73333333333341</v>
      </c>
      <c r="J163" s="233">
        <v>322.6666666666668</v>
      </c>
      <c r="K163" s="232">
        <v>304.8</v>
      </c>
      <c r="L163" s="232">
        <v>290.2</v>
      </c>
      <c r="M163" s="232">
        <v>64.757670000000005</v>
      </c>
      <c r="N163" s="1"/>
      <c r="O163" s="1"/>
    </row>
    <row r="164" spans="1:15" ht="12.75" customHeight="1">
      <c r="A164" s="215">
        <v>155</v>
      </c>
      <c r="B164" s="218" t="s">
        <v>173</v>
      </c>
      <c r="C164" s="232">
        <v>137.69999999999999</v>
      </c>
      <c r="D164" s="233">
        <v>137.66666666666666</v>
      </c>
      <c r="E164" s="233">
        <v>136.33333333333331</v>
      </c>
      <c r="F164" s="233">
        <v>134.96666666666667</v>
      </c>
      <c r="G164" s="233">
        <v>133.63333333333333</v>
      </c>
      <c r="H164" s="233">
        <v>139.0333333333333</v>
      </c>
      <c r="I164" s="233">
        <v>140.36666666666662</v>
      </c>
      <c r="J164" s="233">
        <v>141.73333333333329</v>
      </c>
      <c r="K164" s="232">
        <v>139</v>
      </c>
      <c r="L164" s="232">
        <v>136.30000000000001</v>
      </c>
      <c r="M164" s="232">
        <v>28.775480000000002</v>
      </c>
      <c r="N164" s="1"/>
      <c r="O164" s="1"/>
    </row>
    <row r="165" spans="1:15" ht="12.75" customHeight="1">
      <c r="A165" s="215">
        <v>156</v>
      </c>
      <c r="B165" s="218" t="s">
        <v>178</v>
      </c>
      <c r="C165" s="232">
        <v>215.75</v>
      </c>
      <c r="D165" s="233">
        <v>215.54999999999998</v>
      </c>
      <c r="E165" s="233">
        <v>212.69999999999996</v>
      </c>
      <c r="F165" s="233">
        <v>209.64999999999998</v>
      </c>
      <c r="G165" s="233">
        <v>206.79999999999995</v>
      </c>
      <c r="H165" s="233">
        <v>218.59999999999997</v>
      </c>
      <c r="I165" s="233">
        <v>221.45</v>
      </c>
      <c r="J165" s="233">
        <v>224.49999999999997</v>
      </c>
      <c r="K165" s="232">
        <v>218.4</v>
      </c>
      <c r="L165" s="232">
        <v>212.5</v>
      </c>
      <c r="M165" s="232">
        <v>126.11662</v>
      </c>
      <c r="N165" s="1"/>
      <c r="O165" s="1"/>
    </row>
    <row r="166" spans="1:15" ht="12.75" customHeight="1">
      <c r="A166" s="215">
        <v>157</v>
      </c>
      <c r="B166" s="218" t="s">
        <v>270</v>
      </c>
      <c r="C166" s="232">
        <v>447.65</v>
      </c>
      <c r="D166" s="233">
        <v>449.45</v>
      </c>
      <c r="E166" s="233">
        <v>443.59999999999997</v>
      </c>
      <c r="F166" s="233">
        <v>439.54999999999995</v>
      </c>
      <c r="G166" s="233">
        <v>433.69999999999993</v>
      </c>
      <c r="H166" s="233">
        <v>453.5</v>
      </c>
      <c r="I166" s="233">
        <v>459.35</v>
      </c>
      <c r="J166" s="233">
        <v>463.40000000000003</v>
      </c>
      <c r="K166" s="232">
        <v>455.3</v>
      </c>
      <c r="L166" s="232">
        <v>445.4</v>
      </c>
      <c r="M166" s="232">
        <v>1.3596299999999999</v>
      </c>
      <c r="N166" s="1"/>
      <c r="O166" s="1"/>
    </row>
    <row r="167" spans="1:15" ht="12.75" customHeight="1">
      <c r="A167" s="215">
        <v>158</v>
      </c>
      <c r="B167" s="218" t="s">
        <v>271</v>
      </c>
      <c r="C167" s="232">
        <v>14143.45</v>
      </c>
      <c r="D167" s="233">
        <v>14088.133333333333</v>
      </c>
      <c r="E167" s="233">
        <v>13986.266666666666</v>
      </c>
      <c r="F167" s="233">
        <v>13829.083333333334</v>
      </c>
      <c r="G167" s="233">
        <v>13727.216666666667</v>
      </c>
      <c r="H167" s="233">
        <v>14245.316666666666</v>
      </c>
      <c r="I167" s="233">
        <v>14347.183333333331</v>
      </c>
      <c r="J167" s="233">
        <v>14504.366666666665</v>
      </c>
      <c r="K167" s="232">
        <v>14190</v>
      </c>
      <c r="L167" s="232">
        <v>13930.95</v>
      </c>
      <c r="M167" s="232">
        <v>0.21965999999999999</v>
      </c>
      <c r="N167" s="1"/>
      <c r="O167" s="1"/>
    </row>
    <row r="168" spans="1:15" ht="12.75" customHeight="1">
      <c r="A168" s="215">
        <v>159</v>
      </c>
      <c r="B168" s="218" t="s">
        <v>177</v>
      </c>
      <c r="C168" s="232">
        <v>54.9</v>
      </c>
      <c r="D168" s="233">
        <v>54.716666666666669</v>
      </c>
      <c r="E168" s="233">
        <v>53.583333333333336</v>
      </c>
      <c r="F168" s="233">
        <v>52.266666666666666</v>
      </c>
      <c r="G168" s="233">
        <v>51.133333333333333</v>
      </c>
      <c r="H168" s="233">
        <v>56.033333333333339</v>
      </c>
      <c r="I168" s="233">
        <v>57.166666666666664</v>
      </c>
      <c r="J168" s="233">
        <v>58.483333333333341</v>
      </c>
      <c r="K168" s="232">
        <v>55.85</v>
      </c>
      <c r="L168" s="232">
        <v>53.4</v>
      </c>
      <c r="M168" s="232">
        <v>1256.9740999999999</v>
      </c>
      <c r="N168" s="1"/>
      <c r="O168" s="1"/>
    </row>
    <row r="169" spans="1:15" ht="12.75" customHeight="1">
      <c r="A169" s="215">
        <v>160</v>
      </c>
      <c r="B169" s="218" t="s">
        <v>183</v>
      </c>
      <c r="C169" s="232">
        <v>113.35</v>
      </c>
      <c r="D169" s="233">
        <v>113.64999999999999</v>
      </c>
      <c r="E169" s="233">
        <v>112.49999999999999</v>
      </c>
      <c r="F169" s="233">
        <v>111.64999999999999</v>
      </c>
      <c r="G169" s="233">
        <v>110.49999999999999</v>
      </c>
      <c r="H169" s="233">
        <v>114.49999999999999</v>
      </c>
      <c r="I169" s="233">
        <v>115.64999999999999</v>
      </c>
      <c r="J169" s="233">
        <v>116.49999999999999</v>
      </c>
      <c r="K169" s="232">
        <v>114.8</v>
      </c>
      <c r="L169" s="232">
        <v>112.8</v>
      </c>
      <c r="M169" s="232">
        <v>57.632849999999998</v>
      </c>
      <c r="N169" s="1"/>
      <c r="O169" s="1"/>
    </row>
    <row r="170" spans="1:15" ht="12.75" customHeight="1">
      <c r="A170" s="215">
        <v>161</v>
      </c>
      <c r="B170" s="218" t="s">
        <v>184</v>
      </c>
      <c r="C170" s="232">
        <v>2544.4499999999998</v>
      </c>
      <c r="D170" s="233">
        <v>2538.5833333333335</v>
      </c>
      <c r="E170" s="233">
        <v>2527.3666666666668</v>
      </c>
      <c r="F170" s="233">
        <v>2510.2833333333333</v>
      </c>
      <c r="G170" s="233">
        <v>2499.0666666666666</v>
      </c>
      <c r="H170" s="233">
        <v>2555.666666666667</v>
      </c>
      <c r="I170" s="233">
        <v>2566.8833333333332</v>
      </c>
      <c r="J170" s="233">
        <v>2583.9666666666672</v>
      </c>
      <c r="K170" s="232">
        <v>2549.8000000000002</v>
      </c>
      <c r="L170" s="232">
        <v>2521.5</v>
      </c>
      <c r="M170" s="232">
        <v>34.425089999999997</v>
      </c>
      <c r="N170" s="1"/>
      <c r="O170" s="1"/>
    </row>
    <row r="171" spans="1:15" ht="12.75" customHeight="1">
      <c r="A171" s="215">
        <v>162</v>
      </c>
      <c r="B171" s="218" t="s">
        <v>272</v>
      </c>
      <c r="C171" s="232">
        <v>794.95</v>
      </c>
      <c r="D171" s="233">
        <v>795.98333333333323</v>
      </c>
      <c r="E171" s="233">
        <v>790.96666666666647</v>
      </c>
      <c r="F171" s="233">
        <v>786.98333333333323</v>
      </c>
      <c r="G171" s="233">
        <v>781.96666666666647</v>
      </c>
      <c r="H171" s="233">
        <v>799.96666666666647</v>
      </c>
      <c r="I171" s="233">
        <v>804.98333333333312</v>
      </c>
      <c r="J171" s="233">
        <v>808.96666666666647</v>
      </c>
      <c r="K171" s="232">
        <v>801</v>
      </c>
      <c r="L171" s="232">
        <v>792</v>
      </c>
      <c r="M171" s="232">
        <v>6.8315700000000001</v>
      </c>
      <c r="N171" s="1"/>
      <c r="O171" s="1"/>
    </row>
    <row r="172" spans="1:15" ht="12.75" customHeight="1">
      <c r="A172" s="215">
        <v>163</v>
      </c>
      <c r="B172" s="218" t="s">
        <v>186</v>
      </c>
      <c r="C172" s="232">
        <v>1242.05</v>
      </c>
      <c r="D172" s="233">
        <v>1241.3499999999999</v>
      </c>
      <c r="E172" s="233">
        <v>1232.7999999999997</v>
      </c>
      <c r="F172" s="233">
        <v>1223.5499999999997</v>
      </c>
      <c r="G172" s="233">
        <v>1214.9999999999995</v>
      </c>
      <c r="H172" s="233">
        <v>1250.5999999999999</v>
      </c>
      <c r="I172" s="233">
        <v>1259.1500000000001</v>
      </c>
      <c r="J172" s="233">
        <v>1268.4000000000001</v>
      </c>
      <c r="K172" s="232">
        <v>1249.9000000000001</v>
      </c>
      <c r="L172" s="232">
        <v>1232.0999999999999</v>
      </c>
      <c r="M172" s="232">
        <v>3.7643900000000001</v>
      </c>
      <c r="N172" s="1"/>
      <c r="O172" s="1"/>
    </row>
    <row r="173" spans="1:15" ht="12.75" customHeight="1">
      <c r="A173" s="215">
        <v>164</v>
      </c>
      <c r="B173" s="218" t="s">
        <v>190</v>
      </c>
      <c r="C173" s="232">
        <v>2307.25</v>
      </c>
      <c r="D173" s="233">
        <v>2314.85</v>
      </c>
      <c r="E173" s="233">
        <v>2292.3999999999996</v>
      </c>
      <c r="F173" s="233">
        <v>2277.5499999999997</v>
      </c>
      <c r="G173" s="233">
        <v>2255.0999999999995</v>
      </c>
      <c r="H173" s="233">
        <v>2329.6999999999998</v>
      </c>
      <c r="I173" s="233">
        <v>2352.1499999999996</v>
      </c>
      <c r="J173" s="233">
        <v>2367</v>
      </c>
      <c r="K173" s="232">
        <v>2337.3000000000002</v>
      </c>
      <c r="L173" s="232">
        <v>2300</v>
      </c>
      <c r="M173" s="232">
        <v>3.2374999999999998</v>
      </c>
      <c r="N173" s="1"/>
      <c r="O173" s="1"/>
    </row>
    <row r="174" spans="1:15" ht="12.75" customHeight="1">
      <c r="A174" s="215">
        <v>165</v>
      </c>
      <c r="B174" s="218" t="s">
        <v>808</v>
      </c>
      <c r="C174" s="232">
        <v>74.349999999999994</v>
      </c>
      <c r="D174" s="233">
        <v>73.86666666666666</v>
      </c>
      <c r="E174" s="233">
        <v>72.883333333333326</v>
      </c>
      <c r="F174" s="233">
        <v>71.416666666666671</v>
      </c>
      <c r="G174" s="233">
        <v>70.433333333333337</v>
      </c>
      <c r="H174" s="233">
        <v>75.333333333333314</v>
      </c>
      <c r="I174" s="233">
        <v>76.316666666666634</v>
      </c>
      <c r="J174" s="233">
        <v>77.783333333333303</v>
      </c>
      <c r="K174" s="232">
        <v>74.849999999999994</v>
      </c>
      <c r="L174" s="232">
        <v>72.400000000000006</v>
      </c>
      <c r="M174" s="232">
        <v>176.32917</v>
      </c>
      <c r="N174" s="1"/>
      <c r="O174" s="1"/>
    </row>
    <row r="175" spans="1:15" ht="12.75" customHeight="1">
      <c r="A175" s="215">
        <v>166</v>
      </c>
      <c r="B175" s="218" t="s">
        <v>188</v>
      </c>
      <c r="C175" s="232">
        <v>24284.25</v>
      </c>
      <c r="D175" s="233">
        <v>24245.899999999998</v>
      </c>
      <c r="E175" s="233">
        <v>24049.799999999996</v>
      </c>
      <c r="F175" s="233">
        <v>23815.35</v>
      </c>
      <c r="G175" s="233">
        <v>23619.249999999996</v>
      </c>
      <c r="H175" s="233">
        <v>24480.349999999995</v>
      </c>
      <c r="I175" s="233">
        <v>24676.449999999993</v>
      </c>
      <c r="J175" s="233">
        <v>24910.899999999994</v>
      </c>
      <c r="K175" s="232">
        <v>24442</v>
      </c>
      <c r="L175" s="232">
        <v>24011.45</v>
      </c>
      <c r="M175" s="232">
        <v>0.25313999999999998</v>
      </c>
      <c r="N175" s="1"/>
      <c r="O175" s="1"/>
    </row>
    <row r="176" spans="1:15" ht="12.75" customHeight="1">
      <c r="A176" s="215">
        <v>167</v>
      </c>
      <c r="B176" s="218" t="s">
        <v>191</v>
      </c>
      <c r="C176" s="232" t="e">
        <v>#N/A</v>
      </c>
      <c r="D176" s="233" t="e">
        <v>#N/A</v>
      </c>
      <c r="E176" s="233" t="e">
        <v>#N/A</v>
      </c>
      <c r="F176" s="233" t="e">
        <v>#N/A</v>
      </c>
      <c r="G176" s="233" t="e">
        <v>#N/A</v>
      </c>
      <c r="H176" s="233" t="e">
        <v>#N/A</v>
      </c>
      <c r="I176" s="233" t="e">
        <v>#N/A</v>
      </c>
      <c r="J176" s="233" t="e">
        <v>#N/A</v>
      </c>
      <c r="K176" s="232" t="e">
        <v>#N/A</v>
      </c>
      <c r="L176" s="232" t="e">
        <v>#N/A</v>
      </c>
      <c r="M176" s="232" t="e">
        <v>#N/A</v>
      </c>
      <c r="N176" s="1"/>
      <c r="O176" s="1"/>
    </row>
    <row r="177" spans="1:15" ht="12.75" customHeight="1">
      <c r="A177" s="215">
        <v>168</v>
      </c>
      <c r="B177" s="218" t="s">
        <v>189</v>
      </c>
      <c r="C177" s="232">
        <v>2861.15</v>
      </c>
      <c r="D177" s="233">
        <v>2859.2666666666664</v>
      </c>
      <c r="E177" s="233">
        <v>2836.8833333333328</v>
      </c>
      <c r="F177" s="233">
        <v>2812.6166666666663</v>
      </c>
      <c r="G177" s="233">
        <v>2790.2333333333327</v>
      </c>
      <c r="H177" s="233">
        <v>2883.5333333333328</v>
      </c>
      <c r="I177" s="233">
        <v>2905.9166666666661</v>
      </c>
      <c r="J177" s="233">
        <v>2930.1833333333329</v>
      </c>
      <c r="K177" s="232">
        <v>2881.65</v>
      </c>
      <c r="L177" s="232">
        <v>2835</v>
      </c>
      <c r="M177" s="232">
        <v>1.0956600000000001</v>
      </c>
      <c r="N177" s="1"/>
      <c r="O177" s="1"/>
    </row>
    <row r="178" spans="1:15" ht="12.75" customHeight="1">
      <c r="A178" s="215">
        <v>169</v>
      </c>
      <c r="B178" s="218" t="s">
        <v>803</v>
      </c>
      <c r="C178" s="232">
        <v>418.9</v>
      </c>
      <c r="D178" s="233">
        <v>422.2</v>
      </c>
      <c r="E178" s="233">
        <v>414.7</v>
      </c>
      <c r="F178" s="233">
        <v>410.5</v>
      </c>
      <c r="G178" s="233">
        <v>403</v>
      </c>
      <c r="H178" s="233">
        <v>426.4</v>
      </c>
      <c r="I178" s="233">
        <v>433.9</v>
      </c>
      <c r="J178" s="233">
        <v>438.09999999999997</v>
      </c>
      <c r="K178" s="232">
        <v>429.7</v>
      </c>
      <c r="L178" s="232">
        <v>418</v>
      </c>
      <c r="M178" s="232">
        <v>6.3472099999999996</v>
      </c>
      <c r="N178" s="1"/>
      <c r="O178" s="1"/>
    </row>
    <row r="179" spans="1:15" ht="12.75" customHeight="1">
      <c r="A179" s="215">
        <v>170</v>
      </c>
      <c r="B179" s="218" t="s">
        <v>187</v>
      </c>
      <c r="C179" s="232">
        <v>601.04999999999995</v>
      </c>
      <c r="D179" s="233">
        <v>602.19999999999993</v>
      </c>
      <c r="E179" s="233">
        <v>597.39999999999986</v>
      </c>
      <c r="F179" s="233">
        <v>593.74999999999989</v>
      </c>
      <c r="G179" s="233">
        <v>588.94999999999982</v>
      </c>
      <c r="H179" s="233">
        <v>605.84999999999991</v>
      </c>
      <c r="I179" s="233">
        <v>610.64999999999986</v>
      </c>
      <c r="J179" s="233">
        <v>614.29999999999995</v>
      </c>
      <c r="K179" s="232">
        <v>607</v>
      </c>
      <c r="L179" s="232">
        <v>598.54999999999995</v>
      </c>
      <c r="M179" s="232">
        <v>79.886309999999995</v>
      </c>
      <c r="N179" s="1"/>
      <c r="O179" s="1"/>
    </row>
    <row r="180" spans="1:15" ht="12.75" customHeight="1">
      <c r="A180" s="215">
        <v>171</v>
      </c>
      <c r="B180" s="218" t="s">
        <v>185</v>
      </c>
      <c r="C180" s="232">
        <v>80.7</v>
      </c>
      <c r="D180" s="233">
        <v>80.7</v>
      </c>
      <c r="E180" s="233">
        <v>79.95</v>
      </c>
      <c r="F180" s="233">
        <v>79.2</v>
      </c>
      <c r="G180" s="233">
        <v>78.45</v>
      </c>
      <c r="H180" s="233">
        <v>81.45</v>
      </c>
      <c r="I180" s="233">
        <v>82.2</v>
      </c>
      <c r="J180" s="233">
        <v>82.95</v>
      </c>
      <c r="K180" s="232">
        <v>81.45</v>
      </c>
      <c r="L180" s="232">
        <v>79.95</v>
      </c>
      <c r="M180" s="232">
        <v>138.88353000000001</v>
      </c>
      <c r="N180" s="1"/>
      <c r="O180" s="1"/>
    </row>
    <row r="181" spans="1:15" ht="12.75" customHeight="1">
      <c r="A181" s="215">
        <v>172</v>
      </c>
      <c r="B181" s="218" t="s">
        <v>192</v>
      </c>
      <c r="C181" s="232">
        <v>995</v>
      </c>
      <c r="D181" s="233">
        <v>999.5333333333333</v>
      </c>
      <c r="E181" s="233">
        <v>988.46666666666658</v>
      </c>
      <c r="F181" s="233">
        <v>981.93333333333328</v>
      </c>
      <c r="G181" s="233">
        <v>970.86666666666656</v>
      </c>
      <c r="H181" s="233">
        <v>1006.0666666666666</v>
      </c>
      <c r="I181" s="233">
        <v>1017.1333333333332</v>
      </c>
      <c r="J181" s="233">
        <v>1023.6666666666666</v>
      </c>
      <c r="K181" s="232">
        <v>1010.6</v>
      </c>
      <c r="L181" s="232">
        <v>993</v>
      </c>
      <c r="M181" s="232">
        <v>16.865110000000001</v>
      </c>
      <c r="N181" s="1"/>
      <c r="O181" s="1"/>
    </row>
    <row r="182" spans="1:15" ht="12.75" customHeight="1">
      <c r="A182" s="215">
        <v>173</v>
      </c>
      <c r="B182" s="218" t="s">
        <v>193</v>
      </c>
      <c r="C182" s="232">
        <v>484.85</v>
      </c>
      <c r="D182" s="233">
        <v>486.13333333333338</v>
      </c>
      <c r="E182" s="233">
        <v>482.11666666666679</v>
      </c>
      <c r="F182" s="233">
        <v>479.38333333333338</v>
      </c>
      <c r="G182" s="233">
        <v>475.36666666666679</v>
      </c>
      <c r="H182" s="233">
        <v>488.86666666666679</v>
      </c>
      <c r="I182" s="233">
        <v>492.88333333333333</v>
      </c>
      <c r="J182" s="233">
        <v>495.61666666666679</v>
      </c>
      <c r="K182" s="232">
        <v>490.15</v>
      </c>
      <c r="L182" s="232">
        <v>483.4</v>
      </c>
      <c r="M182" s="232">
        <v>4.0881800000000004</v>
      </c>
      <c r="N182" s="1"/>
      <c r="O182" s="1"/>
    </row>
    <row r="183" spans="1:15" ht="12.75" customHeight="1">
      <c r="A183" s="215">
        <v>174</v>
      </c>
      <c r="B183" s="218" t="s">
        <v>274</v>
      </c>
      <c r="C183" s="232">
        <v>580.79999999999995</v>
      </c>
      <c r="D183" s="233">
        <v>578.44999999999993</v>
      </c>
      <c r="E183" s="233">
        <v>569.99999999999989</v>
      </c>
      <c r="F183" s="233">
        <v>559.19999999999993</v>
      </c>
      <c r="G183" s="233">
        <v>550.74999999999989</v>
      </c>
      <c r="H183" s="233">
        <v>589.24999999999989</v>
      </c>
      <c r="I183" s="233">
        <v>597.69999999999993</v>
      </c>
      <c r="J183" s="233">
        <v>608.49999999999989</v>
      </c>
      <c r="K183" s="232">
        <v>586.9</v>
      </c>
      <c r="L183" s="232">
        <v>567.65</v>
      </c>
      <c r="M183" s="232">
        <v>5.14933</v>
      </c>
      <c r="N183" s="1"/>
      <c r="O183" s="1"/>
    </row>
    <row r="184" spans="1:15" ht="12.75" customHeight="1">
      <c r="A184" s="215">
        <v>175</v>
      </c>
      <c r="B184" s="218" t="s">
        <v>205</v>
      </c>
      <c r="C184" s="232">
        <v>1082.7</v>
      </c>
      <c r="D184" s="233">
        <v>1069.4666666666669</v>
      </c>
      <c r="E184" s="233">
        <v>1053.5333333333338</v>
      </c>
      <c r="F184" s="233">
        <v>1024.3666666666668</v>
      </c>
      <c r="G184" s="233">
        <v>1008.4333333333336</v>
      </c>
      <c r="H184" s="233">
        <v>1098.6333333333339</v>
      </c>
      <c r="I184" s="233">
        <v>1114.5666666666668</v>
      </c>
      <c r="J184" s="233">
        <v>1143.733333333334</v>
      </c>
      <c r="K184" s="232">
        <v>1085.4000000000001</v>
      </c>
      <c r="L184" s="232">
        <v>1040.3</v>
      </c>
      <c r="M184" s="232">
        <v>26.137370000000001</v>
      </c>
      <c r="N184" s="1"/>
      <c r="O184" s="1"/>
    </row>
    <row r="185" spans="1:15" ht="12.75" customHeight="1">
      <c r="A185" s="215">
        <v>176</v>
      </c>
      <c r="B185" s="218" t="s">
        <v>194</v>
      </c>
      <c r="C185" s="232">
        <v>933.2</v>
      </c>
      <c r="D185" s="233">
        <v>929.4</v>
      </c>
      <c r="E185" s="233">
        <v>919.4</v>
      </c>
      <c r="F185" s="233">
        <v>905.6</v>
      </c>
      <c r="G185" s="233">
        <v>895.6</v>
      </c>
      <c r="H185" s="233">
        <v>943.19999999999993</v>
      </c>
      <c r="I185" s="233">
        <v>953.19999999999993</v>
      </c>
      <c r="J185" s="233">
        <v>966.99999999999989</v>
      </c>
      <c r="K185" s="232">
        <v>939.4</v>
      </c>
      <c r="L185" s="232">
        <v>915.6</v>
      </c>
      <c r="M185" s="232">
        <v>10.188129999999999</v>
      </c>
      <c r="N185" s="1"/>
      <c r="O185" s="1"/>
    </row>
    <row r="186" spans="1:15" ht="12.75" customHeight="1">
      <c r="A186" s="215">
        <v>177</v>
      </c>
      <c r="B186" s="218" t="s">
        <v>490</v>
      </c>
      <c r="C186" s="232">
        <v>1254.4000000000001</v>
      </c>
      <c r="D186" s="233">
        <v>1259.7666666666667</v>
      </c>
      <c r="E186" s="233">
        <v>1244.6333333333332</v>
      </c>
      <c r="F186" s="233">
        <v>1234.8666666666666</v>
      </c>
      <c r="G186" s="233">
        <v>1219.7333333333331</v>
      </c>
      <c r="H186" s="233">
        <v>1269.5333333333333</v>
      </c>
      <c r="I186" s="233">
        <v>1284.666666666667</v>
      </c>
      <c r="J186" s="233">
        <v>1294.4333333333334</v>
      </c>
      <c r="K186" s="232">
        <v>1274.9000000000001</v>
      </c>
      <c r="L186" s="232">
        <v>1250</v>
      </c>
      <c r="M186" s="232">
        <v>4.8447899999999997</v>
      </c>
      <c r="N186" s="1"/>
      <c r="O186" s="1"/>
    </row>
    <row r="187" spans="1:15" ht="12.75" customHeight="1">
      <c r="A187" s="215">
        <v>178</v>
      </c>
      <c r="B187" s="218" t="s">
        <v>199</v>
      </c>
      <c r="C187" s="232">
        <v>3257.1</v>
      </c>
      <c r="D187" s="233">
        <v>3249.7333333333336</v>
      </c>
      <c r="E187" s="233">
        <v>3233.3666666666672</v>
      </c>
      <c r="F187" s="233">
        <v>3209.6333333333337</v>
      </c>
      <c r="G187" s="233">
        <v>3193.2666666666673</v>
      </c>
      <c r="H187" s="233">
        <v>3273.4666666666672</v>
      </c>
      <c r="I187" s="233">
        <v>3289.8333333333339</v>
      </c>
      <c r="J187" s="233">
        <v>3313.5666666666671</v>
      </c>
      <c r="K187" s="232">
        <v>3266.1</v>
      </c>
      <c r="L187" s="232">
        <v>3226</v>
      </c>
      <c r="M187" s="232">
        <v>9.1079500000000007</v>
      </c>
      <c r="N187" s="1"/>
      <c r="O187" s="1"/>
    </row>
    <row r="188" spans="1:15" ht="12.75" customHeight="1">
      <c r="A188" s="215">
        <v>179</v>
      </c>
      <c r="B188" s="218" t="s">
        <v>195</v>
      </c>
      <c r="C188" s="232">
        <v>780.15</v>
      </c>
      <c r="D188" s="233">
        <v>778.73333333333323</v>
      </c>
      <c r="E188" s="233">
        <v>774.56666666666649</v>
      </c>
      <c r="F188" s="233">
        <v>768.98333333333323</v>
      </c>
      <c r="G188" s="233">
        <v>764.81666666666649</v>
      </c>
      <c r="H188" s="233">
        <v>784.31666666666649</v>
      </c>
      <c r="I188" s="233">
        <v>788.48333333333323</v>
      </c>
      <c r="J188" s="233">
        <v>794.06666666666649</v>
      </c>
      <c r="K188" s="232">
        <v>782.9</v>
      </c>
      <c r="L188" s="232">
        <v>773.15</v>
      </c>
      <c r="M188" s="232">
        <v>6.1024000000000003</v>
      </c>
      <c r="N188" s="1"/>
      <c r="O188" s="1"/>
    </row>
    <row r="189" spans="1:15" ht="12.75" customHeight="1">
      <c r="A189" s="215">
        <v>180</v>
      </c>
      <c r="B189" s="218" t="s">
        <v>275</v>
      </c>
      <c r="C189" s="232">
        <v>6332.05</v>
      </c>
      <c r="D189" s="233">
        <v>6352.333333333333</v>
      </c>
      <c r="E189" s="233">
        <v>6287.6666666666661</v>
      </c>
      <c r="F189" s="233">
        <v>6243.2833333333328</v>
      </c>
      <c r="G189" s="233">
        <v>6178.6166666666659</v>
      </c>
      <c r="H189" s="233">
        <v>6396.7166666666662</v>
      </c>
      <c r="I189" s="233">
        <v>6461.3833333333323</v>
      </c>
      <c r="J189" s="233">
        <v>6505.7666666666664</v>
      </c>
      <c r="K189" s="232">
        <v>6417</v>
      </c>
      <c r="L189" s="232">
        <v>6307.95</v>
      </c>
      <c r="M189" s="232">
        <v>2.0304799999999998</v>
      </c>
      <c r="N189" s="1"/>
      <c r="O189" s="1"/>
    </row>
    <row r="190" spans="1:15" ht="12.75" customHeight="1">
      <c r="A190" s="215">
        <v>181</v>
      </c>
      <c r="B190" s="218" t="s">
        <v>196</v>
      </c>
      <c r="C190" s="232">
        <v>391.3</v>
      </c>
      <c r="D190" s="233">
        <v>392.5333333333333</v>
      </c>
      <c r="E190" s="233">
        <v>389.16666666666663</v>
      </c>
      <c r="F190" s="233">
        <v>387.0333333333333</v>
      </c>
      <c r="G190" s="233">
        <v>383.66666666666663</v>
      </c>
      <c r="H190" s="233">
        <v>394.66666666666663</v>
      </c>
      <c r="I190" s="233">
        <v>398.0333333333333</v>
      </c>
      <c r="J190" s="233">
        <v>400.16666666666663</v>
      </c>
      <c r="K190" s="232">
        <v>395.9</v>
      </c>
      <c r="L190" s="232">
        <v>390.4</v>
      </c>
      <c r="M190" s="232">
        <v>84.439170000000004</v>
      </c>
      <c r="N190" s="1"/>
      <c r="O190" s="1"/>
    </row>
    <row r="191" spans="1:15" ht="12.75" customHeight="1">
      <c r="A191" s="215">
        <v>182</v>
      </c>
      <c r="B191" s="218" t="s">
        <v>197</v>
      </c>
      <c r="C191" s="232">
        <v>208.25</v>
      </c>
      <c r="D191" s="233">
        <v>208.45000000000002</v>
      </c>
      <c r="E191" s="233">
        <v>206.60000000000002</v>
      </c>
      <c r="F191" s="233">
        <v>204.95000000000002</v>
      </c>
      <c r="G191" s="233">
        <v>203.10000000000002</v>
      </c>
      <c r="H191" s="233">
        <v>210.10000000000002</v>
      </c>
      <c r="I191" s="233">
        <v>211.95</v>
      </c>
      <c r="J191" s="233">
        <v>213.60000000000002</v>
      </c>
      <c r="K191" s="232">
        <v>210.3</v>
      </c>
      <c r="L191" s="232">
        <v>206.8</v>
      </c>
      <c r="M191" s="232">
        <v>89.203310000000002</v>
      </c>
      <c r="N191" s="1"/>
      <c r="O191" s="1"/>
    </row>
    <row r="192" spans="1:15" ht="12.75" customHeight="1">
      <c r="A192" s="215">
        <v>183</v>
      </c>
      <c r="B192" s="218" t="s">
        <v>198</v>
      </c>
      <c r="C192" s="232">
        <v>110</v>
      </c>
      <c r="D192" s="233">
        <v>110.66666666666667</v>
      </c>
      <c r="E192" s="233">
        <v>109.03333333333335</v>
      </c>
      <c r="F192" s="233">
        <v>108.06666666666668</v>
      </c>
      <c r="G192" s="233">
        <v>106.43333333333335</v>
      </c>
      <c r="H192" s="233">
        <v>111.63333333333334</v>
      </c>
      <c r="I192" s="233">
        <v>113.26666666666667</v>
      </c>
      <c r="J192" s="233">
        <v>114.23333333333333</v>
      </c>
      <c r="K192" s="232">
        <v>112.3</v>
      </c>
      <c r="L192" s="232">
        <v>109.7</v>
      </c>
      <c r="M192" s="232">
        <v>506.60601000000003</v>
      </c>
      <c r="N192" s="1"/>
      <c r="O192" s="1"/>
    </row>
    <row r="193" spans="1:15" ht="12.75" customHeight="1">
      <c r="A193" s="215">
        <v>184</v>
      </c>
      <c r="B193" s="218" t="s">
        <v>791</v>
      </c>
      <c r="C193" s="232">
        <v>91.65</v>
      </c>
      <c r="D193" s="233">
        <v>90.833333333333329</v>
      </c>
      <c r="E193" s="233">
        <v>90.016666666666652</v>
      </c>
      <c r="F193" s="233">
        <v>88.383333333333326</v>
      </c>
      <c r="G193" s="233">
        <v>87.566666666666649</v>
      </c>
      <c r="H193" s="233">
        <v>92.466666666666654</v>
      </c>
      <c r="I193" s="233">
        <v>93.283333333333346</v>
      </c>
      <c r="J193" s="233">
        <v>94.916666666666657</v>
      </c>
      <c r="K193" s="232">
        <v>91.65</v>
      </c>
      <c r="L193" s="232">
        <v>89.2</v>
      </c>
      <c r="M193" s="232">
        <v>10.05878</v>
      </c>
      <c r="N193" s="1"/>
      <c r="O193" s="1"/>
    </row>
    <row r="194" spans="1:15" ht="12.75" customHeight="1">
      <c r="A194" s="215">
        <v>185</v>
      </c>
      <c r="B194" s="218" t="s">
        <v>200</v>
      </c>
      <c r="C194" s="232">
        <v>1016.25</v>
      </c>
      <c r="D194" s="233">
        <v>1012.6166666666668</v>
      </c>
      <c r="E194" s="233">
        <v>1005.8333333333336</v>
      </c>
      <c r="F194" s="233">
        <v>995.41666666666686</v>
      </c>
      <c r="G194" s="233">
        <v>988.63333333333367</v>
      </c>
      <c r="H194" s="233">
        <v>1023.0333333333335</v>
      </c>
      <c r="I194" s="233">
        <v>1029.8166666666668</v>
      </c>
      <c r="J194" s="233">
        <v>1040.2333333333336</v>
      </c>
      <c r="K194" s="232">
        <v>1019.4</v>
      </c>
      <c r="L194" s="232">
        <v>1002.2</v>
      </c>
      <c r="M194" s="232">
        <v>10.779629999999999</v>
      </c>
      <c r="N194" s="1"/>
      <c r="O194" s="1"/>
    </row>
    <row r="195" spans="1:15" ht="12.75" customHeight="1">
      <c r="A195" s="215">
        <v>186</v>
      </c>
      <c r="B195" s="218" t="s">
        <v>181</v>
      </c>
      <c r="C195" s="232">
        <v>709.6</v>
      </c>
      <c r="D195" s="233">
        <v>707.23333333333323</v>
      </c>
      <c r="E195" s="233">
        <v>703.21666666666647</v>
      </c>
      <c r="F195" s="233">
        <v>696.83333333333326</v>
      </c>
      <c r="G195" s="233">
        <v>692.81666666666649</v>
      </c>
      <c r="H195" s="233">
        <v>713.61666666666645</v>
      </c>
      <c r="I195" s="233">
        <v>717.6333333333331</v>
      </c>
      <c r="J195" s="233">
        <v>724.01666666666642</v>
      </c>
      <c r="K195" s="232">
        <v>711.25</v>
      </c>
      <c r="L195" s="232">
        <v>700.85</v>
      </c>
      <c r="M195" s="232">
        <v>3.48292</v>
      </c>
      <c r="N195" s="1"/>
      <c r="O195" s="1"/>
    </row>
    <row r="196" spans="1:15" ht="12.75" customHeight="1">
      <c r="A196" s="215">
        <v>187</v>
      </c>
      <c r="B196" s="218" t="s">
        <v>201</v>
      </c>
      <c r="C196" s="232">
        <v>2580.15</v>
      </c>
      <c r="D196" s="233">
        <v>2557.8833333333332</v>
      </c>
      <c r="E196" s="233">
        <v>2519.7666666666664</v>
      </c>
      <c r="F196" s="233">
        <v>2459.3833333333332</v>
      </c>
      <c r="G196" s="233">
        <v>2421.2666666666664</v>
      </c>
      <c r="H196" s="233">
        <v>2618.2666666666664</v>
      </c>
      <c r="I196" s="233">
        <v>2656.3833333333332</v>
      </c>
      <c r="J196" s="233">
        <v>2716.7666666666664</v>
      </c>
      <c r="K196" s="232">
        <v>2596</v>
      </c>
      <c r="L196" s="232">
        <v>2497.5</v>
      </c>
      <c r="M196" s="232">
        <v>24.4343</v>
      </c>
      <c r="N196" s="1"/>
      <c r="O196" s="1"/>
    </row>
    <row r="197" spans="1:15" ht="12.75" customHeight="1">
      <c r="A197" s="215">
        <v>188</v>
      </c>
      <c r="B197" s="218" t="s">
        <v>202</v>
      </c>
      <c r="C197" s="232">
        <v>1575.3</v>
      </c>
      <c r="D197" s="233">
        <v>1576.4166666666667</v>
      </c>
      <c r="E197" s="233">
        <v>1569.3833333333334</v>
      </c>
      <c r="F197" s="233">
        <v>1563.4666666666667</v>
      </c>
      <c r="G197" s="233">
        <v>1556.4333333333334</v>
      </c>
      <c r="H197" s="233">
        <v>1582.3333333333335</v>
      </c>
      <c r="I197" s="233">
        <v>1589.3666666666668</v>
      </c>
      <c r="J197" s="233">
        <v>1595.2833333333335</v>
      </c>
      <c r="K197" s="232">
        <v>1583.45</v>
      </c>
      <c r="L197" s="232">
        <v>1570.5</v>
      </c>
      <c r="M197" s="232">
        <v>4.1880600000000001</v>
      </c>
      <c r="N197" s="1"/>
      <c r="O197" s="1"/>
    </row>
    <row r="198" spans="1:15" ht="12.75" customHeight="1">
      <c r="A198" s="215">
        <v>189</v>
      </c>
      <c r="B198" s="218" t="s">
        <v>203</v>
      </c>
      <c r="C198" s="232">
        <v>495.8</v>
      </c>
      <c r="D198" s="233">
        <v>494.58333333333331</v>
      </c>
      <c r="E198" s="233">
        <v>490.26666666666665</v>
      </c>
      <c r="F198" s="233">
        <v>484.73333333333335</v>
      </c>
      <c r="G198" s="233">
        <v>480.41666666666669</v>
      </c>
      <c r="H198" s="233">
        <v>500.11666666666662</v>
      </c>
      <c r="I198" s="233">
        <v>504.43333333333334</v>
      </c>
      <c r="J198" s="233">
        <v>509.96666666666658</v>
      </c>
      <c r="K198" s="232">
        <v>498.9</v>
      </c>
      <c r="L198" s="232">
        <v>489.05</v>
      </c>
      <c r="M198" s="232">
        <v>1.09134</v>
      </c>
      <c r="N198" s="1"/>
      <c r="O198" s="1"/>
    </row>
    <row r="199" spans="1:15" ht="12.75" customHeight="1">
      <c r="A199" s="215">
        <v>190</v>
      </c>
      <c r="B199" s="218" t="s">
        <v>204</v>
      </c>
      <c r="C199" s="232">
        <v>1346.4</v>
      </c>
      <c r="D199" s="233">
        <v>1345.8333333333333</v>
      </c>
      <c r="E199" s="233">
        <v>1335.1666666666665</v>
      </c>
      <c r="F199" s="233">
        <v>1323.9333333333332</v>
      </c>
      <c r="G199" s="233">
        <v>1313.2666666666664</v>
      </c>
      <c r="H199" s="233">
        <v>1357.0666666666666</v>
      </c>
      <c r="I199" s="233">
        <v>1367.7333333333331</v>
      </c>
      <c r="J199" s="233">
        <v>1378.9666666666667</v>
      </c>
      <c r="K199" s="232">
        <v>1356.5</v>
      </c>
      <c r="L199" s="232">
        <v>1334.6</v>
      </c>
      <c r="M199" s="232">
        <v>5.6576899999999997</v>
      </c>
      <c r="N199" s="1"/>
      <c r="O199" s="1"/>
    </row>
    <row r="200" spans="1:15" ht="12.75" customHeight="1">
      <c r="A200" s="215">
        <v>191</v>
      </c>
      <c r="B200" s="218" t="s">
        <v>497</v>
      </c>
      <c r="C200" s="232">
        <v>34.35</v>
      </c>
      <c r="D200" s="233">
        <v>34.400000000000006</v>
      </c>
      <c r="E200" s="233">
        <v>33.850000000000009</v>
      </c>
      <c r="F200" s="233">
        <v>33.35</v>
      </c>
      <c r="G200" s="233">
        <v>32.800000000000004</v>
      </c>
      <c r="H200" s="233">
        <v>34.900000000000013</v>
      </c>
      <c r="I200" s="233">
        <v>35.45000000000001</v>
      </c>
      <c r="J200" s="233">
        <v>35.950000000000017</v>
      </c>
      <c r="K200" s="232">
        <v>34.950000000000003</v>
      </c>
      <c r="L200" s="232">
        <v>33.9</v>
      </c>
      <c r="M200" s="232">
        <v>51.33907</v>
      </c>
      <c r="N200" s="1"/>
      <c r="O200" s="1"/>
    </row>
    <row r="201" spans="1:15" ht="12.75" customHeight="1">
      <c r="A201" s="215">
        <v>192</v>
      </c>
      <c r="B201" s="218" t="s">
        <v>499</v>
      </c>
      <c r="C201" s="232">
        <v>2785.85</v>
      </c>
      <c r="D201" s="233">
        <v>2785.6166666666668</v>
      </c>
      <c r="E201" s="233">
        <v>2761.2333333333336</v>
      </c>
      <c r="F201" s="233">
        <v>2736.6166666666668</v>
      </c>
      <c r="G201" s="233">
        <v>2712.2333333333336</v>
      </c>
      <c r="H201" s="233">
        <v>2810.2333333333336</v>
      </c>
      <c r="I201" s="233">
        <v>2834.6166666666668</v>
      </c>
      <c r="J201" s="233">
        <v>2859.2333333333336</v>
      </c>
      <c r="K201" s="232">
        <v>2810</v>
      </c>
      <c r="L201" s="232">
        <v>2761</v>
      </c>
      <c r="M201" s="232">
        <v>1.3206500000000001</v>
      </c>
      <c r="N201" s="1"/>
      <c r="O201" s="1"/>
    </row>
    <row r="202" spans="1:15" ht="12.75" customHeight="1">
      <c r="A202" s="215">
        <v>193</v>
      </c>
      <c r="B202" s="218" t="s">
        <v>208</v>
      </c>
      <c r="C202" s="232">
        <v>723.55</v>
      </c>
      <c r="D202" s="233">
        <v>723.15</v>
      </c>
      <c r="E202" s="233">
        <v>714.4</v>
      </c>
      <c r="F202" s="233">
        <v>705.25</v>
      </c>
      <c r="G202" s="233">
        <v>696.5</v>
      </c>
      <c r="H202" s="233">
        <v>732.3</v>
      </c>
      <c r="I202" s="233">
        <v>741.05</v>
      </c>
      <c r="J202" s="233">
        <v>750.19999999999993</v>
      </c>
      <c r="K202" s="232">
        <v>731.9</v>
      </c>
      <c r="L202" s="232">
        <v>714</v>
      </c>
      <c r="M202" s="232">
        <v>30.253430000000002</v>
      </c>
      <c r="N202" s="1"/>
      <c r="O202" s="1"/>
    </row>
    <row r="203" spans="1:15" ht="12.75" customHeight="1">
      <c r="A203" s="215">
        <v>194</v>
      </c>
      <c r="B203" s="218" t="s">
        <v>207</v>
      </c>
      <c r="C203" s="232">
        <v>7053.8</v>
      </c>
      <c r="D203" s="233">
        <v>7079.2</v>
      </c>
      <c r="E203" s="233">
        <v>7000.9</v>
      </c>
      <c r="F203" s="233">
        <v>6948</v>
      </c>
      <c r="G203" s="233">
        <v>6869.7</v>
      </c>
      <c r="H203" s="233">
        <v>7132.0999999999995</v>
      </c>
      <c r="I203" s="233">
        <v>7210.4000000000005</v>
      </c>
      <c r="J203" s="233">
        <v>7263.2999999999993</v>
      </c>
      <c r="K203" s="232">
        <v>7157.5</v>
      </c>
      <c r="L203" s="232">
        <v>7026.3</v>
      </c>
      <c r="M203" s="232">
        <v>2.6001500000000002</v>
      </c>
      <c r="N203" s="1"/>
      <c r="O203" s="1"/>
    </row>
    <row r="204" spans="1:15" ht="12.75" customHeight="1">
      <c r="A204" s="215">
        <v>195</v>
      </c>
      <c r="B204" s="218" t="s">
        <v>276</v>
      </c>
      <c r="C204" s="232">
        <v>79.400000000000006</v>
      </c>
      <c r="D204" s="233">
        <v>80.266666666666666</v>
      </c>
      <c r="E204" s="233">
        <v>77.083333333333329</v>
      </c>
      <c r="F204" s="233">
        <v>74.766666666666666</v>
      </c>
      <c r="G204" s="233">
        <v>71.583333333333329</v>
      </c>
      <c r="H204" s="233">
        <v>82.583333333333329</v>
      </c>
      <c r="I204" s="233">
        <v>85.766666666666666</v>
      </c>
      <c r="J204" s="233">
        <v>88.083333333333329</v>
      </c>
      <c r="K204" s="232">
        <v>83.45</v>
      </c>
      <c r="L204" s="232">
        <v>77.95</v>
      </c>
      <c r="M204" s="232">
        <v>605.09346000000005</v>
      </c>
      <c r="N204" s="1"/>
      <c r="O204" s="1"/>
    </row>
    <row r="205" spans="1:15" ht="12.75" customHeight="1">
      <c r="A205" s="215">
        <v>196</v>
      </c>
      <c r="B205" s="218" t="s">
        <v>206</v>
      </c>
      <c r="C205" s="232">
        <v>1702.6</v>
      </c>
      <c r="D205" s="233">
        <v>1700.1666666666667</v>
      </c>
      <c r="E205" s="233">
        <v>1689.4333333333334</v>
      </c>
      <c r="F205" s="233">
        <v>1676.2666666666667</v>
      </c>
      <c r="G205" s="233">
        <v>1665.5333333333333</v>
      </c>
      <c r="H205" s="233">
        <v>1713.3333333333335</v>
      </c>
      <c r="I205" s="233">
        <v>1724.0666666666666</v>
      </c>
      <c r="J205" s="233">
        <v>1737.2333333333336</v>
      </c>
      <c r="K205" s="232">
        <v>1710.9</v>
      </c>
      <c r="L205" s="232">
        <v>1687</v>
      </c>
      <c r="M205" s="232">
        <v>1.5121500000000001</v>
      </c>
      <c r="N205" s="1"/>
      <c r="O205" s="1"/>
    </row>
    <row r="206" spans="1:15" ht="12.75" customHeight="1">
      <c r="A206" s="215">
        <v>197</v>
      </c>
      <c r="B206" s="218" t="s">
        <v>154</v>
      </c>
      <c r="C206" s="232">
        <v>877.2</v>
      </c>
      <c r="D206" s="233">
        <v>878.6</v>
      </c>
      <c r="E206" s="233">
        <v>873.6</v>
      </c>
      <c r="F206" s="233">
        <v>870</v>
      </c>
      <c r="G206" s="233">
        <v>865</v>
      </c>
      <c r="H206" s="233">
        <v>882.2</v>
      </c>
      <c r="I206" s="233">
        <v>887.2</v>
      </c>
      <c r="J206" s="233">
        <v>890.80000000000007</v>
      </c>
      <c r="K206" s="232">
        <v>883.6</v>
      </c>
      <c r="L206" s="232">
        <v>875</v>
      </c>
      <c r="M206" s="232">
        <v>5.8747999999999996</v>
      </c>
      <c r="N206" s="1"/>
      <c r="O206" s="1"/>
    </row>
    <row r="207" spans="1:15" ht="12.75" customHeight="1">
      <c r="A207" s="215">
        <v>198</v>
      </c>
      <c r="B207" s="218" t="s">
        <v>278</v>
      </c>
      <c r="C207" s="232">
        <v>1323.45</v>
      </c>
      <c r="D207" s="233">
        <v>1325.6000000000001</v>
      </c>
      <c r="E207" s="233">
        <v>1306.7500000000002</v>
      </c>
      <c r="F207" s="233">
        <v>1290.0500000000002</v>
      </c>
      <c r="G207" s="233">
        <v>1271.2000000000003</v>
      </c>
      <c r="H207" s="233">
        <v>1342.3000000000002</v>
      </c>
      <c r="I207" s="233">
        <v>1361.15</v>
      </c>
      <c r="J207" s="233">
        <v>1377.8500000000001</v>
      </c>
      <c r="K207" s="232">
        <v>1344.45</v>
      </c>
      <c r="L207" s="232">
        <v>1308.9000000000001</v>
      </c>
      <c r="M207" s="232">
        <v>8.4025800000000004</v>
      </c>
      <c r="N207" s="1"/>
      <c r="O207" s="1"/>
    </row>
    <row r="208" spans="1:15" ht="12.75" customHeight="1">
      <c r="A208" s="215">
        <v>199</v>
      </c>
      <c r="B208" s="218" t="s">
        <v>209</v>
      </c>
      <c r="C208" s="232">
        <v>304.89999999999998</v>
      </c>
      <c r="D208" s="233">
        <v>305.31666666666666</v>
      </c>
      <c r="E208" s="233">
        <v>303.68333333333334</v>
      </c>
      <c r="F208" s="233">
        <v>302.4666666666667</v>
      </c>
      <c r="G208" s="233">
        <v>300.83333333333337</v>
      </c>
      <c r="H208" s="233">
        <v>306.5333333333333</v>
      </c>
      <c r="I208" s="233">
        <v>308.16666666666663</v>
      </c>
      <c r="J208" s="233">
        <v>309.38333333333327</v>
      </c>
      <c r="K208" s="232">
        <v>306.95</v>
      </c>
      <c r="L208" s="232">
        <v>304.10000000000002</v>
      </c>
      <c r="M208" s="232">
        <v>53.131869999999999</v>
      </c>
      <c r="N208" s="1"/>
      <c r="O208" s="1"/>
    </row>
    <row r="209" spans="1:15" ht="12.75" customHeight="1">
      <c r="A209" s="215">
        <v>200</v>
      </c>
      <c r="B209" s="218" t="s">
        <v>127</v>
      </c>
      <c r="C209" s="232">
        <v>7.95</v>
      </c>
      <c r="D209" s="233">
        <v>7.9666666666666659</v>
      </c>
      <c r="E209" s="233">
        <v>7.8333333333333321</v>
      </c>
      <c r="F209" s="233">
        <v>7.7166666666666659</v>
      </c>
      <c r="G209" s="233">
        <v>7.5833333333333321</v>
      </c>
      <c r="H209" s="233">
        <v>8.0833333333333321</v>
      </c>
      <c r="I209" s="233">
        <v>8.2166666666666668</v>
      </c>
      <c r="J209" s="233">
        <v>8.3333333333333321</v>
      </c>
      <c r="K209" s="232">
        <v>8.1</v>
      </c>
      <c r="L209" s="232">
        <v>7.85</v>
      </c>
      <c r="M209" s="232">
        <v>1014.78935</v>
      </c>
      <c r="N209" s="1"/>
      <c r="O209" s="1"/>
    </row>
    <row r="210" spans="1:15" ht="12.75" customHeight="1">
      <c r="A210" s="215">
        <v>201</v>
      </c>
      <c r="B210" s="218" t="s">
        <v>210</v>
      </c>
      <c r="C210" s="232">
        <v>797.75</v>
      </c>
      <c r="D210" s="233">
        <v>797.35</v>
      </c>
      <c r="E210" s="233">
        <v>791.90000000000009</v>
      </c>
      <c r="F210" s="233">
        <v>786.05000000000007</v>
      </c>
      <c r="G210" s="233">
        <v>780.60000000000014</v>
      </c>
      <c r="H210" s="233">
        <v>803.2</v>
      </c>
      <c r="I210" s="233">
        <v>808.65000000000009</v>
      </c>
      <c r="J210" s="233">
        <v>814.5</v>
      </c>
      <c r="K210" s="232">
        <v>802.8</v>
      </c>
      <c r="L210" s="232">
        <v>791.5</v>
      </c>
      <c r="M210" s="232">
        <v>8.7858699999999992</v>
      </c>
      <c r="N210" s="1"/>
      <c r="O210" s="1"/>
    </row>
    <row r="211" spans="1:15" ht="12.75" customHeight="1">
      <c r="A211" s="215">
        <v>202</v>
      </c>
      <c r="B211" s="218" t="s">
        <v>279</v>
      </c>
      <c r="C211" s="232">
        <v>1488.8</v>
      </c>
      <c r="D211" s="233">
        <v>1490.25</v>
      </c>
      <c r="E211" s="233">
        <v>1480.55</v>
      </c>
      <c r="F211" s="233">
        <v>1472.3</v>
      </c>
      <c r="G211" s="233">
        <v>1462.6</v>
      </c>
      <c r="H211" s="233">
        <v>1498.5</v>
      </c>
      <c r="I211" s="233">
        <v>1508.1999999999998</v>
      </c>
      <c r="J211" s="233">
        <v>1516.45</v>
      </c>
      <c r="K211" s="232">
        <v>1499.95</v>
      </c>
      <c r="L211" s="232">
        <v>1482</v>
      </c>
      <c r="M211" s="232">
        <v>0.64298</v>
      </c>
      <c r="N211" s="1"/>
      <c r="O211" s="1"/>
    </row>
    <row r="212" spans="1:15" ht="12.75" customHeight="1">
      <c r="A212" s="215">
        <v>203</v>
      </c>
      <c r="B212" s="218" t="s">
        <v>211</v>
      </c>
      <c r="C212" s="232">
        <v>387.8</v>
      </c>
      <c r="D212" s="233">
        <v>386.86666666666662</v>
      </c>
      <c r="E212" s="233">
        <v>384.18333333333322</v>
      </c>
      <c r="F212" s="233">
        <v>380.56666666666661</v>
      </c>
      <c r="G212" s="233">
        <v>377.88333333333321</v>
      </c>
      <c r="H212" s="233">
        <v>390.48333333333323</v>
      </c>
      <c r="I212" s="233">
        <v>393.16666666666663</v>
      </c>
      <c r="J212" s="233">
        <v>396.78333333333325</v>
      </c>
      <c r="K212" s="232">
        <v>389.55</v>
      </c>
      <c r="L212" s="232">
        <v>383.25</v>
      </c>
      <c r="M212" s="232">
        <v>38.380009999999999</v>
      </c>
      <c r="N212" s="1"/>
      <c r="O212" s="1"/>
    </row>
    <row r="213" spans="1:15" ht="12.75" customHeight="1">
      <c r="A213" s="215">
        <v>204</v>
      </c>
      <c r="B213" s="218" t="s">
        <v>280</v>
      </c>
      <c r="C213" s="232">
        <v>20.149999999999999</v>
      </c>
      <c r="D213" s="233">
        <v>20.166666666666664</v>
      </c>
      <c r="E213" s="233">
        <v>19.633333333333329</v>
      </c>
      <c r="F213" s="233">
        <v>19.116666666666664</v>
      </c>
      <c r="G213" s="233">
        <v>18.583333333333329</v>
      </c>
      <c r="H213" s="233">
        <v>20.68333333333333</v>
      </c>
      <c r="I213" s="233">
        <v>21.216666666666661</v>
      </c>
      <c r="J213" s="233">
        <v>21.733333333333331</v>
      </c>
      <c r="K213" s="232">
        <v>20.7</v>
      </c>
      <c r="L213" s="232">
        <v>19.649999999999999</v>
      </c>
      <c r="M213" s="232">
        <v>4119.9306900000001</v>
      </c>
      <c r="N213" s="1"/>
      <c r="O213" s="1"/>
    </row>
    <row r="214" spans="1:15" ht="12.75" customHeight="1">
      <c r="A214" s="215">
        <v>205</v>
      </c>
      <c r="B214" s="218" t="s">
        <v>212</v>
      </c>
      <c r="C214" s="232">
        <v>239.05</v>
      </c>
      <c r="D214" s="233">
        <v>238.95000000000002</v>
      </c>
      <c r="E214" s="233">
        <v>237.15000000000003</v>
      </c>
      <c r="F214" s="233">
        <v>235.25000000000003</v>
      </c>
      <c r="G214" s="233">
        <v>233.45000000000005</v>
      </c>
      <c r="H214" s="233">
        <v>240.85000000000002</v>
      </c>
      <c r="I214" s="233">
        <v>242.65000000000003</v>
      </c>
      <c r="J214" s="233">
        <v>244.55</v>
      </c>
      <c r="K214" s="232">
        <v>240.75</v>
      </c>
      <c r="L214" s="232">
        <v>237.05</v>
      </c>
      <c r="M214" s="232">
        <v>39.172289999999997</v>
      </c>
      <c r="N214" s="1"/>
      <c r="O214" s="1"/>
    </row>
    <row r="215" spans="1:15" ht="12.75" customHeight="1">
      <c r="A215" s="215">
        <v>206</v>
      </c>
      <c r="B215" s="218" t="s">
        <v>813</v>
      </c>
      <c r="C215" s="232">
        <v>60.15</v>
      </c>
      <c r="D215" s="233">
        <v>59.599999999999994</v>
      </c>
      <c r="E215" s="233">
        <v>58.399999999999991</v>
      </c>
      <c r="F215" s="233">
        <v>56.65</v>
      </c>
      <c r="G215" s="233">
        <v>55.449999999999996</v>
      </c>
      <c r="H215" s="233">
        <v>61.349999999999987</v>
      </c>
      <c r="I215" s="233">
        <v>62.54999999999999</v>
      </c>
      <c r="J215" s="233">
        <v>64.299999999999983</v>
      </c>
      <c r="K215" s="232">
        <v>60.8</v>
      </c>
      <c r="L215" s="232">
        <v>57.85</v>
      </c>
      <c r="M215" s="232">
        <v>705.02427999999998</v>
      </c>
      <c r="N215" s="1"/>
      <c r="O215" s="1"/>
    </row>
    <row r="216" spans="1:15" ht="12.75" customHeight="1">
      <c r="A216" s="215">
        <v>207</v>
      </c>
      <c r="B216" s="218" t="s">
        <v>804</v>
      </c>
      <c r="C216" s="232">
        <v>415.25</v>
      </c>
      <c r="D216" s="233">
        <v>416.81666666666666</v>
      </c>
      <c r="E216" s="233">
        <v>412.7833333333333</v>
      </c>
      <c r="F216" s="233">
        <v>410.31666666666666</v>
      </c>
      <c r="G216" s="233">
        <v>406.2833333333333</v>
      </c>
      <c r="H216" s="233">
        <v>419.2833333333333</v>
      </c>
      <c r="I216" s="233">
        <v>423.31666666666672</v>
      </c>
      <c r="J216" s="233">
        <v>425.7833333333333</v>
      </c>
      <c r="K216" s="232">
        <v>420.85</v>
      </c>
      <c r="L216" s="232">
        <v>414.35</v>
      </c>
      <c r="M216" s="232">
        <v>5.1840200000000003</v>
      </c>
      <c r="N216" s="1"/>
      <c r="O216" s="1"/>
    </row>
    <row r="217" spans="1:15" ht="12.75" customHeight="1">
      <c r="A217" s="274"/>
      <c r="B217" s="275"/>
      <c r="C217" s="276"/>
      <c r="D217" s="276"/>
      <c r="E217" s="276"/>
      <c r="F217" s="276"/>
      <c r="G217" s="276"/>
      <c r="H217" s="276"/>
      <c r="I217" s="276"/>
      <c r="J217" s="276"/>
      <c r="K217" s="276"/>
      <c r="L217" s="276"/>
      <c r="M217" s="27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D12" sqref="D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3"/>
      <c r="B1" s="3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1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44924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2" t="s">
        <v>20</v>
      </c>
      <c r="D9" s="382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3"/>
      <c r="L9" s="24"/>
      <c r="M9" s="50"/>
      <c r="N9" s="1"/>
      <c r="O9" s="1"/>
    </row>
    <row r="10" spans="1:15" ht="42.75" customHeight="1">
      <c r="A10" s="380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37" t="s">
        <v>286</v>
      </c>
      <c r="C11" s="232">
        <v>22101</v>
      </c>
      <c r="D11" s="233">
        <v>22202.3</v>
      </c>
      <c r="E11" s="233">
        <v>21925.599999999999</v>
      </c>
      <c r="F11" s="233">
        <v>21750.2</v>
      </c>
      <c r="G11" s="233">
        <v>21473.5</v>
      </c>
      <c r="H11" s="233">
        <v>22377.699999999997</v>
      </c>
      <c r="I11" s="233">
        <v>22654.400000000001</v>
      </c>
      <c r="J11" s="233">
        <v>22829.799999999996</v>
      </c>
      <c r="K11" s="232">
        <v>22479</v>
      </c>
      <c r="L11" s="232">
        <v>22026.9</v>
      </c>
      <c r="M11" s="232">
        <v>1.2120000000000001E-2</v>
      </c>
      <c r="N11" s="1"/>
      <c r="O11" s="1"/>
    </row>
    <row r="12" spans="1:15" ht="12" customHeight="1">
      <c r="A12" s="30">
        <v>2</v>
      </c>
      <c r="B12" s="218" t="s">
        <v>287</v>
      </c>
      <c r="C12" s="232">
        <v>2724.35</v>
      </c>
      <c r="D12" s="233">
        <v>2731.7000000000003</v>
      </c>
      <c r="E12" s="233">
        <v>2700.6500000000005</v>
      </c>
      <c r="F12" s="233">
        <v>2676.9500000000003</v>
      </c>
      <c r="G12" s="233">
        <v>2645.9000000000005</v>
      </c>
      <c r="H12" s="233">
        <v>2755.4000000000005</v>
      </c>
      <c r="I12" s="233">
        <v>2786.4500000000007</v>
      </c>
      <c r="J12" s="233">
        <v>2810.1500000000005</v>
      </c>
      <c r="K12" s="232">
        <v>2762.75</v>
      </c>
      <c r="L12" s="232">
        <v>2708</v>
      </c>
      <c r="M12" s="232">
        <v>1.27712</v>
      </c>
      <c r="N12" s="1"/>
      <c r="O12" s="1"/>
    </row>
    <row r="13" spans="1:15" ht="12" customHeight="1">
      <c r="A13" s="30">
        <v>3</v>
      </c>
      <c r="B13" s="218" t="s">
        <v>43</v>
      </c>
      <c r="C13" s="232">
        <v>2455.35</v>
      </c>
      <c r="D13" s="233">
        <v>2459.9666666666667</v>
      </c>
      <c r="E13" s="233">
        <v>2442.9333333333334</v>
      </c>
      <c r="F13" s="233">
        <v>2430.5166666666669</v>
      </c>
      <c r="G13" s="233">
        <v>2413.4833333333336</v>
      </c>
      <c r="H13" s="233">
        <v>2472.3833333333332</v>
      </c>
      <c r="I13" s="233">
        <v>2489.416666666667</v>
      </c>
      <c r="J13" s="233">
        <v>2501.833333333333</v>
      </c>
      <c r="K13" s="232">
        <v>2477</v>
      </c>
      <c r="L13" s="232">
        <v>2447.5500000000002</v>
      </c>
      <c r="M13" s="232">
        <v>2.0133100000000002</v>
      </c>
      <c r="N13" s="1"/>
      <c r="O13" s="1"/>
    </row>
    <row r="14" spans="1:15" ht="12" customHeight="1">
      <c r="A14" s="30">
        <v>4</v>
      </c>
      <c r="B14" s="218" t="s">
        <v>289</v>
      </c>
      <c r="C14" s="232">
        <v>2575.6999999999998</v>
      </c>
      <c r="D14" s="233">
        <v>2582</v>
      </c>
      <c r="E14" s="233">
        <v>2533.6999999999998</v>
      </c>
      <c r="F14" s="233">
        <v>2491.6999999999998</v>
      </c>
      <c r="G14" s="233">
        <v>2443.3999999999996</v>
      </c>
      <c r="H14" s="233">
        <v>2624</v>
      </c>
      <c r="I14" s="233">
        <v>2672.3</v>
      </c>
      <c r="J14" s="233">
        <v>2714.3</v>
      </c>
      <c r="K14" s="232">
        <v>2630.3</v>
      </c>
      <c r="L14" s="232">
        <v>2540</v>
      </c>
      <c r="M14" s="232">
        <v>0.47327999999999998</v>
      </c>
      <c r="N14" s="1"/>
      <c r="O14" s="1"/>
    </row>
    <row r="15" spans="1:15" ht="12" customHeight="1">
      <c r="A15" s="30">
        <v>5</v>
      </c>
      <c r="B15" s="218" t="s">
        <v>290</v>
      </c>
      <c r="C15" s="232">
        <v>1056.5999999999999</v>
      </c>
      <c r="D15" s="233">
        <v>1062.8333333333333</v>
      </c>
      <c r="E15" s="233">
        <v>1045.7666666666664</v>
      </c>
      <c r="F15" s="233">
        <v>1034.9333333333332</v>
      </c>
      <c r="G15" s="233">
        <v>1017.8666666666663</v>
      </c>
      <c r="H15" s="233">
        <v>1073.6666666666665</v>
      </c>
      <c r="I15" s="233">
        <v>1090.7333333333336</v>
      </c>
      <c r="J15" s="233">
        <v>1101.5666666666666</v>
      </c>
      <c r="K15" s="232">
        <v>1079.9000000000001</v>
      </c>
      <c r="L15" s="232">
        <v>1052</v>
      </c>
      <c r="M15" s="232">
        <v>2.12161</v>
      </c>
      <c r="N15" s="1"/>
      <c r="O15" s="1"/>
    </row>
    <row r="16" spans="1:15" ht="12" customHeight="1">
      <c r="A16" s="30">
        <v>6</v>
      </c>
      <c r="B16" s="218" t="s">
        <v>59</v>
      </c>
      <c r="C16" s="232">
        <v>663.2</v>
      </c>
      <c r="D16" s="233">
        <v>662.76666666666677</v>
      </c>
      <c r="E16" s="233">
        <v>658.33333333333348</v>
      </c>
      <c r="F16" s="233">
        <v>653.4666666666667</v>
      </c>
      <c r="G16" s="233">
        <v>649.03333333333342</v>
      </c>
      <c r="H16" s="233">
        <v>667.63333333333355</v>
      </c>
      <c r="I16" s="233">
        <v>672.06666666666672</v>
      </c>
      <c r="J16" s="233">
        <v>676.93333333333362</v>
      </c>
      <c r="K16" s="232">
        <v>667.2</v>
      </c>
      <c r="L16" s="232">
        <v>657.9</v>
      </c>
      <c r="M16" s="232">
        <v>3.91805</v>
      </c>
      <c r="N16" s="1"/>
      <c r="O16" s="1"/>
    </row>
    <row r="17" spans="1:15" ht="12" customHeight="1">
      <c r="A17" s="30">
        <v>7</v>
      </c>
      <c r="B17" s="218" t="s">
        <v>291</v>
      </c>
      <c r="C17" s="232">
        <v>448.05</v>
      </c>
      <c r="D17" s="233">
        <v>447.53333333333302</v>
      </c>
      <c r="E17" s="233">
        <v>442.61666666666662</v>
      </c>
      <c r="F17" s="233">
        <v>437.18333333333334</v>
      </c>
      <c r="G17" s="233">
        <v>432.26666666666665</v>
      </c>
      <c r="H17" s="233">
        <v>452.96666666666658</v>
      </c>
      <c r="I17" s="233">
        <v>457.88333333333333</v>
      </c>
      <c r="J17" s="233">
        <v>463.31666666666655</v>
      </c>
      <c r="K17" s="232">
        <v>452.45</v>
      </c>
      <c r="L17" s="232">
        <v>442.1</v>
      </c>
      <c r="M17" s="232">
        <v>0.4032</v>
      </c>
      <c r="N17" s="1"/>
      <c r="O17" s="1"/>
    </row>
    <row r="18" spans="1:15" ht="12" customHeight="1">
      <c r="A18" s="30">
        <v>8</v>
      </c>
      <c r="B18" s="218" t="s">
        <v>292</v>
      </c>
      <c r="C18" s="232">
        <v>1846.8</v>
      </c>
      <c r="D18" s="233">
        <v>1854.1166666666668</v>
      </c>
      <c r="E18" s="233">
        <v>1818.2333333333336</v>
      </c>
      <c r="F18" s="233">
        <v>1789.6666666666667</v>
      </c>
      <c r="G18" s="233">
        <v>1753.7833333333335</v>
      </c>
      <c r="H18" s="233">
        <v>1882.6833333333336</v>
      </c>
      <c r="I18" s="233">
        <v>1918.5666666666668</v>
      </c>
      <c r="J18" s="233">
        <v>1947.1333333333337</v>
      </c>
      <c r="K18" s="232">
        <v>1890</v>
      </c>
      <c r="L18" s="232">
        <v>1825.55</v>
      </c>
      <c r="M18" s="232">
        <v>1.9888699999999999</v>
      </c>
      <c r="N18" s="1"/>
      <c r="O18" s="1"/>
    </row>
    <row r="19" spans="1:15" ht="12" customHeight="1">
      <c r="A19" s="30">
        <v>9</v>
      </c>
      <c r="B19" s="218" t="s">
        <v>236</v>
      </c>
      <c r="C19" s="232">
        <v>21643.15</v>
      </c>
      <c r="D19" s="233">
        <v>21615.033333333336</v>
      </c>
      <c r="E19" s="233">
        <v>21480.066666666673</v>
      </c>
      <c r="F19" s="233">
        <v>21316.983333333337</v>
      </c>
      <c r="G19" s="233">
        <v>21182.016666666674</v>
      </c>
      <c r="H19" s="233">
        <v>21778.116666666672</v>
      </c>
      <c r="I19" s="233">
        <v>21913.083333333339</v>
      </c>
      <c r="J19" s="233">
        <v>22076.166666666672</v>
      </c>
      <c r="K19" s="232">
        <v>21750</v>
      </c>
      <c r="L19" s="232">
        <v>21451.95</v>
      </c>
      <c r="M19" s="232">
        <v>0.19442999999999999</v>
      </c>
      <c r="N19" s="1"/>
      <c r="O19" s="1"/>
    </row>
    <row r="20" spans="1:15" ht="12" customHeight="1">
      <c r="A20" s="30">
        <v>10</v>
      </c>
      <c r="B20" s="218" t="s">
        <v>45</v>
      </c>
      <c r="C20" s="232">
        <v>3797.7</v>
      </c>
      <c r="D20" s="233">
        <v>3789.2333333333336</v>
      </c>
      <c r="E20" s="233">
        <v>3753.4666666666672</v>
      </c>
      <c r="F20" s="233">
        <v>3709.2333333333336</v>
      </c>
      <c r="G20" s="233">
        <v>3673.4666666666672</v>
      </c>
      <c r="H20" s="233">
        <v>3833.4666666666672</v>
      </c>
      <c r="I20" s="233">
        <v>3869.2333333333336</v>
      </c>
      <c r="J20" s="233">
        <v>3913.4666666666672</v>
      </c>
      <c r="K20" s="232">
        <v>3825</v>
      </c>
      <c r="L20" s="232">
        <v>3745</v>
      </c>
      <c r="M20" s="232">
        <v>13.779500000000001</v>
      </c>
      <c r="N20" s="1"/>
      <c r="O20" s="1"/>
    </row>
    <row r="21" spans="1:15" ht="12" customHeight="1">
      <c r="A21" s="30">
        <v>11</v>
      </c>
      <c r="B21" s="218" t="s">
        <v>237</v>
      </c>
      <c r="C21" s="232">
        <v>1897.85</v>
      </c>
      <c r="D21" s="233">
        <v>1905.95</v>
      </c>
      <c r="E21" s="233">
        <v>1868.9</v>
      </c>
      <c r="F21" s="233">
        <v>1839.95</v>
      </c>
      <c r="G21" s="233">
        <v>1802.9</v>
      </c>
      <c r="H21" s="233">
        <v>1934.9</v>
      </c>
      <c r="I21" s="233">
        <v>1971.9499999999998</v>
      </c>
      <c r="J21" s="233">
        <v>2000.9</v>
      </c>
      <c r="K21" s="232">
        <v>1943</v>
      </c>
      <c r="L21" s="232">
        <v>1877</v>
      </c>
      <c r="M21" s="232">
        <v>9.9762199999999996</v>
      </c>
      <c r="N21" s="1"/>
      <c r="O21" s="1"/>
    </row>
    <row r="22" spans="1:15" ht="12" customHeight="1">
      <c r="A22" s="30">
        <v>12</v>
      </c>
      <c r="B22" s="218" t="s">
        <v>46</v>
      </c>
      <c r="C22" s="232">
        <v>810.35</v>
      </c>
      <c r="D22" s="233">
        <v>812.04999999999984</v>
      </c>
      <c r="E22" s="233">
        <v>807.09999999999968</v>
      </c>
      <c r="F22" s="233">
        <v>803.8499999999998</v>
      </c>
      <c r="G22" s="233">
        <v>798.89999999999964</v>
      </c>
      <c r="H22" s="233">
        <v>815.29999999999973</v>
      </c>
      <c r="I22" s="233">
        <v>820.24999999999977</v>
      </c>
      <c r="J22" s="233">
        <v>823.49999999999977</v>
      </c>
      <c r="K22" s="232">
        <v>817</v>
      </c>
      <c r="L22" s="232">
        <v>808.8</v>
      </c>
      <c r="M22" s="232">
        <v>36.249740000000003</v>
      </c>
      <c r="N22" s="1"/>
      <c r="O22" s="1"/>
    </row>
    <row r="23" spans="1:15" ht="12.75" customHeight="1">
      <c r="A23" s="30">
        <v>13</v>
      </c>
      <c r="B23" s="218" t="s">
        <v>238</v>
      </c>
      <c r="C23" s="232">
        <v>3605.8</v>
      </c>
      <c r="D23" s="233">
        <v>3521.25</v>
      </c>
      <c r="E23" s="233">
        <v>3412.55</v>
      </c>
      <c r="F23" s="233">
        <v>3219.3</v>
      </c>
      <c r="G23" s="233">
        <v>3110.6000000000004</v>
      </c>
      <c r="H23" s="233">
        <v>3714.5</v>
      </c>
      <c r="I23" s="233">
        <v>3823.2</v>
      </c>
      <c r="J23" s="233">
        <v>4016.45</v>
      </c>
      <c r="K23" s="232">
        <v>3629.95</v>
      </c>
      <c r="L23" s="232">
        <v>3328</v>
      </c>
      <c r="M23" s="232">
        <v>7.6872800000000003</v>
      </c>
      <c r="N23" s="1"/>
      <c r="O23" s="1"/>
    </row>
    <row r="24" spans="1:15" ht="12.75" customHeight="1">
      <c r="A24" s="30">
        <v>14</v>
      </c>
      <c r="B24" s="218" t="s">
        <v>239</v>
      </c>
      <c r="C24" s="232">
        <v>2564.4499999999998</v>
      </c>
      <c r="D24" s="233">
        <v>2533.4166666666665</v>
      </c>
      <c r="E24" s="233">
        <v>2489.1333333333332</v>
      </c>
      <c r="F24" s="233">
        <v>2413.8166666666666</v>
      </c>
      <c r="G24" s="233">
        <v>2369.5333333333333</v>
      </c>
      <c r="H24" s="233">
        <v>2608.7333333333331</v>
      </c>
      <c r="I24" s="233">
        <v>2653.0166666666669</v>
      </c>
      <c r="J24" s="233">
        <v>2728.333333333333</v>
      </c>
      <c r="K24" s="232">
        <v>2577.6999999999998</v>
      </c>
      <c r="L24" s="232">
        <v>2458.1</v>
      </c>
      <c r="M24" s="232">
        <v>9.8050200000000007</v>
      </c>
      <c r="N24" s="1"/>
      <c r="O24" s="1"/>
    </row>
    <row r="25" spans="1:15" ht="12.75" customHeight="1">
      <c r="A25" s="30">
        <v>15</v>
      </c>
      <c r="B25" s="218" t="s">
        <v>853</v>
      </c>
      <c r="C25" s="232">
        <v>578.29999999999995</v>
      </c>
      <c r="D25" s="233">
        <v>576.2833333333333</v>
      </c>
      <c r="E25" s="233">
        <v>574.26666666666665</v>
      </c>
      <c r="F25" s="233">
        <v>570.23333333333335</v>
      </c>
      <c r="G25" s="233">
        <v>568.2166666666667</v>
      </c>
      <c r="H25" s="233">
        <v>580.31666666666661</v>
      </c>
      <c r="I25" s="233">
        <v>582.33333333333326</v>
      </c>
      <c r="J25" s="233">
        <v>586.36666666666656</v>
      </c>
      <c r="K25" s="232">
        <v>578.29999999999995</v>
      </c>
      <c r="L25" s="232">
        <v>572.25</v>
      </c>
      <c r="M25" s="232">
        <v>10.605560000000001</v>
      </c>
      <c r="N25" s="1"/>
      <c r="O25" s="1"/>
    </row>
    <row r="26" spans="1:15" ht="12.75" customHeight="1">
      <c r="A26" s="30">
        <v>16</v>
      </c>
      <c r="B26" s="218" t="s">
        <v>240</v>
      </c>
      <c r="C26" s="232">
        <v>147.6</v>
      </c>
      <c r="D26" s="233">
        <v>147.86666666666667</v>
      </c>
      <c r="E26" s="233">
        <v>146.33333333333334</v>
      </c>
      <c r="F26" s="233">
        <v>145.06666666666666</v>
      </c>
      <c r="G26" s="233">
        <v>143.53333333333333</v>
      </c>
      <c r="H26" s="233">
        <v>149.13333333333335</v>
      </c>
      <c r="I26" s="233">
        <v>150.66666666666666</v>
      </c>
      <c r="J26" s="233">
        <v>151.93333333333337</v>
      </c>
      <c r="K26" s="232">
        <v>149.4</v>
      </c>
      <c r="L26" s="232">
        <v>146.6</v>
      </c>
      <c r="M26" s="232">
        <v>19.596060000000001</v>
      </c>
      <c r="N26" s="1"/>
      <c r="O26" s="1"/>
    </row>
    <row r="27" spans="1:15" ht="12.75" customHeight="1">
      <c r="A27" s="30">
        <v>17</v>
      </c>
      <c r="B27" s="218" t="s">
        <v>41</v>
      </c>
      <c r="C27" s="232">
        <v>285.85000000000002</v>
      </c>
      <c r="D27" s="233">
        <v>285.98333333333335</v>
      </c>
      <c r="E27" s="233">
        <v>283.36666666666667</v>
      </c>
      <c r="F27" s="233">
        <v>280.88333333333333</v>
      </c>
      <c r="G27" s="233">
        <v>278.26666666666665</v>
      </c>
      <c r="H27" s="233">
        <v>288.4666666666667</v>
      </c>
      <c r="I27" s="233">
        <v>291.08333333333337</v>
      </c>
      <c r="J27" s="233">
        <v>293.56666666666672</v>
      </c>
      <c r="K27" s="232">
        <v>288.60000000000002</v>
      </c>
      <c r="L27" s="232">
        <v>283.5</v>
      </c>
      <c r="M27" s="232">
        <v>14.457050000000001</v>
      </c>
      <c r="N27" s="1"/>
      <c r="O27" s="1"/>
    </row>
    <row r="28" spans="1:15" ht="12.75" customHeight="1">
      <c r="A28" s="30">
        <v>18</v>
      </c>
      <c r="B28" s="218" t="s">
        <v>814</v>
      </c>
      <c r="C28" s="232">
        <v>451.05</v>
      </c>
      <c r="D28" s="233">
        <v>449.95</v>
      </c>
      <c r="E28" s="233">
        <v>447.4</v>
      </c>
      <c r="F28" s="233">
        <v>443.75</v>
      </c>
      <c r="G28" s="233">
        <v>441.2</v>
      </c>
      <c r="H28" s="233">
        <v>453.59999999999997</v>
      </c>
      <c r="I28" s="233">
        <v>456.15000000000003</v>
      </c>
      <c r="J28" s="233">
        <v>459.79999999999995</v>
      </c>
      <c r="K28" s="232">
        <v>452.5</v>
      </c>
      <c r="L28" s="232">
        <v>446.3</v>
      </c>
      <c r="M28" s="232">
        <v>0.24898000000000001</v>
      </c>
      <c r="N28" s="1"/>
      <c r="O28" s="1"/>
    </row>
    <row r="29" spans="1:15" ht="12.75" customHeight="1">
      <c r="A29" s="30">
        <v>19</v>
      </c>
      <c r="B29" s="218" t="s">
        <v>293</v>
      </c>
      <c r="C29" s="232">
        <v>329.65</v>
      </c>
      <c r="D29" s="233">
        <v>332.21666666666664</v>
      </c>
      <c r="E29" s="233">
        <v>323.0333333333333</v>
      </c>
      <c r="F29" s="233">
        <v>316.41666666666669</v>
      </c>
      <c r="G29" s="233">
        <v>307.23333333333335</v>
      </c>
      <c r="H29" s="233">
        <v>338.83333333333326</v>
      </c>
      <c r="I29" s="233">
        <v>348.01666666666654</v>
      </c>
      <c r="J29" s="233">
        <v>354.63333333333321</v>
      </c>
      <c r="K29" s="232">
        <v>341.4</v>
      </c>
      <c r="L29" s="232">
        <v>325.60000000000002</v>
      </c>
      <c r="M29" s="232">
        <v>21.969570000000001</v>
      </c>
      <c r="N29" s="1"/>
      <c r="O29" s="1"/>
    </row>
    <row r="30" spans="1:15" ht="12.75" customHeight="1">
      <c r="A30" s="30">
        <v>20</v>
      </c>
      <c r="B30" s="218" t="s">
        <v>858</v>
      </c>
      <c r="C30" s="232">
        <v>843.5</v>
      </c>
      <c r="D30" s="233">
        <v>841.79999999999984</v>
      </c>
      <c r="E30" s="233">
        <v>833.24999999999966</v>
      </c>
      <c r="F30" s="233">
        <v>822.99999999999977</v>
      </c>
      <c r="G30" s="233">
        <v>814.44999999999959</v>
      </c>
      <c r="H30" s="233">
        <v>852.04999999999973</v>
      </c>
      <c r="I30" s="233">
        <v>860.59999999999991</v>
      </c>
      <c r="J30" s="233">
        <v>870.8499999999998</v>
      </c>
      <c r="K30" s="232">
        <v>850.35</v>
      </c>
      <c r="L30" s="232">
        <v>831.55</v>
      </c>
      <c r="M30" s="232">
        <v>0.34064</v>
      </c>
      <c r="N30" s="1"/>
      <c r="O30" s="1"/>
    </row>
    <row r="31" spans="1:15" ht="12.75" customHeight="1">
      <c r="A31" s="30">
        <v>21</v>
      </c>
      <c r="B31" s="218" t="s">
        <v>294</v>
      </c>
      <c r="C31" s="232">
        <v>1061.25</v>
      </c>
      <c r="D31" s="233">
        <v>1056.4166666666667</v>
      </c>
      <c r="E31" s="233">
        <v>1044.8333333333335</v>
      </c>
      <c r="F31" s="233">
        <v>1028.4166666666667</v>
      </c>
      <c r="G31" s="233">
        <v>1016.8333333333335</v>
      </c>
      <c r="H31" s="233">
        <v>1072.8333333333335</v>
      </c>
      <c r="I31" s="233">
        <v>1084.416666666667</v>
      </c>
      <c r="J31" s="233">
        <v>1100.8333333333335</v>
      </c>
      <c r="K31" s="232">
        <v>1068</v>
      </c>
      <c r="L31" s="232">
        <v>1040</v>
      </c>
      <c r="M31" s="232">
        <v>1.9851700000000001</v>
      </c>
      <c r="N31" s="1"/>
      <c r="O31" s="1"/>
    </row>
    <row r="32" spans="1:15" ht="12.75" customHeight="1">
      <c r="A32" s="30">
        <v>22</v>
      </c>
      <c r="B32" s="218" t="s">
        <v>241</v>
      </c>
      <c r="C32" s="232">
        <v>1182.55</v>
      </c>
      <c r="D32" s="233">
        <v>1180.6166666666666</v>
      </c>
      <c r="E32" s="233">
        <v>1169.333333333333</v>
      </c>
      <c r="F32" s="233">
        <v>1156.1166666666666</v>
      </c>
      <c r="G32" s="233">
        <v>1144.833333333333</v>
      </c>
      <c r="H32" s="233">
        <v>1193.833333333333</v>
      </c>
      <c r="I32" s="233">
        <v>1205.1166666666663</v>
      </c>
      <c r="J32" s="233">
        <v>1218.333333333333</v>
      </c>
      <c r="K32" s="232">
        <v>1191.9000000000001</v>
      </c>
      <c r="L32" s="232">
        <v>1167.4000000000001</v>
      </c>
      <c r="M32" s="232">
        <v>0.76293999999999995</v>
      </c>
      <c r="N32" s="1"/>
      <c r="O32" s="1"/>
    </row>
    <row r="33" spans="1:15" ht="12.75" customHeight="1">
      <c r="A33" s="30">
        <v>23</v>
      </c>
      <c r="B33" s="218" t="s">
        <v>52</v>
      </c>
      <c r="C33" s="232">
        <v>588.6</v>
      </c>
      <c r="D33" s="233">
        <v>591.54999999999995</v>
      </c>
      <c r="E33" s="233">
        <v>584.09999999999991</v>
      </c>
      <c r="F33" s="233">
        <v>579.59999999999991</v>
      </c>
      <c r="G33" s="233">
        <v>572.14999999999986</v>
      </c>
      <c r="H33" s="233">
        <v>596.04999999999995</v>
      </c>
      <c r="I33" s="233">
        <v>603.5</v>
      </c>
      <c r="J33" s="233">
        <v>608</v>
      </c>
      <c r="K33" s="232">
        <v>599</v>
      </c>
      <c r="L33" s="232">
        <v>587.04999999999995</v>
      </c>
      <c r="M33" s="232">
        <v>0.2702</v>
      </c>
      <c r="N33" s="1"/>
      <c r="O33" s="1"/>
    </row>
    <row r="34" spans="1:15" ht="12.75" customHeight="1">
      <c r="A34" s="30">
        <v>24</v>
      </c>
      <c r="B34" s="218" t="s">
        <v>48</v>
      </c>
      <c r="C34" s="232">
        <v>3023.75</v>
      </c>
      <c r="D34" s="233">
        <v>3027.25</v>
      </c>
      <c r="E34" s="233">
        <v>2977.5</v>
      </c>
      <c r="F34" s="233">
        <v>2931.25</v>
      </c>
      <c r="G34" s="233">
        <v>2881.5</v>
      </c>
      <c r="H34" s="233">
        <v>3073.5</v>
      </c>
      <c r="I34" s="233">
        <v>3123.25</v>
      </c>
      <c r="J34" s="233">
        <v>3169.5</v>
      </c>
      <c r="K34" s="232">
        <v>3077</v>
      </c>
      <c r="L34" s="232">
        <v>2981</v>
      </c>
      <c r="M34" s="232">
        <v>0.57210000000000005</v>
      </c>
      <c r="N34" s="1"/>
      <c r="O34" s="1"/>
    </row>
    <row r="35" spans="1:15" ht="12.75" customHeight="1">
      <c r="A35" s="30">
        <v>25</v>
      </c>
      <c r="B35" s="218" t="s">
        <v>295</v>
      </c>
      <c r="C35" s="232">
        <v>2692.4</v>
      </c>
      <c r="D35" s="233">
        <v>2702.2999999999997</v>
      </c>
      <c r="E35" s="233">
        <v>2679.0999999999995</v>
      </c>
      <c r="F35" s="233">
        <v>2665.7999999999997</v>
      </c>
      <c r="G35" s="233">
        <v>2642.5999999999995</v>
      </c>
      <c r="H35" s="233">
        <v>2715.5999999999995</v>
      </c>
      <c r="I35" s="233">
        <v>2738.7999999999993</v>
      </c>
      <c r="J35" s="233">
        <v>2752.0999999999995</v>
      </c>
      <c r="K35" s="232">
        <v>2725.5</v>
      </c>
      <c r="L35" s="232">
        <v>2689</v>
      </c>
      <c r="M35" s="232">
        <v>0.14967</v>
      </c>
      <c r="N35" s="1"/>
      <c r="O35" s="1"/>
    </row>
    <row r="36" spans="1:15" ht="12.75" customHeight="1">
      <c r="A36" s="30">
        <v>26</v>
      </c>
      <c r="B36" s="218" t="s">
        <v>732</v>
      </c>
      <c r="C36" s="232">
        <v>411.75</v>
      </c>
      <c r="D36" s="233">
        <v>407.15000000000003</v>
      </c>
      <c r="E36" s="233">
        <v>399.60000000000008</v>
      </c>
      <c r="F36" s="233">
        <v>387.45000000000005</v>
      </c>
      <c r="G36" s="233">
        <v>379.90000000000009</v>
      </c>
      <c r="H36" s="233">
        <v>419.30000000000007</v>
      </c>
      <c r="I36" s="233">
        <v>426.85</v>
      </c>
      <c r="J36" s="233">
        <v>439.00000000000006</v>
      </c>
      <c r="K36" s="232">
        <v>414.7</v>
      </c>
      <c r="L36" s="232">
        <v>395</v>
      </c>
      <c r="M36" s="232">
        <v>4.3142500000000004</v>
      </c>
      <c r="N36" s="1"/>
      <c r="O36" s="1"/>
    </row>
    <row r="37" spans="1:15" ht="12.75" customHeight="1">
      <c r="A37" s="30">
        <v>27</v>
      </c>
      <c r="B37" s="218" t="s">
        <v>842</v>
      </c>
      <c r="C37" s="232">
        <v>15.6</v>
      </c>
      <c r="D37" s="233">
        <v>15.6</v>
      </c>
      <c r="E37" s="233">
        <v>15.5</v>
      </c>
      <c r="F37" s="233">
        <v>15.4</v>
      </c>
      <c r="G37" s="233">
        <v>15.3</v>
      </c>
      <c r="H37" s="233">
        <v>15.7</v>
      </c>
      <c r="I37" s="233">
        <v>15.799999999999997</v>
      </c>
      <c r="J37" s="233">
        <v>15.899999999999999</v>
      </c>
      <c r="K37" s="232">
        <v>15.7</v>
      </c>
      <c r="L37" s="232">
        <v>15.5</v>
      </c>
      <c r="M37" s="232">
        <v>9.6874199999999995</v>
      </c>
      <c r="N37" s="1"/>
      <c r="O37" s="1"/>
    </row>
    <row r="38" spans="1:15" ht="12.75" customHeight="1">
      <c r="A38" s="30">
        <v>28</v>
      </c>
      <c r="B38" s="218" t="s">
        <v>50</v>
      </c>
      <c r="C38" s="232">
        <v>569.79999999999995</v>
      </c>
      <c r="D38" s="233">
        <v>577.1</v>
      </c>
      <c r="E38" s="233">
        <v>559.70000000000005</v>
      </c>
      <c r="F38" s="233">
        <v>549.6</v>
      </c>
      <c r="G38" s="233">
        <v>532.20000000000005</v>
      </c>
      <c r="H38" s="233">
        <v>587.20000000000005</v>
      </c>
      <c r="I38" s="233">
        <v>604.59999999999991</v>
      </c>
      <c r="J38" s="233">
        <v>614.70000000000005</v>
      </c>
      <c r="K38" s="232">
        <v>594.5</v>
      </c>
      <c r="L38" s="232">
        <v>567</v>
      </c>
      <c r="M38" s="232">
        <v>37.725180000000002</v>
      </c>
      <c r="N38" s="1"/>
      <c r="O38" s="1"/>
    </row>
    <row r="39" spans="1:15" ht="12.75" customHeight="1">
      <c r="A39" s="30">
        <v>29</v>
      </c>
      <c r="B39" s="218" t="s">
        <v>296</v>
      </c>
      <c r="C39" s="232">
        <v>1936.9</v>
      </c>
      <c r="D39" s="233">
        <v>1938.7</v>
      </c>
      <c r="E39" s="233">
        <v>1922.6000000000001</v>
      </c>
      <c r="F39" s="233">
        <v>1908.3000000000002</v>
      </c>
      <c r="G39" s="233">
        <v>1892.2000000000003</v>
      </c>
      <c r="H39" s="233">
        <v>1953</v>
      </c>
      <c r="I39" s="233">
        <v>1969.1</v>
      </c>
      <c r="J39" s="233">
        <v>1983.3999999999999</v>
      </c>
      <c r="K39" s="232">
        <v>1954.8</v>
      </c>
      <c r="L39" s="232">
        <v>1924.4</v>
      </c>
      <c r="M39" s="232">
        <v>0.12781000000000001</v>
      </c>
      <c r="N39" s="1"/>
      <c r="O39" s="1"/>
    </row>
    <row r="40" spans="1:15" ht="12.75" customHeight="1">
      <c r="A40" s="30">
        <v>30</v>
      </c>
      <c r="B40" s="218" t="s">
        <v>51</v>
      </c>
      <c r="C40" s="232">
        <v>518.4</v>
      </c>
      <c r="D40" s="233">
        <v>520.78333333333342</v>
      </c>
      <c r="E40" s="233">
        <v>514.06666666666683</v>
      </c>
      <c r="F40" s="233">
        <v>509.73333333333346</v>
      </c>
      <c r="G40" s="233">
        <v>503.01666666666688</v>
      </c>
      <c r="H40" s="233">
        <v>525.11666666666679</v>
      </c>
      <c r="I40" s="233">
        <v>531.83333333333326</v>
      </c>
      <c r="J40" s="233">
        <v>536.16666666666674</v>
      </c>
      <c r="K40" s="232">
        <v>527.5</v>
      </c>
      <c r="L40" s="232">
        <v>516.45000000000005</v>
      </c>
      <c r="M40" s="232">
        <v>39.597859999999997</v>
      </c>
      <c r="N40" s="1"/>
      <c r="O40" s="1"/>
    </row>
    <row r="41" spans="1:15" ht="12.75" customHeight="1">
      <c r="A41" s="30">
        <v>31</v>
      </c>
      <c r="B41" s="218" t="s">
        <v>793</v>
      </c>
      <c r="C41" s="232">
        <v>1303.45</v>
      </c>
      <c r="D41" s="233">
        <v>1305.4333333333334</v>
      </c>
      <c r="E41" s="233">
        <v>1293.0166666666669</v>
      </c>
      <c r="F41" s="233">
        <v>1282.5833333333335</v>
      </c>
      <c r="G41" s="233">
        <v>1270.166666666667</v>
      </c>
      <c r="H41" s="233">
        <v>1315.8666666666668</v>
      </c>
      <c r="I41" s="233">
        <v>1328.2833333333333</v>
      </c>
      <c r="J41" s="233">
        <v>1338.7166666666667</v>
      </c>
      <c r="K41" s="232">
        <v>1317.85</v>
      </c>
      <c r="L41" s="232">
        <v>1295</v>
      </c>
      <c r="M41" s="232">
        <v>1.53403</v>
      </c>
      <c r="N41" s="1"/>
      <c r="O41" s="1"/>
    </row>
    <row r="42" spans="1:15" ht="12.75" customHeight="1">
      <c r="A42" s="30">
        <v>32</v>
      </c>
      <c r="B42" s="218" t="s">
        <v>761</v>
      </c>
      <c r="C42" s="232">
        <v>672.1</v>
      </c>
      <c r="D42" s="233">
        <v>671.18333333333339</v>
      </c>
      <c r="E42" s="233">
        <v>666.41666666666674</v>
      </c>
      <c r="F42" s="233">
        <v>660.73333333333335</v>
      </c>
      <c r="G42" s="233">
        <v>655.9666666666667</v>
      </c>
      <c r="H42" s="233">
        <v>676.86666666666679</v>
      </c>
      <c r="I42" s="233">
        <v>681.63333333333344</v>
      </c>
      <c r="J42" s="233">
        <v>687.31666666666683</v>
      </c>
      <c r="K42" s="232">
        <v>675.95</v>
      </c>
      <c r="L42" s="232">
        <v>665.5</v>
      </c>
      <c r="M42" s="232">
        <v>0.17488000000000001</v>
      </c>
      <c r="N42" s="1"/>
      <c r="O42" s="1"/>
    </row>
    <row r="43" spans="1:15" ht="12.75" customHeight="1">
      <c r="A43" s="30">
        <v>33</v>
      </c>
      <c r="B43" s="218" t="s">
        <v>53</v>
      </c>
      <c r="C43" s="232">
        <v>4588.6499999999996</v>
      </c>
      <c r="D43" s="233">
        <v>4616.75</v>
      </c>
      <c r="E43" s="233">
        <v>4553.8999999999996</v>
      </c>
      <c r="F43" s="233">
        <v>4519.1499999999996</v>
      </c>
      <c r="G43" s="233">
        <v>4456.2999999999993</v>
      </c>
      <c r="H43" s="233">
        <v>4651.5</v>
      </c>
      <c r="I43" s="233">
        <v>4714.3500000000004</v>
      </c>
      <c r="J43" s="233">
        <v>4749.1000000000004</v>
      </c>
      <c r="K43" s="232">
        <v>4679.6000000000004</v>
      </c>
      <c r="L43" s="232">
        <v>4582</v>
      </c>
      <c r="M43" s="232">
        <v>3.1336599999999999</v>
      </c>
      <c r="N43" s="1"/>
      <c r="O43" s="1"/>
    </row>
    <row r="44" spans="1:15" ht="12.75" customHeight="1">
      <c r="A44" s="30">
        <v>34</v>
      </c>
      <c r="B44" s="218" t="s">
        <v>54</v>
      </c>
      <c r="C44" s="232">
        <v>321.75</v>
      </c>
      <c r="D44" s="233">
        <v>322.75</v>
      </c>
      <c r="E44" s="233">
        <v>318.8</v>
      </c>
      <c r="F44" s="233">
        <v>315.85000000000002</v>
      </c>
      <c r="G44" s="233">
        <v>311.90000000000003</v>
      </c>
      <c r="H44" s="233">
        <v>325.7</v>
      </c>
      <c r="I44" s="233">
        <v>329.65000000000003</v>
      </c>
      <c r="J44" s="233">
        <v>332.59999999999997</v>
      </c>
      <c r="K44" s="232">
        <v>326.7</v>
      </c>
      <c r="L44" s="232">
        <v>319.8</v>
      </c>
      <c r="M44" s="232">
        <v>17.065860000000001</v>
      </c>
      <c r="N44" s="1"/>
      <c r="O44" s="1"/>
    </row>
    <row r="45" spans="1:15" ht="12.75" customHeight="1">
      <c r="A45" s="30">
        <v>35</v>
      </c>
      <c r="B45" s="218" t="s">
        <v>815</v>
      </c>
      <c r="C45" s="232">
        <v>293</v>
      </c>
      <c r="D45" s="233">
        <v>294.13333333333333</v>
      </c>
      <c r="E45" s="233">
        <v>289.36666666666667</v>
      </c>
      <c r="F45" s="233">
        <v>285.73333333333335</v>
      </c>
      <c r="G45" s="233">
        <v>280.9666666666667</v>
      </c>
      <c r="H45" s="233">
        <v>297.76666666666665</v>
      </c>
      <c r="I45" s="233">
        <v>302.5333333333333</v>
      </c>
      <c r="J45" s="233">
        <v>306.16666666666663</v>
      </c>
      <c r="K45" s="232">
        <v>298.89999999999998</v>
      </c>
      <c r="L45" s="232">
        <v>290.5</v>
      </c>
      <c r="M45" s="232">
        <v>0.56637999999999999</v>
      </c>
      <c r="N45" s="1"/>
      <c r="O45" s="1"/>
    </row>
    <row r="46" spans="1:15" ht="12.75" customHeight="1">
      <c r="A46" s="30">
        <v>36</v>
      </c>
      <c r="B46" s="218" t="s">
        <v>297</v>
      </c>
      <c r="C46" s="232">
        <v>525.35</v>
      </c>
      <c r="D46" s="233">
        <v>521.1</v>
      </c>
      <c r="E46" s="233">
        <v>514.25</v>
      </c>
      <c r="F46" s="233">
        <v>503.15</v>
      </c>
      <c r="G46" s="233">
        <v>496.29999999999995</v>
      </c>
      <c r="H46" s="233">
        <v>532.20000000000005</v>
      </c>
      <c r="I46" s="233">
        <v>539.05000000000018</v>
      </c>
      <c r="J46" s="233">
        <v>550.15000000000009</v>
      </c>
      <c r="K46" s="232">
        <v>527.95000000000005</v>
      </c>
      <c r="L46" s="232">
        <v>510</v>
      </c>
      <c r="M46" s="232">
        <v>0.48975000000000002</v>
      </c>
      <c r="N46" s="1"/>
      <c r="O46" s="1"/>
    </row>
    <row r="47" spans="1:15" ht="12.75" customHeight="1">
      <c r="A47" s="30">
        <v>37</v>
      </c>
      <c r="B47" s="218" t="s">
        <v>55</v>
      </c>
      <c r="C47" s="232">
        <v>143.80000000000001</v>
      </c>
      <c r="D47" s="233">
        <v>143.23333333333335</v>
      </c>
      <c r="E47" s="233">
        <v>141.56666666666669</v>
      </c>
      <c r="F47" s="233">
        <v>139.33333333333334</v>
      </c>
      <c r="G47" s="233">
        <v>137.66666666666669</v>
      </c>
      <c r="H47" s="233">
        <v>145.4666666666667</v>
      </c>
      <c r="I47" s="233">
        <v>147.13333333333333</v>
      </c>
      <c r="J47" s="233">
        <v>149.3666666666667</v>
      </c>
      <c r="K47" s="232">
        <v>144.9</v>
      </c>
      <c r="L47" s="232">
        <v>141</v>
      </c>
      <c r="M47" s="232">
        <v>83.515180000000001</v>
      </c>
      <c r="N47" s="1"/>
      <c r="O47" s="1"/>
    </row>
    <row r="48" spans="1:15" ht="12.75" customHeight="1">
      <c r="A48" s="30">
        <v>38</v>
      </c>
      <c r="B48" s="218" t="s">
        <v>57</v>
      </c>
      <c r="C48" s="232">
        <v>3123.7</v>
      </c>
      <c r="D48" s="233">
        <v>3124.1666666666665</v>
      </c>
      <c r="E48" s="233">
        <v>3104.5333333333328</v>
      </c>
      <c r="F48" s="233">
        <v>3085.3666666666663</v>
      </c>
      <c r="G48" s="233">
        <v>3065.7333333333327</v>
      </c>
      <c r="H48" s="233">
        <v>3143.333333333333</v>
      </c>
      <c r="I48" s="233">
        <v>3162.9666666666672</v>
      </c>
      <c r="J48" s="233">
        <v>3182.1333333333332</v>
      </c>
      <c r="K48" s="232">
        <v>3143.8</v>
      </c>
      <c r="L48" s="232">
        <v>3105</v>
      </c>
      <c r="M48" s="232">
        <v>9.7227399999999999</v>
      </c>
      <c r="N48" s="1"/>
      <c r="O48" s="1"/>
    </row>
    <row r="49" spans="1:15" ht="12.75" customHeight="1">
      <c r="A49" s="30">
        <v>39</v>
      </c>
      <c r="B49" s="218" t="s">
        <v>298</v>
      </c>
      <c r="C49" s="232">
        <v>229.7</v>
      </c>
      <c r="D49" s="233">
        <v>230.11666666666665</v>
      </c>
      <c r="E49" s="233">
        <v>227.7833333333333</v>
      </c>
      <c r="F49" s="233">
        <v>225.86666666666665</v>
      </c>
      <c r="G49" s="233">
        <v>223.5333333333333</v>
      </c>
      <c r="H49" s="233">
        <v>232.0333333333333</v>
      </c>
      <c r="I49" s="233">
        <v>234.36666666666662</v>
      </c>
      <c r="J49" s="233">
        <v>236.2833333333333</v>
      </c>
      <c r="K49" s="232">
        <v>232.45</v>
      </c>
      <c r="L49" s="232">
        <v>228.2</v>
      </c>
      <c r="M49" s="232">
        <v>1.2451300000000001</v>
      </c>
      <c r="N49" s="1"/>
      <c r="O49" s="1"/>
    </row>
    <row r="50" spans="1:15" ht="12.75" customHeight="1">
      <c r="A50" s="30">
        <v>40</v>
      </c>
      <c r="B50" s="218" t="s">
        <v>299</v>
      </c>
      <c r="C50" s="232">
        <v>3299.55</v>
      </c>
      <c r="D50" s="233">
        <v>3301.7666666666669</v>
      </c>
      <c r="E50" s="233">
        <v>3285.3833333333337</v>
      </c>
      <c r="F50" s="233">
        <v>3271.2166666666667</v>
      </c>
      <c r="G50" s="233">
        <v>3254.8333333333335</v>
      </c>
      <c r="H50" s="233">
        <v>3315.9333333333338</v>
      </c>
      <c r="I50" s="233">
        <v>3332.3166666666671</v>
      </c>
      <c r="J50" s="233">
        <v>3346.483333333334</v>
      </c>
      <c r="K50" s="232">
        <v>3318.15</v>
      </c>
      <c r="L50" s="232">
        <v>3287.6</v>
      </c>
      <c r="M50" s="232">
        <v>3.5459999999999998E-2</v>
      </c>
      <c r="N50" s="1"/>
      <c r="O50" s="1"/>
    </row>
    <row r="51" spans="1:15" ht="12.75" customHeight="1">
      <c r="A51" s="30">
        <v>41</v>
      </c>
      <c r="B51" s="218" t="s">
        <v>300</v>
      </c>
      <c r="C51" s="232">
        <v>1973.9</v>
      </c>
      <c r="D51" s="233">
        <v>1970.2</v>
      </c>
      <c r="E51" s="233">
        <v>1953.2</v>
      </c>
      <c r="F51" s="233">
        <v>1932.5</v>
      </c>
      <c r="G51" s="233">
        <v>1915.5</v>
      </c>
      <c r="H51" s="233">
        <v>1990.9</v>
      </c>
      <c r="I51" s="233">
        <v>2007.9</v>
      </c>
      <c r="J51" s="233">
        <v>2028.6000000000001</v>
      </c>
      <c r="K51" s="232">
        <v>1987.2</v>
      </c>
      <c r="L51" s="232">
        <v>1949.5</v>
      </c>
      <c r="M51" s="232">
        <v>1.83656</v>
      </c>
      <c r="N51" s="1"/>
      <c r="O51" s="1"/>
    </row>
    <row r="52" spans="1:15" ht="12.75" customHeight="1">
      <c r="A52" s="30">
        <v>42</v>
      </c>
      <c r="B52" s="218" t="s">
        <v>301</v>
      </c>
      <c r="C52" s="232">
        <v>8263.65</v>
      </c>
      <c r="D52" s="233">
        <v>8147.1666666666652</v>
      </c>
      <c r="E52" s="233">
        <v>8006.033333333331</v>
      </c>
      <c r="F52" s="233">
        <v>7748.4166666666661</v>
      </c>
      <c r="G52" s="233">
        <v>7607.2833333333319</v>
      </c>
      <c r="H52" s="233">
        <v>8404.7833333333292</v>
      </c>
      <c r="I52" s="233">
        <v>8545.9166666666642</v>
      </c>
      <c r="J52" s="233">
        <v>8803.5333333333292</v>
      </c>
      <c r="K52" s="232">
        <v>8288.2999999999993</v>
      </c>
      <c r="L52" s="232">
        <v>7889.55</v>
      </c>
      <c r="M52" s="232">
        <v>0.87966</v>
      </c>
      <c r="N52" s="1"/>
      <c r="O52" s="1"/>
    </row>
    <row r="53" spans="1:15" ht="12.75" customHeight="1">
      <c r="A53" s="30">
        <v>43</v>
      </c>
      <c r="B53" s="218" t="s">
        <v>60</v>
      </c>
      <c r="C53" s="232">
        <v>440.2</v>
      </c>
      <c r="D53" s="233">
        <v>440.61666666666662</v>
      </c>
      <c r="E53" s="233">
        <v>436.68333333333322</v>
      </c>
      <c r="F53" s="233">
        <v>433.16666666666663</v>
      </c>
      <c r="G53" s="233">
        <v>429.23333333333323</v>
      </c>
      <c r="H53" s="233">
        <v>444.13333333333321</v>
      </c>
      <c r="I53" s="233">
        <v>448.06666666666661</v>
      </c>
      <c r="J53" s="233">
        <v>451.5833333333332</v>
      </c>
      <c r="K53" s="232">
        <v>444.55</v>
      </c>
      <c r="L53" s="232">
        <v>437.1</v>
      </c>
      <c r="M53" s="232">
        <v>10.052659999999999</v>
      </c>
      <c r="N53" s="1"/>
      <c r="O53" s="1"/>
    </row>
    <row r="54" spans="1:15" ht="12.75" customHeight="1">
      <c r="A54" s="30">
        <v>44</v>
      </c>
      <c r="B54" s="218" t="s">
        <v>302</v>
      </c>
      <c r="C54" s="232">
        <v>392.8</v>
      </c>
      <c r="D54" s="233">
        <v>391.76666666666671</v>
      </c>
      <c r="E54" s="233">
        <v>386.63333333333344</v>
      </c>
      <c r="F54" s="233">
        <v>380.46666666666675</v>
      </c>
      <c r="G54" s="233">
        <v>375.33333333333348</v>
      </c>
      <c r="H54" s="233">
        <v>397.93333333333339</v>
      </c>
      <c r="I54" s="233">
        <v>403.06666666666672</v>
      </c>
      <c r="J54" s="233">
        <v>409.23333333333335</v>
      </c>
      <c r="K54" s="232">
        <v>396.9</v>
      </c>
      <c r="L54" s="232">
        <v>385.6</v>
      </c>
      <c r="M54" s="232">
        <v>1.0007699999999999</v>
      </c>
      <c r="N54" s="1"/>
      <c r="O54" s="1"/>
    </row>
    <row r="55" spans="1:15" ht="12.75" customHeight="1">
      <c r="A55" s="30">
        <v>45</v>
      </c>
      <c r="B55" s="218" t="s">
        <v>242</v>
      </c>
      <c r="C55" s="232">
        <v>4017.75</v>
      </c>
      <c r="D55" s="233">
        <v>4034.3666666666668</v>
      </c>
      <c r="E55" s="233">
        <v>3990.7833333333338</v>
      </c>
      <c r="F55" s="233">
        <v>3963.8166666666671</v>
      </c>
      <c r="G55" s="233">
        <v>3920.233333333334</v>
      </c>
      <c r="H55" s="233">
        <v>4061.3333333333335</v>
      </c>
      <c r="I55" s="233">
        <v>4104.9166666666661</v>
      </c>
      <c r="J55" s="233">
        <v>4131.8833333333332</v>
      </c>
      <c r="K55" s="232">
        <v>4077.95</v>
      </c>
      <c r="L55" s="232">
        <v>4007.4</v>
      </c>
      <c r="M55" s="232">
        <v>1.3050299999999999</v>
      </c>
      <c r="N55" s="1"/>
      <c r="O55" s="1"/>
    </row>
    <row r="56" spans="1:15" ht="12.75" customHeight="1">
      <c r="A56" s="30">
        <v>46</v>
      </c>
      <c r="B56" s="218" t="s">
        <v>61</v>
      </c>
      <c r="C56" s="232">
        <v>924.7</v>
      </c>
      <c r="D56" s="233">
        <v>927.81666666666661</v>
      </c>
      <c r="E56" s="233">
        <v>918.18333333333317</v>
      </c>
      <c r="F56" s="233">
        <v>911.66666666666652</v>
      </c>
      <c r="G56" s="233">
        <v>902.03333333333308</v>
      </c>
      <c r="H56" s="233">
        <v>934.33333333333326</v>
      </c>
      <c r="I56" s="233">
        <v>943.9666666666667</v>
      </c>
      <c r="J56" s="233">
        <v>950.48333333333335</v>
      </c>
      <c r="K56" s="232">
        <v>937.45</v>
      </c>
      <c r="L56" s="232">
        <v>921.3</v>
      </c>
      <c r="M56" s="232">
        <v>59.564959999999999</v>
      </c>
      <c r="N56" s="1"/>
      <c r="O56" s="1"/>
    </row>
    <row r="57" spans="1:15" ht="12" customHeight="1">
      <c r="A57" s="30">
        <v>47</v>
      </c>
      <c r="B57" s="218" t="s">
        <v>303</v>
      </c>
      <c r="C57" s="232">
        <v>2772.1</v>
      </c>
      <c r="D57" s="233">
        <v>2759.2166666666672</v>
      </c>
      <c r="E57" s="233">
        <v>2719.4333333333343</v>
      </c>
      <c r="F57" s="233">
        <v>2666.7666666666673</v>
      </c>
      <c r="G57" s="233">
        <v>2626.9833333333345</v>
      </c>
      <c r="H57" s="233">
        <v>2811.8833333333341</v>
      </c>
      <c r="I57" s="233">
        <v>2851.666666666667</v>
      </c>
      <c r="J57" s="233">
        <v>2904.3333333333339</v>
      </c>
      <c r="K57" s="232">
        <v>2799</v>
      </c>
      <c r="L57" s="232">
        <v>2706.55</v>
      </c>
      <c r="M57" s="232">
        <v>0.23275999999999999</v>
      </c>
      <c r="N57" s="1"/>
      <c r="O57" s="1"/>
    </row>
    <row r="58" spans="1:15" ht="12.75" customHeight="1">
      <c r="A58" s="30">
        <v>48</v>
      </c>
      <c r="B58" s="218" t="s">
        <v>304</v>
      </c>
      <c r="C58" s="232">
        <v>538</v>
      </c>
      <c r="D58" s="233">
        <v>540.58333333333337</v>
      </c>
      <c r="E58" s="233">
        <v>532.4666666666667</v>
      </c>
      <c r="F58" s="233">
        <v>526.93333333333328</v>
      </c>
      <c r="G58" s="233">
        <v>518.81666666666661</v>
      </c>
      <c r="H58" s="233">
        <v>546.11666666666679</v>
      </c>
      <c r="I58" s="233">
        <v>554.23333333333335</v>
      </c>
      <c r="J58" s="233">
        <v>559.76666666666688</v>
      </c>
      <c r="K58" s="232">
        <v>548.70000000000005</v>
      </c>
      <c r="L58" s="232">
        <v>535.04999999999995</v>
      </c>
      <c r="M58" s="232">
        <v>3.8675000000000002</v>
      </c>
      <c r="N58" s="1"/>
      <c r="O58" s="1"/>
    </row>
    <row r="59" spans="1:15" ht="12.75" customHeight="1">
      <c r="A59" s="30">
        <v>49</v>
      </c>
      <c r="B59" s="218" t="s">
        <v>62</v>
      </c>
      <c r="C59" s="232">
        <v>3586.85</v>
      </c>
      <c r="D59" s="233">
        <v>3580.6</v>
      </c>
      <c r="E59" s="233">
        <v>3556.25</v>
      </c>
      <c r="F59" s="233">
        <v>3525.65</v>
      </c>
      <c r="G59" s="233">
        <v>3501.3</v>
      </c>
      <c r="H59" s="233">
        <v>3611.2</v>
      </c>
      <c r="I59" s="233">
        <v>3635.5499999999993</v>
      </c>
      <c r="J59" s="233">
        <v>3666.1499999999996</v>
      </c>
      <c r="K59" s="232">
        <v>3604.95</v>
      </c>
      <c r="L59" s="232">
        <v>3550</v>
      </c>
      <c r="M59" s="232">
        <v>2.2974800000000002</v>
      </c>
      <c r="N59" s="1"/>
      <c r="O59" s="1"/>
    </row>
    <row r="60" spans="1:15" ht="12.75" customHeight="1">
      <c r="A60" s="30">
        <v>50</v>
      </c>
      <c r="B60" s="218" t="s">
        <v>305</v>
      </c>
      <c r="C60" s="232">
        <v>1189.55</v>
      </c>
      <c r="D60" s="233">
        <v>1192.4833333333333</v>
      </c>
      <c r="E60" s="233">
        <v>1175.0666666666666</v>
      </c>
      <c r="F60" s="233">
        <v>1160.5833333333333</v>
      </c>
      <c r="G60" s="233">
        <v>1143.1666666666665</v>
      </c>
      <c r="H60" s="233">
        <v>1206.9666666666667</v>
      </c>
      <c r="I60" s="233">
        <v>1224.3833333333332</v>
      </c>
      <c r="J60" s="233">
        <v>1238.8666666666668</v>
      </c>
      <c r="K60" s="232">
        <v>1209.9000000000001</v>
      </c>
      <c r="L60" s="232">
        <v>1178</v>
      </c>
      <c r="M60" s="232">
        <v>1.21573</v>
      </c>
      <c r="N60" s="1"/>
      <c r="O60" s="1"/>
    </row>
    <row r="61" spans="1:15" ht="12.75" customHeight="1">
      <c r="A61" s="30">
        <v>51</v>
      </c>
      <c r="B61" s="218" t="s">
        <v>65</v>
      </c>
      <c r="C61" s="232">
        <v>6476.1</v>
      </c>
      <c r="D61" s="233">
        <v>6503.3833333333341</v>
      </c>
      <c r="E61" s="233">
        <v>6436.7666666666682</v>
      </c>
      <c r="F61" s="233">
        <v>6397.4333333333343</v>
      </c>
      <c r="G61" s="233">
        <v>6330.8166666666684</v>
      </c>
      <c r="H61" s="233">
        <v>6542.7166666666681</v>
      </c>
      <c r="I61" s="233">
        <v>6609.3333333333348</v>
      </c>
      <c r="J61" s="233">
        <v>6648.6666666666679</v>
      </c>
      <c r="K61" s="232">
        <v>6570</v>
      </c>
      <c r="L61" s="232">
        <v>6464.05</v>
      </c>
      <c r="M61" s="232">
        <v>7.5593399999999997</v>
      </c>
      <c r="N61" s="1"/>
      <c r="O61" s="1"/>
    </row>
    <row r="62" spans="1:15" ht="12.75" customHeight="1">
      <c r="A62" s="30">
        <v>52</v>
      </c>
      <c r="B62" s="218" t="s">
        <v>64</v>
      </c>
      <c r="C62" s="232">
        <v>1522.7</v>
      </c>
      <c r="D62" s="233">
        <v>1523.4666666666665</v>
      </c>
      <c r="E62" s="233">
        <v>1512.2333333333329</v>
      </c>
      <c r="F62" s="233">
        <v>1501.7666666666664</v>
      </c>
      <c r="G62" s="233">
        <v>1490.5333333333328</v>
      </c>
      <c r="H62" s="233">
        <v>1533.9333333333329</v>
      </c>
      <c r="I62" s="233">
        <v>1545.1666666666665</v>
      </c>
      <c r="J62" s="233">
        <v>1555.633333333333</v>
      </c>
      <c r="K62" s="232">
        <v>1534.7</v>
      </c>
      <c r="L62" s="232">
        <v>1513</v>
      </c>
      <c r="M62" s="232">
        <v>14.11078</v>
      </c>
      <c r="N62" s="1"/>
      <c r="O62" s="1"/>
    </row>
    <row r="63" spans="1:15" ht="12.75" customHeight="1">
      <c r="A63" s="30">
        <v>53</v>
      </c>
      <c r="B63" s="218" t="s">
        <v>243</v>
      </c>
      <c r="C63" s="232">
        <v>5854.25</v>
      </c>
      <c r="D63" s="233">
        <v>5854.083333333333</v>
      </c>
      <c r="E63" s="233">
        <v>5833.1666666666661</v>
      </c>
      <c r="F63" s="233">
        <v>5812.083333333333</v>
      </c>
      <c r="G63" s="233">
        <v>5791.1666666666661</v>
      </c>
      <c r="H63" s="233">
        <v>5875.1666666666661</v>
      </c>
      <c r="I63" s="233">
        <v>5896.0833333333321</v>
      </c>
      <c r="J63" s="233">
        <v>5917.1666666666661</v>
      </c>
      <c r="K63" s="232">
        <v>5875</v>
      </c>
      <c r="L63" s="232">
        <v>5833</v>
      </c>
      <c r="M63" s="232">
        <v>0.79283000000000003</v>
      </c>
      <c r="N63" s="1"/>
      <c r="O63" s="1"/>
    </row>
    <row r="64" spans="1:15" ht="12.75" customHeight="1">
      <c r="A64" s="30">
        <v>54</v>
      </c>
      <c r="B64" s="218" t="s">
        <v>306</v>
      </c>
      <c r="C64" s="232">
        <v>2712.1</v>
      </c>
      <c r="D64" s="233">
        <v>2722.2166666666667</v>
      </c>
      <c r="E64" s="233">
        <v>2689.8833333333332</v>
      </c>
      <c r="F64" s="233">
        <v>2667.6666666666665</v>
      </c>
      <c r="G64" s="233">
        <v>2635.333333333333</v>
      </c>
      <c r="H64" s="233">
        <v>2744.4333333333334</v>
      </c>
      <c r="I64" s="233">
        <v>2776.7666666666664</v>
      </c>
      <c r="J64" s="233">
        <v>2798.9833333333336</v>
      </c>
      <c r="K64" s="232">
        <v>2754.55</v>
      </c>
      <c r="L64" s="232">
        <v>2700</v>
      </c>
      <c r="M64" s="232">
        <v>0.23105000000000001</v>
      </c>
      <c r="N64" s="1"/>
      <c r="O64" s="1"/>
    </row>
    <row r="65" spans="1:15" ht="12.75" customHeight="1">
      <c r="A65" s="30">
        <v>55</v>
      </c>
      <c r="B65" s="218" t="s">
        <v>66</v>
      </c>
      <c r="C65" s="232">
        <v>2092.35</v>
      </c>
      <c r="D65" s="233">
        <v>2089.5333333333333</v>
      </c>
      <c r="E65" s="233">
        <v>2075.0666666666666</v>
      </c>
      <c r="F65" s="233">
        <v>2057.7833333333333</v>
      </c>
      <c r="G65" s="233">
        <v>2043.3166666666666</v>
      </c>
      <c r="H65" s="233">
        <v>2106.8166666666666</v>
      </c>
      <c r="I65" s="233">
        <v>2121.2833333333328</v>
      </c>
      <c r="J65" s="233">
        <v>2138.5666666666666</v>
      </c>
      <c r="K65" s="232">
        <v>2104</v>
      </c>
      <c r="L65" s="232">
        <v>2072.25</v>
      </c>
      <c r="M65" s="232">
        <v>0.76919999999999999</v>
      </c>
      <c r="N65" s="1"/>
      <c r="O65" s="1"/>
    </row>
    <row r="66" spans="1:15" ht="12.75" customHeight="1">
      <c r="A66" s="30">
        <v>56</v>
      </c>
      <c r="B66" s="218" t="s">
        <v>307</v>
      </c>
      <c r="C66" s="232">
        <v>396.8</v>
      </c>
      <c r="D66" s="233">
        <v>394.88333333333338</v>
      </c>
      <c r="E66" s="233">
        <v>387.41666666666674</v>
      </c>
      <c r="F66" s="233">
        <v>378.03333333333336</v>
      </c>
      <c r="G66" s="233">
        <v>370.56666666666672</v>
      </c>
      <c r="H66" s="233">
        <v>404.26666666666677</v>
      </c>
      <c r="I66" s="233">
        <v>411.73333333333335</v>
      </c>
      <c r="J66" s="233">
        <v>421.11666666666679</v>
      </c>
      <c r="K66" s="232">
        <v>402.35</v>
      </c>
      <c r="L66" s="232">
        <v>385.5</v>
      </c>
      <c r="M66" s="232">
        <v>27.888339999999999</v>
      </c>
      <c r="N66" s="1"/>
      <c r="O66" s="1"/>
    </row>
    <row r="67" spans="1:15" ht="12.75" customHeight="1">
      <c r="A67" s="30">
        <v>57</v>
      </c>
      <c r="B67" s="218" t="s">
        <v>67</v>
      </c>
      <c r="C67" s="232">
        <v>233</v>
      </c>
      <c r="D67" s="233">
        <v>234.16666666666666</v>
      </c>
      <c r="E67" s="233">
        <v>231.18333333333331</v>
      </c>
      <c r="F67" s="233">
        <v>229.36666666666665</v>
      </c>
      <c r="G67" s="233">
        <v>226.3833333333333</v>
      </c>
      <c r="H67" s="233">
        <v>235.98333333333332</v>
      </c>
      <c r="I67" s="233">
        <v>238.96666666666667</v>
      </c>
      <c r="J67" s="233">
        <v>240.78333333333333</v>
      </c>
      <c r="K67" s="232">
        <v>237.15</v>
      </c>
      <c r="L67" s="232">
        <v>232.35</v>
      </c>
      <c r="M67" s="232">
        <v>54.140940000000001</v>
      </c>
      <c r="N67" s="1"/>
      <c r="O67" s="1"/>
    </row>
    <row r="68" spans="1:15" ht="12.75" customHeight="1">
      <c r="A68" s="30">
        <v>58</v>
      </c>
      <c r="B68" s="218" t="s">
        <v>68</v>
      </c>
      <c r="C68" s="232">
        <v>181.8</v>
      </c>
      <c r="D68" s="233">
        <v>181.06666666666669</v>
      </c>
      <c r="E68" s="233">
        <v>177.23333333333338</v>
      </c>
      <c r="F68" s="233">
        <v>172.66666666666669</v>
      </c>
      <c r="G68" s="233">
        <v>168.83333333333337</v>
      </c>
      <c r="H68" s="233">
        <v>185.63333333333338</v>
      </c>
      <c r="I68" s="233">
        <v>189.4666666666667</v>
      </c>
      <c r="J68" s="233">
        <v>194.03333333333339</v>
      </c>
      <c r="K68" s="232">
        <v>184.9</v>
      </c>
      <c r="L68" s="232">
        <v>176.5</v>
      </c>
      <c r="M68" s="232">
        <v>307.96600000000001</v>
      </c>
      <c r="N68" s="1"/>
      <c r="O68" s="1"/>
    </row>
    <row r="69" spans="1:15" ht="12.75" customHeight="1">
      <c r="A69" s="30">
        <v>59</v>
      </c>
      <c r="B69" s="218" t="s">
        <v>244</v>
      </c>
      <c r="C69" s="232">
        <v>87.15</v>
      </c>
      <c r="D69" s="233">
        <v>87.90000000000002</v>
      </c>
      <c r="E69" s="233">
        <v>84.350000000000037</v>
      </c>
      <c r="F69" s="233">
        <v>81.550000000000011</v>
      </c>
      <c r="G69" s="233">
        <v>78.000000000000028</v>
      </c>
      <c r="H69" s="233">
        <v>90.700000000000045</v>
      </c>
      <c r="I69" s="233">
        <v>94.250000000000028</v>
      </c>
      <c r="J69" s="233">
        <v>97.050000000000054</v>
      </c>
      <c r="K69" s="232">
        <v>91.45</v>
      </c>
      <c r="L69" s="232">
        <v>85.1</v>
      </c>
      <c r="M69" s="232">
        <v>293.00060999999999</v>
      </c>
      <c r="N69" s="1"/>
      <c r="O69" s="1"/>
    </row>
    <row r="70" spans="1:15" ht="12.75" customHeight="1">
      <c r="A70" s="30">
        <v>60</v>
      </c>
      <c r="B70" s="218" t="s">
        <v>308</v>
      </c>
      <c r="C70" s="232">
        <v>30</v>
      </c>
      <c r="D70" s="233">
        <v>30.383333333333336</v>
      </c>
      <c r="E70" s="233">
        <v>29.166666666666671</v>
      </c>
      <c r="F70" s="233">
        <v>28.333333333333336</v>
      </c>
      <c r="G70" s="233">
        <v>27.116666666666671</v>
      </c>
      <c r="H70" s="233">
        <v>31.216666666666672</v>
      </c>
      <c r="I70" s="233">
        <v>32.433333333333337</v>
      </c>
      <c r="J70" s="233">
        <v>33.266666666666673</v>
      </c>
      <c r="K70" s="232">
        <v>31.6</v>
      </c>
      <c r="L70" s="232">
        <v>29.55</v>
      </c>
      <c r="M70" s="232">
        <v>696.08834999999999</v>
      </c>
      <c r="N70" s="1"/>
      <c r="O70" s="1"/>
    </row>
    <row r="71" spans="1:15" ht="12.75" customHeight="1">
      <c r="A71" s="30">
        <v>61</v>
      </c>
      <c r="B71" s="218" t="s">
        <v>69</v>
      </c>
      <c r="C71" s="232">
        <v>1635.95</v>
      </c>
      <c r="D71" s="233">
        <v>1637.5666666666666</v>
      </c>
      <c r="E71" s="233">
        <v>1621.6833333333332</v>
      </c>
      <c r="F71" s="233">
        <v>1607.4166666666665</v>
      </c>
      <c r="G71" s="233">
        <v>1591.5333333333331</v>
      </c>
      <c r="H71" s="233">
        <v>1651.8333333333333</v>
      </c>
      <c r="I71" s="233">
        <v>1667.7166666666665</v>
      </c>
      <c r="J71" s="233">
        <v>1681.9833333333333</v>
      </c>
      <c r="K71" s="232">
        <v>1653.45</v>
      </c>
      <c r="L71" s="232">
        <v>1623.3</v>
      </c>
      <c r="M71" s="232">
        <v>3.9270800000000001</v>
      </c>
      <c r="N71" s="1"/>
      <c r="O71" s="1"/>
    </row>
    <row r="72" spans="1:15" ht="12.75" customHeight="1">
      <c r="A72" s="30">
        <v>62</v>
      </c>
      <c r="B72" s="218" t="s">
        <v>309</v>
      </c>
      <c r="C72" s="232">
        <v>4865.3</v>
      </c>
      <c r="D72" s="233">
        <v>4839.2833333333328</v>
      </c>
      <c r="E72" s="233">
        <v>4803.5666666666657</v>
      </c>
      <c r="F72" s="233">
        <v>4741.833333333333</v>
      </c>
      <c r="G72" s="233">
        <v>4706.1166666666659</v>
      </c>
      <c r="H72" s="233">
        <v>4901.0166666666655</v>
      </c>
      <c r="I72" s="233">
        <v>4936.7333333333327</v>
      </c>
      <c r="J72" s="233">
        <v>4998.4666666666653</v>
      </c>
      <c r="K72" s="232">
        <v>4875</v>
      </c>
      <c r="L72" s="232">
        <v>4777.55</v>
      </c>
      <c r="M72" s="232">
        <v>9.4630000000000006E-2</v>
      </c>
      <c r="N72" s="1"/>
      <c r="O72" s="1"/>
    </row>
    <row r="73" spans="1:15" ht="12.75" customHeight="1">
      <c r="A73" s="30">
        <v>63</v>
      </c>
      <c r="B73" s="218" t="s">
        <v>72</v>
      </c>
      <c r="C73" s="232">
        <v>591.04999999999995</v>
      </c>
      <c r="D73" s="233">
        <v>591.51666666666654</v>
      </c>
      <c r="E73" s="233">
        <v>583.1333333333331</v>
      </c>
      <c r="F73" s="233">
        <v>575.21666666666658</v>
      </c>
      <c r="G73" s="233">
        <v>566.83333333333314</v>
      </c>
      <c r="H73" s="233">
        <v>599.43333333333305</v>
      </c>
      <c r="I73" s="233">
        <v>607.81666666666649</v>
      </c>
      <c r="J73" s="233">
        <v>615.73333333333301</v>
      </c>
      <c r="K73" s="232">
        <v>599.9</v>
      </c>
      <c r="L73" s="232">
        <v>583.6</v>
      </c>
      <c r="M73" s="232">
        <v>8.2056199999999997</v>
      </c>
      <c r="N73" s="1"/>
      <c r="O73" s="1"/>
    </row>
    <row r="74" spans="1:15" ht="12.75" customHeight="1">
      <c r="A74" s="30">
        <v>64</v>
      </c>
      <c r="B74" s="218" t="s">
        <v>310</v>
      </c>
      <c r="C74" s="232">
        <v>921.05</v>
      </c>
      <c r="D74" s="233">
        <v>915.48333333333323</v>
      </c>
      <c r="E74" s="233">
        <v>896.56666666666649</v>
      </c>
      <c r="F74" s="233">
        <v>872.08333333333326</v>
      </c>
      <c r="G74" s="233">
        <v>853.16666666666652</v>
      </c>
      <c r="H74" s="233">
        <v>939.96666666666647</v>
      </c>
      <c r="I74" s="233">
        <v>958.88333333333321</v>
      </c>
      <c r="J74" s="233">
        <v>983.36666666666645</v>
      </c>
      <c r="K74" s="232">
        <v>934.4</v>
      </c>
      <c r="L74" s="232">
        <v>891</v>
      </c>
      <c r="M74" s="232">
        <v>8.0777699999999992</v>
      </c>
      <c r="N74" s="1"/>
      <c r="O74" s="1"/>
    </row>
    <row r="75" spans="1:15" ht="12.75" customHeight="1">
      <c r="A75" s="30">
        <v>65</v>
      </c>
      <c r="B75" s="218" t="s">
        <v>71</v>
      </c>
      <c r="C75" s="232">
        <v>99.75</v>
      </c>
      <c r="D75" s="233">
        <v>99.966666666666654</v>
      </c>
      <c r="E75" s="233">
        <v>99.033333333333303</v>
      </c>
      <c r="F75" s="233">
        <v>98.316666666666649</v>
      </c>
      <c r="G75" s="233">
        <v>97.383333333333297</v>
      </c>
      <c r="H75" s="233">
        <v>100.68333333333331</v>
      </c>
      <c r="I75" s="233">
        <v>101.61666666666667</v>
      </c>
      <c r="J75" s="233">
        <v>102.33333333333331</v>
      </c>
      <c r="K75" s="232">
        <v>100.9</v>
      </c>
      <c r="L75" s="232">
        <v>99.25</v>
      </c>
      <c r="M75" s="232">
        <v>94.700199999999995</v>
      </c>
      <c r="N75" s="1"/>
      <c r="O75" s="1"/>
    </row>
    <row r="76" spans="1:15" ht="12.75" customHeight="1">
      <c r="A76" s="30">
        <v>66</v>
      </c>
      <c r="B76" s="218" t="s">
        <v>73</v>
      </c>
      <c r="C76" s="232">
        <v>873.7</v>
      </c>
      <c r="D76" s="233">
        <v>874.23333333333323</v>
      </c>
      <c r="E76" s="233">
        <v>866.56666666666649</v>
      </c>
      <c r="F76" s="233">
        <v>859.43333333333328</v>
      </c>
      <c r="G76" s="233">
        <v>851.76666666666654</v>
      </c>
      <c r="H76" s="233">
        <v>881.36666666666645</v>
      </c>
      <c r="I76" s="233">
        <v>889.03333333333319</v>
      </c>
      <c r="J76" s="233">
        <v>896.1666666666664</v>
      </c>
      <c r="K76" s="232">
        <v>881.9</v>
      </c>
      <c r="L76" s="232">
        <v>867.1</v>
      </c>
      <c r="M76" s="232">
        <v>8.0396400000000003</v>
      </c>
      <c r="N76" s="1"/>
      <c r="O76" s="1"/>
    </row>
    <row r="77" spans="1:15" ht="12.75" customHeight="1">
      <c r="A77" s="30">
        <v>67</v>
      </c>
      <c r="B77" s="218" t="s">
        <v>76</v>
      </c>
      <c r="C77" s="232">
        <v>77.2</v>
      </c>
      <c r="D77" s="233">
        <v>77.38333333333334</v>
      </c>
      <c r="E77" s="233">
        <v>76.466666666666683</v>
      </c>
      <c r="F77" s="233">
        <v>75.733333333333348</v>
      </c>
      <c r="G77" s="233">
        <v>74.816666666666691</v>
      </c>
      <c r="H77" s="233">
        <v>78.116666666666674</v>
      </c>
      <c r="I77" s="233">
        <v>79.033333333333331</v>
      </c>
      <c r="J77" s="233">
        <v>79.766666666666666</v>
      </c>
      <c r="K77" s="232">
        <v>78.3</v>
      </c>
      <c r="L77" s="232">
        <v>76.650000000000006</v>
      </c>
      <c r="M77" s="232">
        <v>134.77427</v>
      </c>
      <c r="N77" s="1"/>
      <c r="O77" s="1"/>
    </row>
    <row r="78" spans="1:15" ht="12.75" customHeight="1">
      <c r="A78" s="30">
        <v>68</v>
      </c>
      <c r="B78" s="218" t="s">
        <v>80</v>
      </c>
      <c r="C78" s="232">
        <v>324.10000000000002</v>
      </c>
      <c r="D78" s="233">
        <v>324.28333333333336</v>
      </c>
      <c r="E78" s="233">
        <v>321.9666666666667</v>
      </c>
      <c r="F78" s="233">
        <v>319.83333333333331</v>
      </c>
      <c r="G78" s="233">
        <v>317.51666666666665</v>
      </c>
      <c r="H78" s="233">
        <v>326.41666666666674</v>
      </c>
      <c r="I78" s="233">
        <v>328.73333333333346</v>
      </c>
      <c r="J78" s="233">
        <v>330.86666666666679</v>
      </c>
      <c r="K78" s="232">
        <v>326.60000000000002</v>
      </c>
      <c r="L78" s="232">
        <v>322.14999999999998</v>
      </c>
      <c r="M78" s="232">
        <v>47.407769999999999</v>
      </c>
      <c r="N78" s="1"/>
      <c r="O78" s="1"/>
    </row>
    <row r="79" spans="1:15" ht="12.75" customHeight="1">
      <c r="A79" s="30">
        <v>69</v>
      </c>
      <c r="B79" s="218" t="s">
        <v>859</v>
      </c>
      <c r="C79" s="232">
        <v>9870.1</v>
      </c>
      <c r="D79" s="233">
        <v>9877.6666666666661</v>
      </c>
      <c r="E79" s="233">
        <v>9792.4333333333325</v>
      </c>
      <c r="F79" s="233">
        <v>9714.7666666666664</v>
      </c>
      <c r="G79" s="233">
        <v>9629.5333333333328</v>
      </c>
      <c r="H79" s="233">
        <v>9955.3333333333321</v>
      </c>
      <c r="I79" s="233">
        <v>10040.566666666666</v>
      </c>
      <c r="J79" s="233">
        <v>10118.233333333332</v>
      </c>
      <c r="K79" s="232">
        <v>9962.9</v>
      </c>
      <c r="L79" s="232">
        <v>9800</v>
      </c>
      <c r="M79" s="232">
        <v>7.1799999999999998E-3</v>
      </c>
      <c r="N79" s="1"/>
      <c r="O79" s="1"/>
    </row>
    <row r="80" spans="1:15" ht="12.75" customHeight="1">
      <c r="A80" s="30">
        <v>70</v>
      </c>
      <c r="B80" s="218" t="s">
        <v>75</v>
      </c>
      <c r="C80" s="232">
        <v>803.8</v>
      </c>
      <c r="D80" s="233">
        <v>806.38333333333321</v>
      </c>
      <c r="E80" s="233">
        <v>798.86666666666645</v>
      </c>
      <c r="F80" s="233">
        <v>793.93333333333328</v>
      </c>
      <c r="G80" s="233">
        <v>786.41666666666652</v>
      </c>
      <c r="H80" s="233">
        <v>811.31666666666638</v>
      </c>
      <c r="I80" s="233">
        <v>818.83333333333326</v>
      </c>
      <c r="J80" s="233">
        <v>823.76666666666631</v>
      </c>
      <c r="K80" s="232">
        <v>813.9</v>
      </c>
      <c r="L80" s="232">
        <v>801.45</v>
      </c>
      <c r="M80" s="232">
        <v>29.07741</v>
      </c>
      <c r="N80" s="1"/>
      <c r="O80" s="1"/>
    </row>
    <row r="81" spans="1:15" ht="12.75" customHeight="1">
      <c r="A81" s="30">
        <v>71</v>
      </c>
      <c r="B81" s="218" t="s">
        <v>77</v>
      </c>
      <c r="C81" s="232">
        <v>263.8</v>
      </c>
      <c r="D81" s="233">
        <v>264.61666666666667</v>
      </c>
      <c r="E81" s="233">
        <v>262.18333333333334</v>
      </c>
      <c r="F81" s="233">
        <v>260.56666666666666</v>
      </c>
      <c r="G81" s="233">
        <v>258.13333333333333</v>
      </c>
      <c r="H81" s="233">
        <v>266.23333333333335</v>
      </c>
      <c r="I81" s="233">
        <v>268.66666666666674</v>
      </c>
      <c r="J81" s="233">
        <v>270.28333333333336</v>
      </c>
      <c r="K81" s="232">
        <v>267.05</v>
      </c>
      <c r="L81" s="232">
        <v>263</v>
      </c>
      <c r="M81" s="232">
        <v>13.687200000000001</v>
      </c>
      <c r="N81" s="1"/>
      <c r="O81" s="1"/>
    </row>
    <row r="82" spans="1:15" ht="12.75" customHeight="1">
      <c r="A82" s="30">
        <v>72</v>
      </c>
      <c r="B82" s="218" t="s">
        <v>311</v>
      </c>
      <c r="C82" s="232">
        <v>963.8</v>
      </c>
      <c r="D82" s="233">
        <v>972.6</v>
      </c>
      <c r="E82" s="233">
        <v>948.2</v>
      </c>
      <c r="F82" s="233">
        <v>932.6</v>
      </c>
      <c r="G82" s="233">
        <v>908.2</v>
      </c>
      <c r="H82" s="233">
        <v>988.2</v>
      </c>
      <c r="I82" s="233">
        <v>1012.5999999999999</v>
      </c>
      <c r="J82" s="233">
        <v>1028.2</v>
      </c>
      <c r="K82" s="232">
        <v>997</v>
      </c>
      <c r="L82" s="232">
        <v>957</v>
      </c>
      <c r="M82" s="232">
        <v>1.07606</v>
      </c>
      <c r="N82" s="1"/>
      <c r="O82" s="1"/>
    </row>
    <row r="83" spans="1:15" ht="12.75" customHeight="1">
      <c r="A83" s="30">
        <v>73</v>
      </c>
      <c r="B83" s="218" t="s">
        <v>312</v>
      </c>
      <c r="C83" s="232">
        <v>293.39999999999998</v>
      </c>
      <c r="D83" s="233">
        <v>292.83333333333331</v>
      </c>
      <c r="E83" s="233">
        <v>289.26666666666665</v>
      </c>
      <c r="F83" s="233">
        <v>285.13333333333333</v>
      </c>
      <c r="G83" s="233">
        <v>281.56666666666666</v>
      </c>
      <c r="H83" s="233">
        <v>296.96666666666664</v>
      </c>
      <c r="I83" s="233">
        <v>300.53333333333336</v>
      </c>
      <c r="J83" s="233">
        <v>304.66666666666663</v>
      </c>
      <c r="K83" s="232">
        <v>296.39999999999998</v>
      </c>
      <c r="L83" s="232">
        <v>288.7</v>
      </c>
      <c r="M83" s="232">
        <v>18.57151</v>
      </c>
      <c r="N83" s="1"/>
      <c r="O83" s="1"/>
    </row>
    <row r="84" spans="1:15" ht="12.75" customHeight="1">
      <c r="A84" s="30">
        <v>74</v>
      </c>
      <c r="B84" s="218" t="s">
        <v>313</v>
      </c>
      <c r="C84" s="232">
        <v>7676.9</v>
      </c>
      <c r="D84" s="233">
        <v>7615.6333333333341</v>
      </c>
      <c r="E84" s="233">
        <v>7531.2666666666682</v>
      </c>
      <c r="F84" s="233">
        <v>7385.6333333333341</v>
      </c>
      <c r="G84" s="233">
        <v>7301.2666666666682</v>
      </c>
      <c r="H84" s="233">
        <v>7761.2666666666682</v>
      </c>
      <c r="I84" s="233">
        <v>7845.633333333335</v>
      </c>
      <c r="J84" s="233">
        <v>7991.2666666666682</v>
      </c>
      <c r="K84" s="232">
        <v>7700</v>
      </c>
      <c r="L84" s="232">
        <v>7470</v>
      </c>
      <c r="M84" s="232">
        <v>9.9199999999999997E-2</v>
      </c>
      <c r="N84" s="1"/>
      <c r="O84" s="1"/>
    </row>
    <row r="85" spans="1:15" ht="12.75" customHeight="1">
      <c r="A85" s="30">
        <v>75</v>
      </c>
      <c r="B85" s="218" t="s">
        <v>314</v>
      </c>
      <c r="C85" s="232">
        <v>1191.25</v>
      </c>
      <c r="D85" s="233">
        <v>1193.3999999999999</v>
      </c>
      <c r="E85" s="233">
        <v>1176.7999999999997</v>
      </c>
      <c r="F85" s="233">
        <v>1162.3499999999999</v>
      </c>
      <c r="G85" s="233">
        <v>1145.7499999999998</v>
      </c>
      <c r="H85" s="233">
        <v>1207.8499999999997</v>
      </c>
      <c r="I85" s="233">
        <v>1224.4499999999996</v>
      </c>
      <c r="J85" s="233">
        <v>1238.8999999999996</v>
      </c>
      <c r="K85" s="232">
        <v>1210</v>
      </c>
      <c r="L85" s="232">
        <v>1178.95</v>
      </c>
      <c r="M85" s="232">
        <v>0.78229000000000004</v>
      </c>
      <c r="N85" s="1"/>
      <c r="O85" s="1"/>
    </row>
    <row r="86" spans="1:15" ht="12.75" customHeight="1">
      <c r="A86" s="30">
        <v>76</v>
      </c>
      <c r="B86" s="218" t="s">
        <v>245</v>
      </c>
      <c r="C86" s="232">
        <v>915.65</v>
      </c>
      <c r="D86" s="233">
        <v>914.81666666666661</v>
      </c>
      <c r="E86" s="233">
        <v>909.68333333333317</v>
      </c>
      <c r="F86" s="233">
        <v>903.71666666666658</v>
      </c>
      <c r="G86" s="233">
        <v>898.58333333333314</v>
      </c>
      <c r="H86" s="233">
        <v>920.78333333333319</v>
      </c>
      <c r="I86" s="233">
        <v>925.91666666666663</v>
      </c>
      <c r="J86" s="233">
        <v>931.88333333333321</v>
      </c>
      <c r="K86" s="232">
        <v>919.95</v>
      </c>
      <c r="L86" s="232">
        <v>908.85</v>
      </c>
      <c r="M86" s="232">
        <v>0.21915999999999999</v>
      </c>
      <c r="N86" s="1"/>
      <c r="O86" s="1"/>
    </row>
    <row r="87" spans="1:15" ht="12.75" customHeight="1">
      <c r="A87" s="30">
        <v>77</v>
      </c>
      <c r="B87" s="218" t="s">
        <v>816</v>
      </c>
      <c r="C87" s="232">
        <v>511.1</v>
      </c>
      <c r="D87" s="233">
        <v>512.43333333333328</v>
      </c>
      <c r="E87" s="233">
        <v>503.86666666666656</v>
      </c>
      <c r="F87" s="233">
        <v>496.63333333333327</v>
      </c>
      <c r="G87" s="233">
        <v>488.06666666666655</v>
      </c>
      <c r="H87" s="233">
        <v>519.66666666666652</v>
      </c>
      <c r="I87" s="233">
        <v>528.23333333333335</v>
      </c>
      <c r="J87" s="233">
        <v>535.46666666666658</v>
      </c>
      <c r="K87" s="232">
        <v>521</v>
      </c>
      <c r="L87" s="232">
        <v>505.2</v>
      </c>
      <c r="M87" s="232">
        <v>1.5761700000000001</v>
      </c>
      <c r="N87" s="1"/>
      <c r="O87" s="1"/>
    </row>
    <row r="88" spans="1:15" ht="12.75" customHeight="1">
      <c r="A88" s="30">
        <v>78</v>
      </c>
      <c r="B88" s="218" t="s">
        <v>78</v>
      </c>
      <c r="C88" s="232">
        <v>17289.25</v>
      </c>
      <c r="D88" s="233">
        <v>17271.399999999998</v>
      </c>
      <c r="E88" s="233">
        <v>17077.899999999994</v>
      </c>
      <c r="F88" s="233">
        <v>16866.549999999996</v>
      </c>
      <c r="G88" s="233">
        <v>16673.049999999992</v>
      </c>
      <c r="H88" s="233">
        <v>17482.749999999996</v>
      </c>
      <c r="I88" s="233">
        <v>17676.250000000004</v>
      </c>
      <c r="J88" s="233">
        <v>17887.599999999999</v>
      </c>
      <c r="K88" s="232">
        <v>17464.900000000001</v>
      </c>
      <c r="L88" s="232">
        <v>17060.05</v>
      </c>
      <c r="M88" s="232">
        <v>0.22164</v>
      </c>
      <c r="N88" s="1"/>
      <c r="O88" s="1"/>
    </row>
    <row r="89" spans="1:15" ht="12.75" customHeight="1">
      <c r="A89" s="30">
        <v>79</v>
      </c>
      <c r="B89" s="218" t="s">
        <v>315</v>
      </c>
      <c r="C89" s="232">
        <v>469.95</v>
      </c>
      <c r="D89" s="233">
        <v>471.91666666666669</v>
      </c>
      <c r="E89" s="233">
        <v>465.83333333333337</v>
      </c>
      <c r="F89" s="233">
        <v>461.7166666666667</v>
      </c>
      <c r="G89" s="233">
        <v>455.63333333333338</v>
      </c>
      <c r="H89" s="233">
        <v>476.03333333333336</v>
      </c>
      <c r="I89" s="233">
        <v>482.11666666666673</v>
      </c>
      <c r="J89" s="233">
        <v>486.23333333333335</v>
      </c>
      <c r="K89" s="232">
        <v>478</v>
      </c>
      <c r="L89" s="232">
        <v>467.8</v>
      </c>
      <c r="M89" s="232">
        <v>0.97077999999999998</v>
      </c>
      <c r="N89" s="1"/>
      <c r="O89" s="1"/>
    </row>
    <row r="90" spans="1:15" ht="12.75" customHeight="1">
      <c r="A90" s="30">
        <v>80</v>
      </c>
      <c r="B90" s="218" t="s">
        <v>817</v>
      </c>
      <c r="C90" s="232">
        <v>28.55</v>
      </c>
      <c r="D90" s="233">
        <v>28.650000000000002</v>
      </c>
      <c r="E90" s="233">
        <v>27.850000000000005</v>
      </c>
      <c r="F90" s="233">
        <v>27.150000000000002</v>
      </c>
      <c r="G90" s="233">
        <v>26.350000000000005</v>
      </c>
      <c r="H90" s="233">
        <v>29.350000000000005</v>
      </c>
      <c r="I90" s="233">
        <v>30.150000000000002</v>
      </c>
      <c r="J90" s="233">
        <v>30.850000000000005</v>
      </c>
      <c r="K90" s="232">
        <v>29.45</v>
      </c>
      <c r="L90" s="232">
        <v>27.95</v>
      </c>
      <c r="M90" s="232">
        <v>440.28438</v>
      </c>
      <c r="N90" s="1"/>
      <c r="O90" s="1"/>
    </row>
    <row r="91" spans="1:15" ht="12.75" customHeight="1">
      <c r="A91" s="30">
        <v>81</v>
      </c>
      <c r="B91" s="218" t="s">
        <v>81</v>
      </c>
      <c r="C91" s="232">
        <v>4385.95</v>
      </c>
      <c r="D91" s="233">
        <v>4385.1333333333332</v>
      </c>
      <c r="E91" s="233">
        <v>4362.8166666666666</v>
      </c>
      <c r="F91" s="233">
        <v>4339.6833333333334</v>
      </c>
      <c r="G91" s="233">
        <v>4317.3666666666668</v>
      </c>
      <c r="H91" s="233">
        <v>4408.2666666666664</v>
      </c>
      <c r="I91" s="233">
        <v>4430.5833333333321</v>
      </c>
      <c r="J91" s="233">
        <v>4453.7166666666662</v>
      </c>
      <c r="K91" s="232">
        <v>4407.45</v>
      </c>
      <c r="L91" s="232">
        <v>4362</v>
      </c>
      <c r="M91" s="232">
        <v>1.5924499999999999</v>
      </c>
      <c r="N91" s="1"/>
      <c r="O91" s="1"/>
    </row>
    <row r="92" spans="1:15" ht="12.75" customHeight="1">
      <c r="A92" s="30">
        <v>82</v>
      </c>
      <c r="B92" s="218" t="s">
        <v>818</v>
      </c>
      <c r="C92" s="232">
        <v>1059</v>
      </c>
      <c r="D92" s="233">
        <v>1071.6666666666667</v>
      </c>
      <c r="E92" s="233">
        <v>1043.3333333333335</v>
      </c>
      <c r="F92" s="233">
        <v>1027.6666666666667</v>
      </c>
      <c r="G92" s="233">
        <v>999.33333333333348</v>
      </c>
      <c r="H92" s="233">
        <v>1087.3333333333335</v>
      </c>
      <c r="I92" s="233">
        <v>1115.666666666667</v>
      </c>
      <c r="J92" s="233">
        <v>1131.3333333333335</v>
      </c>
      <c r="K92" s="232">
        <v>1100</v>
      </c>
      <c r="L92" s="232">
        <v>1056</v>
      </c>
      <c r="M92" s="232">
        <v>1.7538499999999999</v>
      </c>
      <c r="N92" s="1"/>
      <c r="O92" s="1"/>
    </row>
    <row r="93" spans="1:15" ht="12.75" customHeight="1">
      <c r="A93" s="30">
        <v>83</v>
      </c>
      <c r="B93" s="218" t="s">
        <v>316</v>
      </c>
      <c r="C93" s="232">
        <v>547.1</v>
      </c>
      <c r="D93" s="233">
        <v>552.13333333333333</v>
      </c>
      <c r="E93" s="233">
        <v>535.36666666666667</v>
      </c>
      <c r="F93" s="233">
        <v>523.63333333333333</v>
      </c>
      <c r="G93" s="233">
        <v>506.86666666666667</v>
      </c>
      <c r="H93" s="233">
        <v>563.86666666666667</v>
      </c>
      <c r="I93" s="233">
        <v>580.63333333333333</v>
      </c>
      <c r="J93" s="233">
        <v>592.36666666666667</v>
      </c>
      <c r="K93" s="232">
        <v>568.9</v>
      </c>
      <c r="L93" s="232">
        <v>540.4</v>
      </c>
      <c r="M93" s="232">
        <v>4.3562500000000002</v>
      </c>
      <c r="N93" s="1"/>
      <c r="O93" s="1"/>
    </row>
    <row r="94" spans="1:15" ht="12.75" customHeight="1">
      <c r="A94" s="30">
        <v>84</v>
      </c>
      <c r="B94" s="218" t="s">
        <v>246</v>
      </c>
      <c r="C94" s="232">
        <v>77.099999999999994</v>
      </c>
      <c r="D94" s="233">
        <v>77.199999999999989</v>
      </c>
      <c r="E94" s="233">
        <v>76.59999999999998</v>
      </c>
      <c r="F94" s="233">
        <v>76.099999999999994</v>
      </c>
      <c r="G94" s="233">
        <v>75.499999999999986</v>
      </c>
      <c r="H94" s="233">
        <v>77.699999999999974</v>
      </c>
      <c r="I94" s="233">
        <v>78.3</v>
      </c>
      <c r="J94" s="233">
        <v>78.799999999999969</v>
      </c>
      <c r="K94" s="232">
        <v>77.8</v>
      </c>
      <c r="L94" s="232">
        <v>76.7</v>
      </c>
      <c r="M94" s="232">
        <v>9.2394200000000009</v>
      </c>
      <c r="N94" s="1"/>
      <c r="O94" s="1"/>
    </row>
    <row r="95" spans="1:15" ht="12.75" customHeight="1">
      <c r="A95" s="30">
        <v>85</v>
      </c>
      <c r="B95" s="218" t="s">
        <v>775</v>
      </c>
      <c r="C95" s="232">
        <v>267.55</v>
      </c>
      <c r="D95" s="233">
        <v>266.85000000000002</v>
      </c>
      <c r="E95" s="233">
        <v>262.80000000000007</v>
      </c>
      <c r="F95" s="233">
        <v>258.05000000000007</v>
      </c>
      <c r="G95" s="233">
        <v>254.00000000000011</v>
      </c>
      <c r="H95" s="233">
        <v>271.60000000000002</v>
      </c>
      <c r="I95" s="233">
        <v>275.64999999999998</v>
      </c>
      <c r="J95" s="233">
        <v>280.39999999999998</v>
      </c>
      <c r="K95" s="232">
        <v>270.89999999999998</v>
      </c>
      <c r="L95" s="232">
        <v>262.10000000000002</v>
      </c>
      <c r="M95" s="232">
        <v>8.1650600000000004</v>
      </c>
      <c r="N95" s="1"/>
      <c r="O95" s="1"/>
    </row>
    <row r="96" spans="1:15" ht="12.75" customHeight="1">
      <c r="A96" s="30">
        <v>86</v>
      </c>
      <c r="B96" s="218" t="s">
        <v>317</v>
      </c>
      <c r="C96" s="232">
        <v>2855.35</v>
      </c>
      <c r="D96" s="233">
        <v>2839.7333333333336</v>
      </c>
      <c r="E96" s="233">
        <v>2809.416666666667</v>
      </c>
      <c r="F96" s="233">
        <v>2763.4833333333336</v>
      </c>
      <c r="G96" s="233">
        <v>2733.166666666667</v>
      </c>
      <c r="H96" s="233">
        <v>2885.666666666667</v>
      </c>
      <c r="I96" s="233">
        <v>2915.9833333333336</v>
      </c>
      <c r="J96" s="233">
        <v>2961.916666666667</v>
      </c>
      <c r="K96" s="232">
        <v>2870.05</v>
      </c>
      <c r="L96" s="232">
        <v>2793.8</v>
      </c>
      <c r="M96" s="232">
        <v>0.18994</v>
      </c>
      <c r="N96" s="1"/>
      <c r="O96" s="1"/>
    </row>
    <row r="97" spans="1:15" ht="12.75" customHeight="1">
      <c r="A97" s="30">
        <v>87</v>
      </c>
      <c r="B97" s="218" t="s">
        <v>318</v>
      </c>
      <c r="C97" s="232">
        <v>234.85</v>
      </c>
      <c r="D97" s="233">
        <v>234.46666666666667</v>
      </c>
      <c r="E97" s="233">
        <v>230.73333333333335</v>
      </c>
      <c r="F97" s="233">
        <v>226.61666666666667</v>
      </c>
      <c r="G97" s="233">
        <v>222.88333333333335</v>
      </c>
      <c r="H97" s="233">
        <v>238.58333333333334</v>
      </c>
      <c r="I97" s="233">
        <v>242.31666666666663</v>
      </c>
      <c r="J97" s="233">
        <v>246.43333333333334</v>
      </c>
      <c r="K97" s="232">
        <v>238.2</v>
      </c>
      <c r="L97" s="232">
        <v>230.35</v>
      </c>
      <c r="M97" s="232">
        <v>4.76159</v>
      </c>
      <c r="N97" s="1"/>
      <c r="O97" s="1"/>
    </row>
    <row r="98" spans="1:15" ht="12.75" customHeight="1">
      <c r="A98" s="30">
        <v>88</v>
      </c>
      <c r="B98" s="218" t="s">
        <v>860</v>
      </c>
      <c r="C98" s="232">
        <v>414.5</v>
      </c>
      <c r="D98" s="233">
        <v>413.86666666666662</v>
      </c>
      <c r="E98" s="233">
        <v>408.93333333333322</v>
      </c>
      <c r="F98" s="233">
        <v>403.36666666666662</v>
      </c>
      <c r="G98" s="233">
        <v>398.43333333333322</v>
      </c>
      <c r="H98" s="233">
        <v>419.43333333333322</v>
      </c>
      <c r="I98" s="233">
        <v>424.36666666666662</v>
      </c>
      <c r="J98" s="233">
        <v>429.93333333333322</v>
      </c>
      <c r="K98" s="232">
        <v>418.8</v>
      </c>
      <c r="L98" s="232">
        <v>408.3</v>
      </c>
      <c r="M98" s="232">
        <v>3.2821600000000002</v>
      </c>
      <c r="N98" s="1"/>
      <c r="O98" s="1"/>
    </row>
    <row r="99" spans="1:15" ht="12.75" customHeight="1">
      <c r="A99" s="30">
        <v>89</v>
      </c>
      <c r="B99" s="218" t="s">
        <v>319</v>
      </c>
      <c r="C99" s="232">
        <v>525.54999999999995</v>
      </c>
      <c r="D99" s="233">
        <v>526.26666666666665</v>
      </c>
      <c r="E99" s="233">
        <v>522.5333333333333</v>
      </c>
      <c r="F99" s="233">
        <v>519.51666666666665</v>
      </c>
      <c r="G99" s="233">
        <v>515.7833333333333</v>
      </c>
      <c r="H99" s="233">
        <v>529.2833333333333</v>
      </c>
      <c r="I99" s="233">
        <v>533.01666666666665</v>
      </c>
      <c r="J99" s="233">
        <v>536.0333333333333</v>
      </c>
      <c r="K99" s="232">
        <v>530</v>
      </c>
      <c r="L99" s="232">
        <v>523.25</v>
      </c>
      <c r="M99" s="232">
        <v>7.3293799999999996</v>
      </c>
      <c r="N99" s="1"/>
      <c r="O99" s="1"/>
    </row>
    <row r="100" spans="1:15" ht="12.75" customHeight="1">
      <c r="A100" s="30">
        <v>90</v>
      </c>
      <c r="B100" s="218" t="s">
        <v>82</v>
      </c>
      <c r="C100" s="232">
        <v>316.10000000000002</v>
      </c>
      <c r="D100" s="233">
        <v>313.66666666666669</v>
      </c>
      <c r="E100" s="233">
        <v>307.83333333333337</v>
      </c>
      <c r="F100" s="233">
        <v>299.56666666666666</v>
      </c>
      <c r="G100" s="233">
        <v>293.73333333333335</v>
      </c>
      <c r="H100" s="233">
        <v>321.93333333333339</v>
      </c>
      <c r="I100" s="233">
        <v>327.76666666666677</v>
      </c>
      <c r="J100" s="233">
        <v>336.03333333333342</v>
      </c>
      <c r="K100" s="232">
        <v>319.5</v>
      </c>
      <c r="L100" s="232">
        <v>305.39999999999998</v>
      </c>
      <c r="M100" s="232">
        <v>152.41820000000001</v>
      </c>
      <c r="N100" s="1"/>
      <c r="O100" s="1"/>
    </row>
    <row r="101" spans="1:15" ht="12.75" customHeight="1">
      <c r="A101" s="30">
        <v>91</v>
      </c>
      <c r="B101" s="218" t="s">
        <v>320</v>
      </c>
      <c r="C101" s="232">
        <v>711.15</v>
      </c>
      <c r="D101" s="233">
        <v>712.26666666666677</v>
      </c>
      <c r="E101" s="233">
        <v>704.88333333333355</v>
      </c>
      <c r="F101" s="233">
        <v>698.61666666666679</v>
      </c>
      <c r="G101" s="233">
        <v>691.23333333333358</v>
      </c>
      <c r="H101" s="233">
        <v>718.53333333333353</v>
      </c>
      <c r="I101" s="233">
        <v>725.91666666666674</v>
      </c>
      <c r="J101" s="233">
        <v>732.18333333333351</v>
      </c>
      <c r="K101" s="232">
        <v>719.65</v>
      </c>
      <c r="L101" s="232">
        <v>706</v>
      </c>
      <c r="M101" s="232">
        <v>0.14940999999999999</v>
      </c>
      <c r="N101" s="1"/>
      <c r="O101" s="1"/>
    </row>
    <row r="102" spans="1:15" ht="12.75" customHeight="1">
      <c r="A102" s="30">
        <v>92</v>
      </c>
      <c r="B102" s="218" t="s">
        <v>321</v>
      </c>
      <c r="C102" s="232">
        <v>775.45</v>
      </c>
      <c r="D102" s="233">
        <v>781.55000000000007</v>
      </c>
      <c r="E102" s="233">
        <v>755.15000000000009</v>
      </c>
      <c r="F102" s="233">
        <v>734.85</v>
      </c>
      <c r="G102" s="233">
        <v>708.45</v>
      </c>
      <c r="H102" s="233">
        <v>801.85000000000014</v>
      </c>
      <c r="I102" s="233">
        <v>828.25</v>
      </c>
      <c r="J102" s="233">
        <v>848.55000000000018</v>
      </c>
      <c r="K102" s="232">
        <v>807.95</v>
      </c>
      <c r="L102" s="232">
        <v>761.25</v>
      </c>
      <c r="M102" s="232">
        <v>6.1712600000000002</v>
      </c>
      <c r="N102" s="1"/>
      <c r="O102" s="1"/>
    </row>
    <row r="103" spans="1:15" ht="12.75" customHeight="1">
      <c r="A103" s="30">
        <v>93</v>
      </c>
      <c r="B103" s="218" t="s">
        <v>322</v>
      </c>
      <c r="C103" s="232">
        <v>866.6</v>
      </c>
      <c r="D103" s="233">
        <v>873.68333333333339</v>
      </c>
      <c r="E103" s="233">
        <v>855.56666666666683</v>
      </c>
      <c r="F103" s="233">
        <v>844.53333333333342</v>
      </c>
      <c r="G103" s="233">
        <v>826.41666666666686</v>
      </c>
      <c r="H103" s="233">
        <v>884.71666666666681</v>
      </c>
      <c r="I103" s="233">
        <v>902.83333333333337</v>
      </c>
      <c r="J103" s="233">
        <v>913.86666666666679</v>
      </c>
      <c r="K103" s="232">
        <v>891.8</v>
      </c>
      <c r="L103" s="232">
        <v>862.65</v>
      </c>
      <c r="M103" s="232">
        <v>0.91795000000000004</v>
      </c>
      <c r="N103" s="1"/>
      <c r="O103" s="1"/>
    </row>
    <row r="104" spans="1:15" ht="12.75" customHeight="1">
      <c r="A104" s="30">
        <v>94</v>
      </c>
      <c r="B104" s="218" t="s">
        <v>247</v>
      </c>
      <c r="C104" s="232">
        <v>124.25</v>
      </c>
      <c r="D104" s="233">
        <v>123.38333333333333</v>
      </c>
      <c r="E104" s="233">
        <v>121.96666666666665</v>
      </c>
      <c r="F104" s="233">
        <v>119.68333333333332</v>
      </c>
      <c r="G104" s="233">
        <v>118.26666666666665</v>
      </c>
      <c r="H104" s="233">
        <v>125.66666666666666</v>
      </c>
      <c r="I104" s="233">
        <v>127.08333333333334</v>
      </c>
      <c r="J104" s="233">
        <v>129.36666666666667</v>
      </c>
      <c r="K104" s="232">
        <v>124.8</v>
      </c>
      <c r="L104" s="232">
        <v>121.1</v>
      </c>
      <c r="M104" s="232">
        <v>5.1137199999999998</v>
      </c>
      <c r="N104" s="1"/>
      <c r="O104" s="1"/>
    </row>
    <row r="105" spans="1:15" ht="12.75" customHeight="1">
      <c r="A105" s="30">
        <v>95</v>
      </c>
      <c r="B105" s="218" t="s">
        <v>323</v>
      </c>
      <c r="C105" s="232">
        <v>1638.4</v>
      </c>
      <c r="D105" s="233">
        <v>1636.7666666666667</v>
      </c>
      <c r="E105" s="233">
        <v>1608.5833333333333</v>
      </c>
      <c r="F105" s="233">
        <v>1578.7666666666667</v>
      </c>
      <c r="G105" s="233">
        <v>1550.5833333333333</v>
      </c>
      <c r="H105" s="233">
        <v>1666.5833333333333</v>
      </c>
      <c r="I105" s="233">
        <v>1694.7666666666667</v>
      </c>
      <c r="J105" s="233">
        <v>1724.5833333333333</v>
      </c>
      <c r="K105" s="232">
        <v>1664.95</v>
      </c>
      <c r="L105" s="232">
        <v>1606.95</v>
      </c>
      <c r="M105" s="232">
        <v>1.47759</v>
      </c>
      <c r="N105" s="1"/>
      <c r="O105" s="1"/>
    </row>
    <row r="106" spans="1:15" ht="12.75" customHeight="1">
      <c r="A106" s="30">
        <v>96</v>
      </c>
      <c r="B106" s="218" t="s">
        <v>324</v>
      </c>
      <c r="C106" s="232">
        <v>31.45</v>
      </c>
      <c r="D106" s="233">
        <v>32.1</v>
      </c>
      <c r="E106" s="233">
        <v>30.300000000000004</v>
      </c>
      <c r="F106" s="233">
        <v>29.150000000000002</v>
      </c>
      <c r="G106" s="233">
        <v>27.350000000000005</v>
      </c>
      <c r="H106" s="233">
        <v>33.25</v>
      </c>
      <c r="I106" s="233">
        <v>35.049999999999997</v>
      </c>
      <c r="J106" s="233">
        <v>36.200000000000003</v>
      </c>
      <c r="K106" s="232">
        <v>33.9</v>
      </c>
      <c r="L106" s="232">
        <v>30.95</v>
      </c>
      <c r="M106" s="232">
        <v>625.59825999999998</v>
      </c>
      <c r="N106" s="1"/>
      <c r="O106" s="1"/>
    </row>
    <row r="107" spans="1:15" ht="12.75" customHeight="1">
      <c r="A107" s="30">
        <v>97</v>
      </c>
      <c r="B107" s="218" t="s">
        <v>325</v>
      </c>
      <c r="C107" s="232">
        <v>1118.45</v>
      </c>
      <c r="D107" s="233">
        <v>1117.3500000000001</v>
      </c>
      <c r="E107" s="233">
        <v>1112.7500000000002</v>
      </c>
      <c r="F107" s="233">
        <v>1107.0500000000002</v>
      </c>
      <c r="G107" s="233">
        <v>1102.4500000000003</v>
      </c>
      <c r="H107" s="233">
        <v>1123.0500000000002</v>
      </c>
      <c r="I107" s="233">
        <v>1127.6500000000001</v>
      </c>
      <c r="J107" s="233">
        <v>1133.3500000000001</v>
      </c>
      <c r="K107" s="232">
        <v>1121.95</v>
      </c>
      <c r="L107" s="232">
        <v>1111.6500000000001</v>
      </c>
      <c r="M107" s="232">
        <v>2.1417099999999998</v>
      </c>
      <c r="N107" s="1"/>
      <c r="O107" s="1"/>
    </row>
    <row r="108" spans="1:15" ht="12.75" customHeight="1">
      <c r="A108" s="30">
        <v>98</v>
      </c>
      <c r="B108" s="218" t="s">
        <v>326</v>
      </c>
      <c r="C108" s="232">
        <v>521.65</v>
      </c>
      <c r="D108" s="233">
        <v>518.88333333333333</v>
      </c>
      <c r="E108" s="233">
        <v>513.76666666666665</v>
      </c>
      <c r="F108" s="233">
        <v>505.88333333333333</v>
      </c>
      <c r="G108" s="233">
        <v>500.76666666666665</v>
      </c>
      <c r="H108" s="233">
        <v>526.76666666666665</v>
      </c>
      <c r="I108" s="233">
        <v>531.88333333333321</v>
      </c>
      <c r="J108" s="233">
        <v>539.76666666666665</v>
      </c>
      <c r="K108" s="232">
        <v>524</v>
      </c>
      <c r="L108" s="232">
        <v>511</v>
      </c>
      <c r="M108" s="232">
        <v>0.37988</v>
      </c>
      <c r="N108" s="1"/>
      <c r="O108" s="1"/>
    </row>
    <row r="109" spans="1:15" ht="12.75" customHeight="1">
      <c r="A109" s="30">
        <v>99</v>
      </c>
      <c r="B109" s="218" t="s">
        <v>327</v>
      </c>
      <c r="C109" s="232">
        <v>710.55</v>
      </c>
      <c r="D109" s="233">
        <v>711.1</v>
      </c>
      <c r="E109" s="233">
        <v>706.25</v>
      </c>
      <c r="F109" s="233">
        <v>701.94999999999993</v>
      </c>
      <c r="G109" s="233">
        <v>697.09999999999991</v>
      </c>
      <c r="H109" s="233">
        <v>715.40000000000009</v>
      </c>
      <c r="I109" s="233">
        <v>720.25000000000023</v>
      </c>
      <c r="J109" s="233">
        <v>724.55000000000018</v>
      </c>
      <c r="K109" s="232">
        <v>715.95</v>
      </c>
      <c r="L109" s="232">
        <v>706.8</v>
      </c>
      <c r="M109" s="232">
        <v>0.50800999999999996</v>
      </c>
      <c r="N109" s="1"/>
      <c r="O109" s="1"/>
    </row>
    <row r="110" spans="1:15" ht="12.75" customHeight="1">
      <c r="A110" s="30">
        <v>100</v>
      </c>
      <c r="B110" s="218" t="s">
        <v>328</v>
      </c>
      <c r="C110" s="232">
        <v>5211.1000000000004</v>
      </c>
      <c r="D110" s="233">
        <v>5214.3833333333341</v>
      </c>
      <c r="E110" s="233">
        <v>5161.9666666666681</v>
      </c>
      <c r="F110" s="233">
        <v>5112.8333333333339</v>
      </c>
      <c r="G110" s="233">
        <v>5060.4166666666679</v>
      </c>
      <c r="H110" s="233">
        <v>5263.5166666666682</v>
      </c>
      <c r="I110" s="233">
        <v>5315.9333333333343</v>
      </c>
      <c r="J110" s="233">
        <v>5365.0666666666684</v>
      </c>
      <c r="K110" s="232">
        <v>5266.8</v>
      </c>
      <c r="L110" s="232">
        <v>5165.25</v>
      </c>
      <c r="M110" s="232">
        <v>4.4580000000000002E-2</v>
      </c>
      <c r="N110" s="1"/>
      <c r="O110" s="1"/>
    </row>
    <row r="111" spans="1:15" ht="12.75" customHeight="1">
      <c r="A111" s="30">
        <v>101</v>
      </c>
      <c r="B111" s="218" t="s">
        <v>329</v>
      </c>
      <c r="C111" s="232">
        <v>347.4</v>
      </c>
      <c r="D111" s="233">
        <v>344.45</v>
      </c>
      <c r="E111" s="233">
        <v>336.9</v>
      </c>
      <c r="F111" s="233">
        <v>326.39999999999998</v>
      </c>
      <c r="G111" s="233">
        <v>318.84999999999997</v>
      </c>
      <c r="H111" s="233">
        <v>354.95</v>
      </c>
      <c r="I111" s="233">
        <v>362.50000000000006</v>
      </c>
      <c r="J111" s="233">
        <v>373</v>
      </c>
      <c r="K111" s="232">
        <v>352</v>
      </c>
      <c r="L111" s="232">
        <v>333.95</v>
      </c>
      <c r="M111" s="232">
        <v>4.26335</v>
      </c>
      <c r="N111" s="1"/>
      <c r="O111" s="1"/>
    </row>
    <row r="112" spans="1:15" ht="12.75" customHeight="1">
      <c r="A112" s="30">
        <v>102</v>
      </c>
      <c r="B112" s="218" t="s">
        <v>330</v>
      </c>
      <c r="C112" s="232">
        <v>303.60000000000002</v>
      </c>
      <c r="D112" s="233">
        <v>300.7166666666667</v>
      </c>
      <c r="E112" s="233">
        <v>294.18333333333339</v>
      </c>
      <c r="F112" s="233">
        <v>284.76666666666671</v>
      </c>
      <c r="G112" s="233">
        <v>278.23333333333341</v>
      </c>
      <c r="H112" s="233">
        <v>310.13333333333338</v>
      </c>
      <c r="I112" s="233">
        <v>316.66666666666669</v>
      </c>
      <c r="J112" s="233">
        <v>326.08333333333337</v>
      </c>
      <c r="K112" s="232">
        <v>307.25</v>
      </c>
      <c r="L112" s="232">
        <v>291.3</v>
      </c>
      <c r="M112" s="232">
        <v>25.597329999999999</v>
      </c>
      <c r="N112" s="1"/>
      <c r="O112" s="1"/>
    </row>
    <row r="113" spans="1:15" ht="12.75" customHeight="1">
      <c r="A113" s="30">
        <v>103</v>
      </c>
      <c r="B113" s="218" t="s">
        <v>819</v>
      </c>
      <c r="C113" s="232">
        <v>462.6</v>
      </c>
      <c r="D113" s="233">
        <v>465.0333333333333</v>
      </c>
      <c r="E113" s="233">
        <v>455.11666666666662</v>
      </c>
      <c r="F113" s="233">
        <v>447.63333333333333</v>
      </c>
      <c r="G113" s="233">
        <v>437.71666666666664</v>
      </c>
      <c r="H113" s="233">
        <v>472.51666666666659</v>
      </c>
      <c r="I113" s="233">
        <v>482.43333333333334</v>
      </c>
      <c r="J113" s="233">
        <v>489.91666666666657</v>
      </c>
      <c r="K113" s="232">
        <v>474.95</v>
      </c>
      <c r="L113" s="232">
        <v>457.55</v>
      </c>
      <c r="M113" s="232">
        <v>1.45265</v>
      </c>
      <c r="N113" s="1"/>
      <c r="O113" s="1"/>
    </row>
    <row r="114" spans="1:15" ht="12.75" customHeight="1">
      <c r="A114" s="30">
        <v>104</v>
      </c>
      <c r="B114" s="218" t="s">
        <v>331</v>
      </c>
      <c r="C114" s="232">
        <v>566</v>
      </c>
      <c r="D114" s="233">
        <v>566.63333333333333</v>
      </c>
      <c r="E114" s="233">
        <v>562.51666666666665</v>
      </c>
      <c r="F114" s="233">
        <v>559.0333333333333</v>
      </c>
      <c r="G114" s="233">
        <v>554.91666666666663</v>
      </c>
      <c r="H114" s="233">
        <v>570.11666666666667</v>
      </c>
      <c r="I114" s="233">
        <v>574.23333333333323</v>
      </c>
      <c r="J114" s="233">
        <v>577.7166666666667</v>
      </c>
      <c r="K114" s="232">
        <v>570.75</v>
      </c>
      <c r="L114" s="232">
        <v>563.15</v>
      </c>
      <c r="M114" s="232">
        <v>0.38801999999999998</v>
      </c>
      <c r="N114" s="1"/>
      <c r="O114" s="1"/>
    </row>
    <row r="115" spans="1:15" ht="12.75" customHeight="1">
      <c r="A115" s="30">
        <v>105</v>
      </c>
      <c r="B115" s="218" t="s">
        <v>83</v>
      </c>
      <c r="C115" s="232">
        <v>725.8</v>
      </c>
      <c r="D115" s="233">
        <v>719.81666666666661</v>
      </c>
      <c r="E115" s="233">
        <v>710.98333333333323</v>
      </c>
      <c r="F115" s="233">
        <v>696.16666666666663</v>
      </c>
      <c r="G115" s="233">
        <v>687.33333333333326</v>
      </c>
      <c r="H115" s="233">
        <v>734.63333333333321</v>
      </c>
      <c r="I115" s="233">
        <v>743.4666666666667</v>
      </c>
      <c r="J115" s="233">
        <v>758.28333333333319</v>
      </c>
      <c r="K115" s="232">
        <v>728.65</v>
      </c>
      <c r="L115" s="232">
        <v>705</v>
      </c>
      <c r="M115" s="232">
        <v>13.595789999999999</v>
      </c>
      <c r="N115" s="1"/>
      <c r="O115" s="1"/>
    </row>
    <row r="116" spans="1:15" ht="12.75" customHeight="1">
      <c r="A116" s="30">
        <v>106</v>
      </c>
      <c r="B116" s="218" t="s">
        <v>84</v>
      </c>
      <c r="C116" s="232">
        <v>1085.8</v>
      </c>
      <c r="D116" s="233">
        <v>1091.0166666666667</v>
      </c>
      <c r="E116" s="233">
        <v>1078.8833333333332</v>
      </c>
      <c r="F116" s="233">
        <v>1071.9666666666665</v>
      </c>
      <c r="G116" s="233">
        <v>1059.833333333333</v>
      </c>
      <c r="H116" s="233">
        <v>1097.9333333333334</v>
      </c>
      <c r="I116" s="233">
        <v>1110.0666666666671</v>
      </c>
      <c r="J116" s="233">
        <v>1116.9833333333336</v>
      </c>
      <c r="K116" s="232">
        <v>1103.1500000000001</v>
      </c>
      <c r="L116" s="232">
        <v>1084.0999999999999</v>
      </c>
      <c r="M116" s="232">
        <v>8.7294</v>
      </c>
      <c r="N116" s="1"/>
      <c r="O116" s="1"/>
    </row>
    <row r="117" spans="1:15" ht="12.75" customHeight="1">
      <c r="A117" s="30">
        <v>107</v>
      </c>
      <c r="B117" s="218" t="s">
        <v>91</v>
      </c>
      <c r="C117" s="232">
        <v>175</v>
      </c>
      <c r="D117" s="233">
        <v>175.9</v>
      </c>
      <c r="E117" s="233">
        <v>173.25</v>
      </c>
      <c r="F117" s="233">
        <v>171.5</v>
      </c>
      <c r="G117" s="233">
        <v>168.85</v>
      </c>
      <c r="H117" s="233">
        <v>177.65</v>
      </c>
      <c r="I117" s="233">
        <v>180.30000000000004</v>
      </c>
      <c r="J117" s="233">
        <v>182.05</v>
      </c>
      <c r="K117" s="232">
        <v>178.55</v>
      </c>
      <c r="L117" s="232">
        <v>174.15</v>
      </c>
      <c r="M117" s="232">
        <v>18.31043</v>
      </c>
      <c r="N117" s="1"/>
      <c r="O117" s="1"/>
    </row>
    <row r="118" spans="1:15" ht="12.75" customHeight="1">
      <c r="A118" s="30">
        <v>108</v>
      </c>
      <c r="B118" s="218" t="s">
        <v>809</v>
      </c>
      <c r="C118" s="232">
        <v>1466.55</v>
      </c>
      <c r="D118" s="233">
        <v>1466.7166666666665</v>
      </c>
      <c r="E118" s="233">
        <v>1455.4333333333329</v>
      </c>
      <c r="F118" s="233">
        <v>1444.3166666666664</v>
      </c>
      <c r="G118" s="233">
        <v>1433.0333333333328</v>
      </c>
      <c r="H118" s="233">
        <v>1477.833333333333</v>
      </c>
      <c r="I118" s="233">
        <v>1489.1166666666663</v>
      </c>
      <c r="J118" s="233">
        <v>1500.2333333333331</v>
      </c>
      <c r="K118" s="232">
        <v>1478</v>
      </c>
      <c r="L118" s="232">
        <v>1455.6</v>
      </c>
      <c r="M118" s="232">
        <v>0.23805999999999999</v>
      </c>
      <c r="N118" s="1"/>
      <c r="O118" s="1"/>
    </row>
    <row r="119" spans="1:15" ht="12.75" customHeight="1">
      <c r="A119" s="30">
        <v>109</v>
      </c>
      <c r="B119" s="218" t="s">
        <v>85</v>
      </c>
      <c r="C119" s="232">
        <v>223.2</v>
      </c>
      <c r="D119" s="233">
        <v>222.66666666666666</v>
      </c>
      <c r="E119" s="233">
        <v>221.08333333333331</v>
      </c>
      <c r="F119" s="233">
        <v>218.96666666666667</v>
      </c>
      <c r="G119" s="233">
        <v>217.38333333333333</v>
      </c>
      <c r="H119" s="233">
        <v>224.7833333333333</v>
      </c>
      <c r="I119" s="233">
        <v>226.36666666666662</v>
      </c>
      <c r="J119" s="233">
        <v>228.48333333333329</v>
      </c>
      <c r="K119" s="232">
        <v>224.25</v>
      </c>
      <c r="L119" s="232">
        <v>220.55</v>
      </c>
      <c r="M119" s="232">
        <v>30.157139999999998</v>
      </c>
      <c r="N119" s="1"/>
      <c r="O119" s="1"/>
    </row>
    <row r="120" spans="1:15" ht="12.75" customHeight="1">
      <c r="A120" s="30">
        <v>110</v>
      </c>
      <c r="B120" s="218" t="s">
        <v>332</v>
      </c>
      <c r="C120" s="232">
        <v>541.75</v>
      </c>
      <c r="D120" s="233">
        <v>540.55000000000007</v>
      </c>
      <c r="E120" s="233">
        <v>531.20000000000016</v>
      </c>
      <c r="F120" s="233">
        <v>520.65000000000009</v>
      </c>
      <c r="G120" s="233">
        <v>511.30000000000018</v>
      </c>
      <c r="H120" s="233">
        <v>551.10000000000014</v>
      </c>
      <c r="I120" s="233">
        <v>560.45000000000005</v>
      </c>
      <c r="J120" s="233">
        <v>571.00000000000011</v>
      </c>
      <c r="K120" s="232">
        <v>549.9</v>
      </c>
      <c r="L120" s="232">
        <v>530</v>
      </c>
      <c r="M120" s="232">
        <v>11.04613</v>
      </c>
      <c r="N120" s="1"/>
      <c r="O120" s="1"/>
    </row>
    <row r="121" spans="1:15" ht="12.75" customHeight="1">
      <c r="A121" s="30">
        <v>111</v>
      </c>
      <c r="B121" s="218" t="s">
        <v>87</v>
      </c>
      <c r="C121" s="232">
        <v>3914.5</v>
      </c>
      <c r="D121" s="233">
        <v>3887.1666666666665</v>
      </c>
      <c r="E121" s="233">
        <v>3844.333333333333</v>
      </c>
      <c r="F121" s="233">
        <v>3774.1666666666665</v>
      </c>
      <c r="G121" s="233">
        <v>3731.333333333333</v>
      </c>
      <c r="H121" s="233">
        <v>3957.333333333333</v>
      </c>
      <c r="I121" s="233">
        <v>4000.1666666666661</v>
      </c>
      <c r="J121" s="233">
        <v>4070.333333333333</v>
      </c>
      <c r="K121" s="232">
        <v>3930</v>
      </c>
      <c r="L121" s="232">
        <v>3817</v>
      </c>
      <c r="M121" s="232">
        <v>1.90347</v>
      </c>
      <c r="N121" s="1"/>
      <c r="O121" s="1"/>
    </row>
    <row r="122" spans="1:15" ht="12.75" customHeight="1">
      <c r="A122" s="30">
        <v>112</v>
      </c>
      <c r="B122" s="218" t="s">
        <v>88</v>
      </c>
      <c r="C122" s="232">
        <v>1561.2</v>
      </c>
      <c r="D122" s="233">
        <v>1564.8833333333332</v>
      </c>
      <c r="E122" s="233">
        <v>1554.3166666666664</v>
      </c>
      <c r="F122" s="233">
        <v>1547.4333333333332</v>
      </c>
      <c r="G122" s="233">
        <v>1536.8666666666663</v>
      </c>
      <c r="H122" s="233">
        <v>1571.7666666666664</v>
      </c>
      <c r="I122" s="233">
        <v>1582.333333333333</v>
      </c>
      <c r="J122" s="233">
        <v>1589.2166666666665</v>
      </c>
      <c r="K122" s="232">
        <v>1575.45</v>
      </c>
      <c r="L122" s="232">
        <v>1558</v>
      </c>
      <c r="M122" s="232">
        <v>2.077</v>
      </c>
      <c r="N122" s="1"/>
      <c r="O122" s="1"/>
    </row>
    <row r="123" spans="1:15" ht="12.75" customHeight="1">
      <c r="A123" s="30">
        <v>113</v>
      </c>
      <c r="B123" s="218" t="s">
        <v>333</v>
      </c>
      <c r="C123" s="232">
        <v>2210.85</v>
      </c>
      <c r="D123" s="233">
        <v>2206.5833333333335</v>
      </c>
      <c r="E123" s="233">
        <v>2194.3666666666668</v>
      </c>
      <c r="F123" s="233">
        <v>2177.8833333333332</v>
      </c>
      <c r="G123" s="233">
        <v>2165.6666666666665</v>
      </c>
      <c r="H123" s="233">
        <v>2223.0666666666671</v>
      </c>
      <c r="I123" s="233">
        <v>2235.2833333333333</v>
      </c>
      <c r="J123" s="233">
        <v>2251.7666666666673</v>
      </c>
      <c r="K123" s="232">
        <v>2218.8000000000002</v>
      </c>
      <c r="L123" s="232">
        <v>2190.1</v>
      </c>
      <c r="M123" s="232">
        <v>0.45817999999999998</v>
      </c>
      <c r="N123" s="1"/>
      <c r="O123" s="1"/>
    </row>
    <row r="124" spans="1:15" ht="12.75" customHeight="1">
      <c r="A124" s="30">
        <v>114</v>
      </c>
      <c r="B124" s="218" t="s">
        <v>89</v>
      </c>
      <c r="C124" s="232">
        <v>725.3</v>
      </c>
      <c r="D124" s="233">
        <v>725.23333333333323</v>
      </c>
      <c r="E124" s="233">
        <v>718.01666666666642</v>
      </c>
      <c r="F124" s="233">
        <v>710.73333333333323</v>
      </c>
      <c r="G124" s="233">
        <v>703.51666666666642</v>
      </c>
      <c r="H124" s="233">
        <v>732.51666666666642</v>
      </c>
      <c r="I124" s="233">
        <v>739.73333333333335</v>
      </c>
      <c r="J124" s="233">
        <v>747.01666666666642</v>
      </c>
      <c r="K124" s="232">
        <v>732.45</v>
      </c>
      <c r="L124" s="232">
        <v>717.95</v>
      </c>
      <c r="M124" s="232">
        <v>5.9370000000000003</v>
      </c>
      <c r="N124" s="1"/>
      <c r="O124" s="1"/>
    </row>
    <row r="125" spans="1:15" ht="12.75" customHeight="1">
      <c r="A125" s="30">
        <v>115</v>
      </c>
      <c r="B125" s="218" t="s">
        <v>90</v>
      </c>
      <c r="C125" s="232">
        <v>897.95</v>
      </c>
      <c r="D125" s="233">
        <v>889.63333333333333</v>
      </c>
      <c r="E125" s="233">
        <v>873.31666666666661</v>
      </c>
      <c r="F125" s="233">
        <v>848.68333333333328</v>
      </c>
      <c r="G125" s="233">
        <v>832.36666666666656</v>
      </c>
      <c r="H125" s="233">
        <v>914.26666666666665</v>
      </c>
      <c r="I125" s="233">
        <v>930.58333333333348</v>
      </c>
      <c r="J125" s="233">
        <v>955.2166666666667</v>
      </c>
      <c r="K125" s="232">
        <v>905.95</v>
      </c>
      <c r="L125" s="232">
        <v>865</v>
      </c>
      <c r="M125" s="232">
        <v>9.4872099999999993</v>
      </c>
      <c r="N125" s="1"/>
      <c r="O125" s="1"/>
    </row>
    <row r="126" spans="1:15" ht="12.75" customHeight="1">
      <c r="A126" s="30">
        <v>116</v>
      </c>
      <c r="B126" s="218" t="s">
        <v>334</v>
      </c>
      <c r="C126" s="232">
        <v>912.05</v>
      </c>
      <c r="D126" s="233">
        <v>902.33333333333337</v>
      </c>
      <c r="E126" s="233">
        <v>889.76666666666677</v>
      </c>
      <c r="F126" s="233">
        <v>867.48333333333335</v>
      </c>
      <c r="G126" s="233">
        <v>854.91666666666674</v>
      </c>
      <c r="H126" s="233">
        <v>924.61666666666679</v>
      </c>
      <c r="I126" s="233">
        <v>937.18333333333339</v>
      </c>
      <c r="J126" s="233">
        <v>959.46666666666681</v>
      </c>
      <c r="K126" s="232">
        <v>914.9</v>
      </c>
      <c r="L126" s="232">
        <v>880.05</v>
      </c>
      <c r="M126" s="232">
        <v>0.81628999999999996</v>
      </c>
      <c r="N126" s="1"/>
      <c r="O126" s="1"/>
    </row>
    <row r="127" spans="1:15" ht="12.75" customHeight="1">
      <c r="A127" s="30">
        <v>117</v>
      </c>
      <c r="B127" s="218" t="s">
        <v>248</v>
      </c>
      <c r="C127" s="232">
        <v>338.5</v>
      </c>
      <c r="D127" s="233">
        <v>340.45</v>
      </c>
      <c r="E127" s="233">
        <v>335.15</v>
      </c>
      <c r="F127" s="233">
        <v>331.8</v>
      </c>
      <c r="G127" s="233">
        <v>326.5</v>
      </c>
      <c r="H127" s="233">
        <v>343.79999999999995</v>
      </c>
      <c r="I127" s="233">
        <v>349.1</v>
      </c>
      <c r="J127" s="233">
        <v>352.44999999999993</v>
      </c>
      <c r="K127" s="232">
        <v>345.75</v>
      </c>
      <c r="L127" s="232">
        <v>337.1</v>
      </c>
      <c r="M127" s="232">
        <v>12.86195</v>
      </c>
      <c r="N127" s="1"/>
      <c r="O127" s="1"/>
    </row>
    <row r="128" spans="1:15" ht="12.75" customHeight="1">
      <c r="A128" s="30">
        <v>118</v>
      </c>
      <c r="B128" s="218" t="s">
        <v>92</v>
      </c>
      <c r="C128" s="232">
        <v>1388.1</v>
      </c>
      <c r="D128" s="233">
        <v>1377.2333333333333</v>
      </c>
      <c r="E128" s="233">
        <v>1360.9166666666667</v>
      </c>
      <c r="F128" s="233">
        <v>1333.7333333333333</v>
      </c>
      <c r="G128" s="233">
        <v>1317.4166666666667</v>
      </c>
      <c r="H128" s="233">
        <v>1404.4166666666667</v>
      </c>
      <c r="I128" s="233">
        <v>1420.7333333333333</v>
      </c>
      <c r="J128" s="233">
        <v>1447.9166666666667</v>
      </c>
      <c r="K128" s="232">
        <v>1393.55</v>
      </c>
      <c r="L128" s="232">
        <v>1350.05</v>
      </c>
      <c r="M128" s="232">
        <v>5.1913</v>
      </c>
      <c r="N128" s="1"/>
      <c r="O128" s="1"/>
    </row>
    <row r="129" spans="1:15" ht="12.75" customHeight="1">
      <c r="A129" s="30">
        <v>119</v>
      </c>
      <c r="B129" s="218" t="s">
        <v>335</v>
      </c>
      <c r="C129" s="232">
        <v>821.2</v>
      </c>
      <c r="D129" s="233">
        <v>819.88333333333333</v>
      </c>
      <c r="E129" s="233">
        <v>812.9666666666667</v>
      </c>
      <c r="F129" s="233">
        <v>804.73333333333335</v>
      </c>
      <c r="G129" s="233">
        <v>797.81666666666672</v>
      </c>
      <c r="H129" s="233">
        <v>828.11666666666667</v>
      </c>
      <c r="I129" s="233">
        <v>835.03333333333342</v>
      </c>
      <c r="J129" s="233">
        <v>843.26666666666665</v>
      </c>
      <c r="K129" s="232">
        <v>826.8</v>
      </c>
      <c r="L129" s="232">
        <v>811.65</v>
      </c>
      <c r="M129" s="232">
        <v>0.4924</v>
      </c>
      <c r="N129" s="1"/>
      <c r="O129" s="1"/>
    </row>
    <row r="130" spans="1:15" ht="12.75" customHeight="1">
      <c r="A130" s="30">
        <v>120</v>
      </c>
      <c r="B130" s="218" t="s">
        <v>337</v>
      </c>
      <c r="C130" s="232">
        <v>864.95</v>
      </c>
      <c r="D130" s="233">
        <v>862.61666666666667</v>
      </c>
      <c r="E130" s="233">
        <v>856.23333333333335</v>
      </c>
      <c r="F130" s="233">
        <v>847.51666666666665</v>
      </c>
      <c r="G130" s="233">
        <v>841.13333333333333</v>
      </c>
      <c r="H130" s="233">
        <v>871.33333333333337</v>
      </c>
      <c r="I130" s="233">
        <v>877.71666666666681</v>
      </c>
      <c r="J130" s="233">
        <v>886.43333333333339</v>
      </c>
      <c r="K130" s="232">
        <v>869</v>
      </c>
      <c r="L130" s="232">
        <v>853.9</v>
      </c>
      <c r="M130" s="232">
        <v>0.20003000000000001</v>
      </c>
      <c r="N130" s="1"/>
      <c r="O130" s="1"/>
    </row>
    <row r="131" spans="1:15" ht="12.75" customHeight="1">
      <c r="A131" s="30">
        <v>121</v>
      </c>
      <c r="B131" s="218" t="s">
        <v>97</v>
      </c>
      <c r="C131" s="232">
        <v>372.15</v>
      </c>
      <c r="D131" s="233">
        <v>372.7</v>
      </c>
      <c r="E131" s="233">
        <v>368.25</v>
      </c>
      <c r="F131" s="233">
        <v>364.35</v>
      </c>
      <c r="G131" s="233">
        <v>359.90000000000003</v>
      </c>
      <c r="H131" s="233">
        <v>376.59999999999997</v>
      </c>
      <c r="I131" s="233">
        <v>381.0499999999999</v>
      </c>
      <c r="J131" s="233">
        <v>384.94999999999993</v>
      </c>
      <c r="K131" s="232">
        <v>377.15</v>
      </c>
      <c r="L131" s="232">
        <v>368.8</v>
      </c>
      <c r="M131" s="232">
        <v>38.916620000000002</v>
      </c>
      <c r="N131" s="1"/>
      <c r="O131" s="1"/>
    </row>
    <row r="132" spans="1:15" ht="12.75" customHeight="1">
      <c r="A132" s="30">
        <v>122</v>
      </c>
      <c r="B132" s="218" t="s">
        <v>93</v>
      </c>
      <c r="C132" s="232">
        <v>569.15</v>
      </c>
      <c r="D132" s="233">
        <v>570.7166666666667</v>
      </c>
      <c r="E132" s="233">
        <v>566.43333333333339</v>
      </c>
      <c r="F132" s="233">
        <v>563.7166666666667</v>
      </c>
      <c r="G132" s="233">
        <v>559.43333333333339</v>
      </c>
      <c r="H132" s="233">
        <v>573.43333333333339</v>
      </c>
      <c r="I132" s="233">
        <v>577.7166666666667</v>
      </c>
      <c r="J132" s="233">
        <v>580.43333333333339</v>
      </c>
      <c r="K132" s="232">
        <v>575</v>
      </c>
      <c r="L132" s="232">
        <v>568</v>
      </c>
      <c r="M132" s="232">
        <v>10.418150000000001</v>
      </c>
      <c r="N132" s="1"/>
      <c r="O132" s="1"/>
    </row>
    <row r="133" spans="1:15" ht="12.75" customHeight="1">
      <c r="A133" s="30">
        <v>123</v>
      </c>
      <c r="B133" s="218" t="s">
        <v>249</v>
      </c>
      <c r="C133" s="232">
        <v>1854.1</v>
      </c>
      <c r="D133" s="233">
        <v>1855.9833333333333</v>
      </c>
      <c r="E133" s="233">
        <v>1841.9666666666667</v>
      </c>
      <c r="F133" s="233">
        <v>1829.8333333333333</v>
      </c>
      <c r="G133" s="233">
        <v>1815.8166666666666</v>
      </c>
      <c r="H133" s="233">
        <v>1868.1166666666668</v>
      </c>
      <c r="I133" s="233">
        <v>1882.1333333333337</v>
      </c>
      <c r="J133" s="233">
        <v>1894.2666666666669</v>
      </c>
      <c r="K133" s="232">
        <v>1870</v>
      </c>
      <c r="L133" s="232">
        <v>1843.85</v>
      </c>
      <c r="M133" s="232">
        <v>0.79545999999999994</v>
      </c>
      <c r="N133" s="1"/>
      <c r="O133" s="1"/>
    </row>
    <row r="134" spans="1:15" ht="12.75" customHeight="1">
      <c r="A134" s="30">
        <v>124</v>
      </c>
      <c r="B134" s="218" t="s">
        <v>861</v>
      </c>
      <c r="C134" s="232">
        <v>709.65</v>
      </c>
      <c r="D134" s="233">
        <v>694.13333333333333</v>
      </c>
      <c r="E134" s="233">
        <v>672.26666666666665</v>
      </c>
      <c r="F134" s="233">
        <v>634.88333333333333</v>
      </c>
      <c r="G134" s="233">
        <v>613.01666666666665</v>
      </c>
      <c r="H134" s="233">
        <v>731.51666666666665</v>
      </c>
      <c r="I134" s="233">
        <v>753.38333333333321</v>
      </c>
      <c r="J134" s="233">
        <v>790.76666666666665</v>
      </c>
      <c r="K134" s="232">
        <v>716</v>
      </c>
      <c r="L134" s="232">
        <v>656.75</v>
      </c>
      <c r="M134" s="232">
        <v>20.210100000000001</v>
      </c>
      <c r="N134" s="1"/>
      <c r="O134" s="1"/>
    </row>
    <row r="135" spans="1:15" ht="12.75" customHeight="1">
      <c r="A135" s="30">
        <v>125</v>
      </c>
      <c r="B135" s="218" t="s">
        <v>94</v>
      </c>
      <c r="C135" s="232">
        <v>1992.15</v>
      </c>
      <c r="D135" s="233">
        <v>1988.05</v>
      </c>
      <c r="E135" s="233">
        <v>1971.1</v>
      </c>
      <c r="F135" s="233">
        <v>1950.05</v>
      </c>
      <c r="G135" s="233">
        <v>1933.1</v>
      </c>
      <c r="H135" s="233">
        <v>2009.1</v>
      </c>
      <c r="I135" s="233">
        <v>2026.0500000000002</v>
      </c>
      <c r="J135" s="233">
        <v>2047.1</v>
      </c>
      <c r="K135" s="232">
        <v>2005</v>
      </c>
      <c r="L135" s="232">
        <v>1967</v>
      </c>
      <c r="M135" s="232">
        <v>2.1452499999999999</v>
      </c>
      <c r="N135" s="1"/>
      <c r="O135" s="1"/>
    </row>
    <row r="136" spans="1:15" ht="12.75" customHeight="1">
      <c r="A136" s="30">
        <v>126</v>
      </c>
      <c r="B136" s="218" t="s">
        <v>854</v>
      </c>
      <c r="C136" s="232">
        <v>329.15</v>
      </c>
      <c r="D136" s="233">
        <v>330.1</v>
      </c>
      <c r="E136" s="233">
        <v>325.90000000000003</v>
      </c>
      <c r="F136" s="233">
        <v>322.65000000000003</v>
      </c>
      <c r="G136" s="233">
        <v>318.45000000000005</v>
      </c>
      <c r="H136" s="233">
        <v>333.35</v>
      </c>
      <c r="I136" s="233">
        <v>337.55000000000007</v>
      </c>
      <c r="J136" s="233">
        <v>340.8</v>
      </c>
      <c r="K136" s="232">
        <v>334.3</v>
      </c>
      <c r="L136" s="232">
        <v>326.85000000000002</v>
      </c>
      <c r="M136" s="232">
        <v>2.68004</v>
      </c>
      <c r="N136" s="1"/>
      <c r="O136" s="1"/>
    </row>
    <row r="137" spans="1:15" ht="12.75" customHeight="1">
      <c r="A137" s="30">
        <v>127</v>
      </c>
      <c r="B137" s="218" t="s">
        <v>338</v>
      </c>
      <c r="C137" s="232">
        <v>208.9</v>
      </c>
      <c r="D137" s="233">
        <v>208.06666666666669</v>
      </c>
      <c r="E137" s="233">
        <v>206.33333333333337</v>
      </c>
      <c r="F137" s="233">
        <v>203.76666666666668</v>
      </c>
      <c r="G137" s="233">
        <v>202.03333333333336</v>
      </c>
      <c r="H137" s="233">
        <v>210.63333333333338</v>
      </c>
      <c r="I137" s="233">
        <v>212.36666666666667</v>
      </c>
      <c r="J137" s="233">
        <v>214.93333333333339</v>
      </c>
      <c r="K137" s="232">
        <v>209.8</v>
      </c>
      <c r="L137" s="232">
        <v>205.5</v>
      </c>
      <c r="M137" s="232">
        <v>19.647179999999999</v>
      </c>
      <c r="N137" s="1"/>
      <c r="O137" s="1"/>
    </row>
    <row r="138" spans="1:15" ht="12.75" customHeight="1">
      <c r="A138" s="30">
        <v>128</v>
      </c>
      <c r="B138" s="218" t="s">
        <v>820</v>
      </c>
      <c r="C138" s="232">
        <v>185.1</v>
      </c>
      <c r="D138" s="233">
        <v>182.35</v>
      </c>
      <c r="E138" s="233">
        <v>177.7</v>
      </c>
      <c r="F138" s="233">
        <v>170.29999999999998</v>
      </c>
      <c r="G138" s="233">
        <v>165.64999999999998</v>
      </c>
      <c r="H138" s="233">
        <v>189.75</v>
      </c>
      <c r="I138" s="233">
        <v>194.40000000000003</v>
      </c>
      <c r="J138" s="233">
        <v>201.8</v>
      </c>
      <c r="K138" s="232">
        <v>187</v>
      </c>
      <c r="L138" s="232">
        <v>174.95</v>
      </c>
      <c r="M138" s="232">
        <v>18.831140000000001</v>
      </c>
      <c r="N138" s="1"/>
      <c r="O138" s="1"/>
    </row>
    <row r="139" spans="1:15" ht="12.75" customHeight="1">
      <c r="A139" s="30">
        <v>129</v>
      </c>
      <c r="B139" s="218" t="s">
        <v>250</v>
      </c>
      <c r="C139" s="232">
        <v>42.15</v>
      </c>
      <c r="D139" s="233">
        <v>41.983333333333334</v>
      </c>
      <c r="E139" s="233">
        <v>40.716666666666669</v>
      </c>
      <c r="F139" s="233">
        <v>39.283333333333331</v>
      </c>
      <c r="G139" s="233">
        <v>38.016666666666666</v>
      </c>
      <c r="H139" s="233">
        <v>43.416666666666671</v>
      </c>
      <c r="I139" s="233">
        <v>44.683333333333337</v>
      </c>
      <c r="J139" s="233">
        <v>46.116666666666674</v>
      </c>
      <c r="K139" s="232">
        <v>43.25</v>
      </c>
      <c r="L139" s="232">
        <v>40.549999999999997</v>
      </c>
      <c r="M139" s="232">
        <v>35.983759999999997</v>
      </c>
      <c r="N139" s="1"/>
      <c r="O139" s="1"/>
    </row>
    <row r="140" spans="1:15" ht="12.75" customHeight="1">
      <c r="A140" s="30">
        <v>130</v>
      </c>
      <c r="B140" s="218" t="s">
        <v>339</v>
      </c>
      <c r="C140" s="232">
        <v>217.55</v>
      </c>
      <c r="D140" s="233">
        <v>217.81666666666669</v>
      </c>
      <c r="E140" s="233">
        <v>215.93333333333339</v>
      </c>
      <c r="F140" s="233">
        <v>214.31666666666669</v>
      </c>
      <c r="G140" s="233">
        <v>212.43333333333339</v>
      </c>
      <c r="H140" s="233">
        <v>219.43333333333339</v>
      </c>
      <c r="I140" s="233">
        <v>221.31666666666666</v>
      </c>
      <c r="J140" s="233">
        <v>222.93333333333339</v>
      </c>
      <c r="K140" s="232">
        <v>219.7</v>
      </c>
      <c r="L140" s="232">
        <v>216.2</v>
      </c>
      <c r="M140" s="232">
        <v>2.1536</v>
      </c>
      <c r="N140" s="1"/>
      <c r="O140" s="1"/>
    </row>
    <row r="141" spans="1:15" ht="12.75" customHeight="1">
      <c r="A141" s="30">
        <v>131</v>
      </c>
      <c r="B141" s="218" t="s">
        <v>95</v>
      </c>
      <c r="C141" s="232">
        <v>3446.35</v>
      </c>
      <c r="D141" s="233">
        <v>3461.5166666666664</v>
      </c>
      <c r="E141" s="233">
        <v>3423.333333333333</v>
      </c>
      <c r="F141" s="233">
        <v>3400.3166666666666</v>
      </c>
      <c r="G141" s="233">
        <v>3362.1333333333332</v>
      </c>
      <c r="H141" s="233">
        <v>3484.5333333333328</v>
      </c>
      <c r="I141" s="233">
        <v>3522.7166666666662</v>
      </c>
      <c r="J141" s="233">
        <v>3545.7333333333327</v>
      </c>
      <c r="K141" s="232">
        <v>3499.7</v>
      </c>
      <c r="L141" s="232">
        <v>3438.5</v>
      </c>
      <c r="M141" s="232">
        <v>1.9544999999999999</v>
      </c>
      <c r="N141" s="1"/>
      <c r="O141" s="1"/>
    </row>
    <row r="142" spans="1:15" ht="12.75" customHeight="1">
      <c r="A142" s="30">
        <v>132</v>
      </c>
      <c r="B142" s="218" t="s">
        <v>251</v>
      </c>
      <c r="C142" s="232">
        <v>3925.7</v>
      </c>
      <c r="D142" s="233">
        <v>3921.0166666666664</v>
      </c>
      <c r="E142" s="233">
        <v>3895.083333333333</v>
      </c>
      <c r="F142" s="233">
        <v>3864.4666666666667</v>
      </c>
      <c r="G142" s="233">
        <v>3838.5333333333333</v>
      </c>
      <c r="H142" s="233">
        <v>3951.6333333333328</v>
      </c>
      <c r="I142" s="233">
        <v>3977.5666666666662</v>
      </c>
      <c r="J142" s="233">
        <v>4008.1833333333325</v>
      </c>
      <c r="K142" s="232">
        <v>3946.95</v>
      </c>
      <c r="L142" s="232">
        <v>3890.4</v>
      </c>
      <c r="M142" s="232">
        <v>1.2449600000000001</v>
      </c>
      <c r="N142" s="1"/>
      <c r="O142" s="1"/>
    </row>
    <row r="143" spans="1:15" ht="12.75" customHeight="1">
      <c r="A143" s="30">
        <v>133</v>
      </c>
      <c r="B143" s="218" t="s">
        <v>143</v>
      </c>
      <c r="C143" s="232">
        <v>2272.4</v>
      </c>
      <c r="D143" s="233">
        <v>2280.4833333333331</v>
      </c>
      <c r="E143" s="233">
        <v>2247.9666666666662</v>
      </c>
      <c r="F143" s="233">
        <v>2223.5333333333333</v>
      </c>
      <c r="G143" s="233">
        <v>2191.0166666666664</v>
      </c>
      <c r="H143" s="233">
        <v>2304.9166666666661</v>
      </c>
      <c r="I143" s="233">
        <v>2337.4333333333334</v>
      </c>
      <c r="J143" s="233">
        <v>2361.8666666666659</v>
      </c>
      <c r="K143" s="232">
        <v>2313</v>
      </c>
      <c r="L143" s="232">
        <v>2256.0500000000002</v>
      </c>
      <c r="M143" s="232">
        <v>4.5732600000000003</v>
      </c>
      <c r="N143" s="1"/>
      <c r="O143" s="1"/>
    </row>
    <row r="144" spans="1:15" ht="12.75" customHeight="1">
      <c r="A144" s="30">
        <v>134</v>
      </c>
      <c r="B144" s="218" t="s">
        <v>98</v>
      </c>
      <c r="C144" s="232">
        <v>4252.75</v>
      </c>
      <c r="D144" s="233">
        <v>4245.1166666666659</v>
      </c>
      <c r="E144" s="233">
        <v>4223.5833333333321</v>
      </c>
      <c r="F144" s="233">
        <v>4194.4166666666661</v>
      </c>
      <c r="G144" s="233">
        <v>4172.8833333333323</v>
      </c>
      <c r="H144" s="233">
        <v>4274.2833333333319</v>
      </c>
      <c r="I144" s="233">
        <v>4295.8166666666666</v>
      </c>
      <c r="J144" s="233">
        <v>4324.9833333333318</v>
      </c>
      <c r="K144" s="232">
        <v>4266.6499999999996</v>
      </c>
      <c r="L144" s="232">
        <v>4215.95</v>
      </c>
      <c r="M144" s="232">
        <v>2.1760100000000002</v>
      </c>
      <c r="N144" s="1"/>
      <c r="O144" s="1"/>
    </row>
    <row r="145" spans="1:15" ht="12.75" customHeight="1">
      <c r="A145" s="30">
        <v>135</v>
      </c>
      <c r="B145" s="218" t="s">
        <v>340</v>
      </c>
      <c r="C145" s="232">
        <v>569.45000000000005</v>
      </c>
      <c r="D145" s="233">
        <v>569.4</v>
      </c>
      <c r="E145" s="233">
        <v>564.4</v>
      </c>
      <c r="F145" s="233">
        <v>559.35</v>
      </c>
      <c r="G145" s="233">
        <v>554.35</v>
      </c>
      <c r="H145" s="233">
        <v>574.44999999999993</v>
      </c>
      <c r="I145" s="233">
        <v>579.44999999999993</v>
      </c>
      <c r="J145" s="233">
        <v>584.49999999999989</v>
      </c>
      <c r="K145" s="232">
        <v>574.4</v>
      </c>
      <c r="L145" s="232">
        <v>564.35</v>
      </c>
      <c r="M145" s="232">
        <v>2.37853</v>
      </c>
      <c r="N145" s="1"/>
      <c r="O145" s="1"/>
    </row>
    <row r="146" spans="1:15" ht="12.75" customHeight="1">
      <c r="A146" s="30">
        <v>136</v>
      </c>
      <c r="B146" s="218" t="s">
        <v>341</v>
      </c>
      <c r="C146" s="232">
        <v>173.1</v>
      </c>
      <c r="D146" s="233">
        <v>170.01666666666665</v>
      </c>
      <c r="E146" s="233">
        <v>163.83333333333331</v>
      </c>
      <c r="F146" s="233">
        <v>154.56666666666666</v>
      </c>
      <c r="G146" s="233">
        <v>148.38333333333333</v>
      </c>
      <c r="H146" s="233">
        <v>179.2833333333333</v>
      </c>
      <c r="I146" s="233">
        <v>185.46666666666664</v>
      </c>
      <c r="J146" s="233">
        <v>194.73333333333329</v>
      </c>
      <c r="K146" s="232">
        <v>176.2</v>
      </c>
      <c r="L146" s="232">
        <v>160.75</v>
      </c>
      <c r="M146" s="232">
        <v>13.65494</v>
      </c>
      <c r="N146" s="1"/>
      <c r="O146" s="1"/>
    </row>
    <row r="147" spans="1:15" ht="12.75" customHeight="1">
      <c r="A147" s="30">
        <v>137</v>
      </c>
      <c r="B147" s="218" t="s">
        <v>342</v>
      </c>
      <c r="C147" s="232">
        <v>166.35</v>
      </c>
      <c r="D147" s="233">
        <v>168.96666666666667</v>
      </c>
      <c r="E147" s="233">
        <v>161.28333333333333</v>
      </c>
      <c r="F147" s="233">
        <v>156.21666666666667</v>
      </c>
      <c r="G147" s="233">
        <v>148.53333333333333</v>
      </c>
      <c r="H147" s="233">
        <v>174.03333333333333</v>
      </c>
      <c r="I147" s="233">
        <v>181.71666666666667</v>
      </c>
      <c r="J147" s="233">
        <v>186.78333333333333</v>
      </c>
      <c r="K147" s="232">
        <v>176.65</v>
      </c>
      <c r="L147" s="232">
        <v>163.9</v>
      </c>
      <c r="M147" s="232">
        <v>9.3174499999999991</v>
      </c>
      <c r="N147" s="1"/>
      <c r="O147" s="1"/>
    </row>
    <row r="148" spans="1:15" ht="12.75" customHeight="1">
      <c r="A148" s="30">
        <v>138</v>
      </c>
      <c r="B148" s="218" t="s">
        <v>821</v>
      </c>
      <c r="C148" s="232">
        <v>55.25</v>
      </c>
      <c r="D148" s="233">
        <v>54.866666666666667</v>
      </c>
      <c r="E148" s="233">
        <v>54.133333333333333</v>
      </c>
      <c r="F148" s="233">
        <v>53.016666666666666</v>
      </c>
      <c r="G148" s="233">
        <v>52.283333333333331</v>
      </c>
      <c r="H148" s="233">
        <v>55.983333333333334</v>
      </c>
      <c r="I148" s="233">
        <v>56.716666666666669</v>
      </c>
      <c r="J148" s="233">
        <v>57.833333333333336</v>
      </c>
      <c r="K148" s="232">
        <v>55.6</v>
      </c>
      <c r="L148" s="232">
        <v>53.75</v>
      </c>
      <c r="M148" s="232">
        <v>220.17284000000001</v>
      </c>
      <c r="N148" s="1"/>
      <c r="O148" s="1"/>
    </row>
    <row r="149" spans="1:15" ht="12.75" customHeight="1">
      <c r="A149" s="30">
        <v>139</v>
      </c>
      <c r="B149" s="218" t="s">
        <v>343</v>
      </c>
      <c r="C149" s="232">
        <v>62.6</v>
      </c>
      <c r="D149" s="233">
        <v>63.4</v>
      </c>
      <c r="E149" s="233">
        <v>61.55</v>
      </c>
      <c r="F149" s="233">
        <v>60.5</v>
      </c>
      <c r="G149" s="233">
        <v>58.65</v>
      </c>
      <c r="H149" s="233">
        <v>64.449999999999989</v>
      </c>
      <c r="I149" s="233">
        <v>66.300000000000011</v>
      </c>
      <c r="J149" s="233">
        <v>67.349999999999994</v>
      </c>
      <c r="K149" s="232">
        <v>65.25</v>
      </c>
      <c r="L149" s="232">
        <v>62.35</v>
      </c>
      <c r="M149" s="232">
        <v>21.698630000000001</v>
      </c>
      <c r="N149" s="1"/>
      <c r="O149" s="1"/>
    </row>
    <row r="150" spans="1:15" ht="12.75" customHeight="1">
      <c r="A150" s="30">
        <v>140</v>
      </c>
      <c r="B150" s="218" t="s">
        <v>99</v>
      </c>
      <c r="C150" s="232">
        <v>3211.55</v>
      </c>
      <c r="D150" s="233">
        <v>3206.9166666666665</v>
      </c>
      <c r="E150" s="233">
        <v>3180.2333333333331</v>
      </c>
      <c r="F150" s="233">
        <v>3148.9166666666665</v>
      </c>
      <c r="G150" s="233">
        <v>3122.2333333333331</v>
      </c>
      <c r="H150" s="233">
        <v>3238.2333333333331</v>
      </c>
      <c r="I150" s="233">
        <v>3264.9166666666665</v>
      </c>
      <c r="J150" s="233">
        <v>3296.2333333333331</v>
      </c>
      <c r="K150" s="232">
        <v>3233.6</v>
      </c>
      <c r="L150" s="232">
        <v>3175.6</v>
      </c>
      <c r="M150" s="232">
        <v>3.1872400000000001</v>
      </c>
      <c r="N150" s="1"/>
      <c r="O150" s="1"/>
    </row>
    <row r="151" spans="1:15" ht="12.75" customHeight="1">
      <c r="A151" s="30">
        <v>141</v>
      </c>
      <c r="B151" s="218" t="s">
        <v>344</v>
      </c>
      <c r="C151" s="232">
        <v>430.2</v>
      </c>
      <c r="D151" s="233">
        <v>432.61666666666662</v>
      </c>
      <c r="E151" s="233">
        <v>425.58333333333326</v>
      </c>
      <c r="F151" s="233">
        <v>420.96666666666664</v>
      </c>
      <c r="G151" s="233">
        <v>413.93333333333328</v>
      </c>
      <c r="H151" s="233">
        <v>437.23333333333323</v>
      </c>
      <c r="I151" s="233">
        <v>444.26666666666665</v>
      </c>
      <c r="J151" s="233">
        <v>448.88333333333321</v>
      </c>
      <c r="K151" s="232">
        <v>439.65</v>
      </c>
      <c r="L151" s="232">
        <v>428</v>
      </c>
      <c r="M151" s="232">
        <v>1.75393</v>
      </c>
      <c r="N151" s="1"/>
      <c r="O151" s="1"/>
    </row>
    <row r="152" spans="1:15" ht="12.75" customHeight="1">
      <c r="A152" s="30">
        <v>142</v>
      </c>
      <c r="B152" s="218" t="s">
        <v>252</v>
      </c>
      <c r="C152" s="232">
        <v>416.1</v>
      </c>
      <c r="D152" s="233">
        <v>416.84999999999997</v>
      </c>
      <c r="E152" s="233">
        <v>413.24999999999994</v>
      </c>
      <c r="F152" s="233">
        <v>410.4</v>
      </c>
      <c r="G152" s="233">
        <v>406.79999999999995</v>
      </c>
      <c r="H152" s="233">
        <v>419.69999999999993</v>
      </c>
      <c r="I152" s="233">
        <v>423.29999999999995</v>
      </c>
      <c r="J152" s="233">
        <v>426.14999999999992</v>
      </c>
      <c r="K152" s="232">
        <v>420.45</v>
      </c>
      <c r="L152" s="232">
        <v>414</v>
      </c>
      <c r="M152" s="232">
        <v>1.7993699999999999</v>
      </c>
      <c r="N152" s="1"/>
      <c r="O152" s="1"/>
    </row>
    <row r="153" spans="1:15" ht="12.75" customHeight="1">
      <c r="A153" s="30">
        <v>143</v>
      </c>
      <c r="B153" s="218" t="s">
        <v>253</v>
      </c>
      <c r="C153" s="232">
        <v>1399.15</v>
      </c>
      <c r="D153" s="233">
        <v>1393.1499999999999</v>
      </c>
      <c r="E153" s="233">
        <v>1383.2999999999997</v>
      </c>
      <c r="F153" s="233">
        <v>1367.4499999999998</v>
      </c>
      <c r="G153" s="233">
        <v>1357.5999999999997</v>
      </c>
      <c r="H153" s="233">
        <v>1408.9999999999998</v>
      </c>
      <c r="I153" s="233">
        <v>1418.8499999999997</v>
      </c>
      <c r="J153" s="233">
        <v>1434.6999999999998</v>
      </c>
      <c r="K153" s="232">
        <v>1403</v>
      </c>
      <c r="L153" s="232">
        <v>1377.3</v>
      </c>
      <c r="M153" s="232">
        <v>0.12964000000000001</v>
      </c>
      <c r="N153" s="1"/>
      <c r="O153" s="1"/>
    </row>
    <row r="154" spans="1:15" ht="12.75" customHeight="1">
      <c r="A154" s="30">
        <v>144</v>
      </c>
      <c r="B154" s="218" t="s">
        <v>345</v>
      </c>
      <c r="C154" s="232">
        <v>78.7</v>
      </c>
      <c r="D154" s="233">
        <v>78.416666666666671</v>
      </c>
      <c r="E154" s="233">
        <v>77.433333333333337</v>
      </c>
      <c r="F154" s="233">
        <v>76.166666666666671</v>
      </c>
      <c r="G154" s="233">
        <v>75.183333333333337</v>
      </c>
      <c r="H154" s="233">
        <v>79.683333333333337</v>
      </c>
      <c r="I154" s="233">
        <v>80.666666666666657</v>
      </c>
      <c r="J154" s="233">
        <v>81.933333333333337</v>
      </c>
      <c r="K154" s="232">
        <v>79.400000000000006</v>
      </c>
      <c r="L154" s="232">
        <v>77.150000000000006</v>
      </c>
      <c r="M154" s="232">
        <v>14.762259999999999</v>
      </c>
      <c r="N154" s="1"/>
      <c r="O154" s="1"/>
    </row>
    <row r="155" spans="1:15" ht="12.75" customHeight="1">
      <c r="A155" s="30">
        <v>145</v>
      </c>
      <c r="B155" s="218" t="s">
        <v>776</v>
      </c>
      <c r="C155" s="232">
        <v>57.15</v>
      </c>
      <c r="D155" s="233">
        <v>57.699999999999996</v>
      </c>
      <c r="E155" s="233">
        <v>55.999999999999993</v>
      </c>
      <c r="F155" s="233">
        <v>54.849999999999994</v>
      </c>
      <c r="G155" s="233">
        <v>53.149999999999991</v>
      </c>
      <c r="H155" s="233">
        <v>58.849999999999994</v>
      </c>
      <c r="I155" s="233">
        <v>60.55</v>
      </c>
      <c r="J155" s="233">
        <v>61.699999999999996</v>
      </c>
      <c r="K155" s="232">
        <v>59.4</v>
      </c>
      <c r="L155" s="232">
        <v>56.55</v>
      </c>
      <c r="M155" s="232">
        <v>42.670140000000004</v>
      </c>
      <c r="N155" s="1"/>
      <c r="O155" s="1"/>
    </row>
    <row r="156" spans="1:15" ht="12.75" customHeight="1">
      <c r="A156" s="30">
        <v>146</v>
      </c>
      <c r="B156" s="218" t="s">
        <v>100</v>
      </c>
      <c r="C156" s="232">
        <v>2112.1999999999998</v>
      </c>
      <c r="D156" s="233">
        <v>2115.0666666666666</v>
      </c>
      <c r="E156" s="233">
        <v>2071.1333333333332</v>
      </c>
      <c r="F156" s="233">
        <v>2030.0666666666666</v>
      </c>
      <c r="G156" s="233">
        <v>1986.1333333333332</v>
      </c>
      <c r="H156" s="233">
        <v>2156.1333333333332</v>
      </c>
      <c r="I156" s="233">
        <v>2200.0666666666666</v>
      </c>
      <c r="J156" s="233">
        <v>2241.1333333333332</v>
      </c>
      <c r="K156" s="232">
        <v>2159</v>
      </c>
      <c r="L156" s="232">
        <v>2074</v>
      </c>
      <c r="M156" s="232">
        <v>8.7168200000000002</v>
      </c>
      <c r="N156" s="1"/>
      <c r="O156" s="1"/>
    </row>
    <row r="157" spans="1:15" ht="12.75" customHeight="1">
      <c r="A157" s="30">
        <v>147</v>
      </c>
      <c r="B157" s="218" t="s">
        <v>101</v>
      </c>
      <c r="C157" s="232">
        <v>177.9</v>
      </c>
      <c r="D157" s="233">
        <v>177.4666666666667</v>
      </c>
      <c r="E157" s="233">
        <v>176.23333333333341</v>
      </c>
      <c r="F157" s="233">
        <v>174.56666666666672</v>
      </c>
      <c r="G157" s="233">
        <v>173.33333333333343</v>
      </c>
      <c r="H157" s="233">
        <v>179.13333333333338</v>
      </c>
      <c r="I157" s="233">
        <v>180.36666666666667</v>
      </c>
      <c r="J157" s="233">
        <v>182.03333333333336</v>
      </c>
      <c r="K157" s="232">
        <v>178.7</v>
      </c>
      <c r="L157" s="232">
        <v>175.8</v>
      </c>
      <c r="M157" s="232">
        <v>18.534269999999999</v>
      </c>
      <c r="N157" s="1"/>
      <c r="O157" s="1"/>
    </row>
    <row r="158" spans="1:15" ht="12.75" customHeight="1">
      <c r="A158" s="30">
        <v>148</v>
      </c>
      <c r="B158" s="218" t="s">
        <v>346</v>
      </c>
      <c r="C158" s="232">
        <v>271.39999999999998</v>
      </c>
      <c r="D158" s="233">
        <v>271.35000000000002</v>
      </c>
      <c r="E158" s="233">
        <v>269.40000000000003</v>
      </c>
      <c r="F158" s="233">
        <v>267.40000000000003</v>
      </c>
      <c r="G158" s="233">
        <v>265.45000000000005</v>
      </c>
      <c r="H158" s="233">
        <v>273.35000000000002</v>
      </c>
      <c r="I158" s="233">
        <v>275.30000000000007</v>
      </c>
      <c r="J158" s="233">
        <v>277.3</v>
      </c>
      <c r="K158" s="232">
        <v>273.3</v>
      </c>
      <c r="L158" s="232">
        <v>269.35000000000002</v>
      </c>
      <c r="M158" s="232">
        <v>0.68808999999999998</v>
      </c>
      <c r="N158" s="1"/>
      <c r="O158" s="1"/>
    </row>
    <row r="159" spans="1:15" ht="12.75" customHeight="1">
      <c r="A159" s="30">
        <v>149</v>
      </c>
      <c r="B159" s="218" t="s">
        <v>810</v>
      </c>
      <c r="C159" s="232">
        <v>150.75</v>
      </c>
      <c r="D159" s="233">
        <v>150.5</v>
      </c>
      <c r="E159" s="233">
        <v>148.75</v>
      </c>
      <c r="F159" s="233">
        <v>146.75</v>
      </c>
      <c r="G159" s="233">
        <v>145</v>
      </c>
      <c r="H159" s="233">
        <v>152.5</v>
      </c>
      <c r="I159" s="233">
        <v>154.25</v>
      </c>
      <c r="J159" s="233">
        <v>156.25</v>
      </c>
      <c r="K159" s="232">
        <v>152.25</v>
      </c>
      <c r="L159" s="232">
        <v>148.5</v>
      </c>
      <c r="M159" s="232">
        <v>50.757840000000002</v>
      </c>
      <c r="N159" s="1"/>
      <c r="O159" s="1"/>
    </row>
    <row r="160" spans="1:15" ht="12.75" customHeight="1">
      <c r="A160" s="30">
        <v>150</v>
      </c>
      <c r="B160" s="218" t="s">
        <v>102</v>
      </c>
      <c r="C160" s="232">
        <v>133.65</v>
      </c>
      <c r="D160" s="233">
        <v>133.1</v>
      </c>
      <c r="E160" s="233">
        <v>131.94999999999999</v>
      </c>
      <c r="F160" s="233">
        <v>130.25</v>
      </c>
      <c r="G160" s="233">
        <v>129.1</v>
      </c>
      <c r="H160" s="233">
        <v>134.79999999999998</v>
      </c>
      <c r="I160" s="233">
        <v>135.95000000000002</v>
      </c>
      <c r="J160" s="233">
        <v>137.64999999999998</v>
      </c>
      <c r="K160" s="232">
        <v>134.25</v>
      </c>
      <c r="L160" s="232">
        <v>131.4</v>
      </c>
      <c r="M160" s="232">
        <v>73.488889999999998</v>
      </c>
      <c r="N160" s="1"/>
      <c r="O160" s="1"/>
    </row>
    <row r="161" spans="1:15" ht="12.75" customHeight="1">
      <c r="A161" s="30">
        <v>151</v>
      </c>
      <c r="B161" s="218" t="s">
        <v>777</v>
      </c>
      <c r="C161" s="232">
        <v>323.39999999999998</v>
      </c>
      <c r="D161" s="233">
        <v>314.93333333333334</v>
      </c>
      <c r="E161" s="233">
        <v>306.4666666666667</v>
      </c>
      <c r="F161" s="233">
        <v>289.53333333333336</v>
      </c>
      <c r="G161" s="233">
        <v>281.06666666666672</v>
      </c>
      <c r="H161" s="233">
        <v>331.86666666666667</v>
      </c>
      <c r="I161" s="233">
        <v>340.33333333333326</v>
      </c>
      <c r="J161" s="233">
        <v>357.26666666666665</v>
      </c>
      <c r="K161" s="232">
        <v>323.39999999999998</v>
      </c>
      <c r="L161" s="232">
        <v>298</v>
      </c>
      <c r="M161" s="232">
        <v>106.48564</v>
      </c>
      <c r="N161" s="1"/>
      <c r="O161" s="1"/>
    </row>
    <row r="162" spans="1:15" ht="12.75" customHeight="1">
      <c r="A162" s="30">
        <v>152</v>
      </c>
      <c r="B162" s="218" t="s">
        <v>347</v>
      </c>
      <c r="C162" s="232">
        <v>5600.95</v>
      </c>
      <c r="D162" s="233">
        <v>5613.6500000000005</v>
      </c>
      <c r="E162" s="233">
        <v>5567.3000000000011</v>
      </c>
      <c r="F162" s="233">
        <v>5533.6500000000005</v>
      </c>
      <c r="G162" s="233">
        <v>5487.3000000000011</v>
      </c>
      <c r="H162" s="233">
        <v>5647.3000000000011</v>
      </c>
      <c r="I162" s="233">
        <v>5693.6500000000015</v>
      </c>
      <c r="J162" s="233">
        <v>5727.3000000000011</v>
      </c>
      <c r="K162" s="232">
        <v>5660</v>
      </c>
      <c r="L162" s="232">
        <v>5580</v>
      </c>
      <c r="M162" s="232">
        <v>0.38463000000000003</v>
      </c>
      <c r="N162" s="1"/>
      <c r="O162" s="1"/>
    </row>
    <row r="163" spans="1:15" ht="12.75" customHeight="1">
      <c r="A163" s="30">
        <v>153</v>
      </c>
      <c r="B163" s="218" t="s">
        <v>348</v>
      </c>
      <c r="C163" s="232">
        <v>555.54999999999995</v>
      </c>
      <c r="D163" s="233">
        <v>551.0333333333333</v>
      </c>
      <c r="E163" s="233">
        <v>543.06666666666661</v>
      </c>
      <c r="F163" s="233">
        <v>530.58333333333326</v>
      </c>
      <c r="G163" s="233">
        <v>522.61666666666656</v>
      </c>
      <c r="H163" s="233">
        <v>563.51666666666665</v>
      </c>
      <c r="I163" s="233">
        <v>571.48333333333335</v>
      </c>
      <c r="J163" s="233">
        <v>583.9666666666667</v>
      </c>
      <c r="K163" s="232">
        <v>559</v>
      </c>
      <c r="L163" s="232">
        <v>538.54999999999995</v>
      </c>
      <c r="M163" s="232">
        <v>2.0554399999999999</v>
      </c>
      <c r="N163" s="1"/>
      <c r="O163" s="1"/>
    </row>
    <row r="164" spans="1:15" ht="12.75" customHeight="1">
      <c r="A164" s="30">
        <v>154</v>
      </c>
      <c r="B164" s="218" t="s">
        <v>349</v>
      </c>
      <c r="C164" s="232">
        <v>183.6</v>
      </c>
      <c r="D164" s="233">
        <v>183.93333333333331</v>
      </c>
      <c r="E164" s="233">
        <v>181.16666666666663</v>
      </c>
      <c r="F164" s="233">
        <v>178.73333333333332</v>
      </c>
      <c r="G164" s="233">
        <v>175.96666666666664</v>
      </c>
      <c r="H164" s="233">
        <v>186.36666666666662</v>
      </c>
      <c r="I164" s="233">
        <v>189.13333333333333</v>
      </c>
      <c r="J164" s="233">
        <v>191.56666666666661</v>
      </c>
      <c r="K164" s="232">
        <v>186.7</v>
      </c>
      <c r="L164" s="232">
        <v>181.5</v>
      </c>
      <c r="M164" s="232">
        <v>7.7718400000000001</v>
      </c>
      <c r="N164" s="1"/>
      <c r="O164" s="1"/>
    </row>
    <row r="165" spans="1:15" ht="12.75" customHeight="1">
      <c r="A165" s="30">
        <v>155</v>
      </c>
      <c r="B165" s="218" t="s">
        <v>350</v>
      </c>
      <c r="C165" s="232">
        <v>101.1</v>
      </c>
      <c r="D165" s="233">
        <v>101.26666666666667</v>
      </c>
      <c r="E165" s="233">
        <v>100.63333333333333</v>
      </c>
      <c r="F165" s="233">
        <v>100.16666666666666</v>
      </c>
      <c r="G165" s="233">
        <v>99.533333333333317</v>
      </c>
      <c r="H165" s="233">
        <v>101.73333333333333</v>
      </c>
      <c r="I165" s="233">
        <v>102.36666666666669</v>
      </c>
      <c r="J165" s="233">
        <v>102.83333333333334</v>
      </c>
      <c r="K165" s="232">
        <v>101.9</v>
      </c>
      <c r="L165" s="232">
        <v>100.8</v>
      </c>
      <c r="M165" s="232">
        <v>9.4386100000000006</v>
      </c>
      <c r="N165" s="1"/>
      <c r="O165" s="1"/>
    </row>
    <row r="166" spans="1:15" ht="12.75" customHeight="1">
      <c r="A166" s="30">
        <v>156</v>
      </c>
      <c r="B166" s="218" t="s">
        <v>254</v>
      </c>
      <c r="C166" s="232">
        <v>281</v>
      </c>
      <c r="D166" s="233">
        <v>281.95</v>
      </c>
      <c r="E166" s="233">
        <v>279.04999999999995</v>
      </c>
      <c r="F166" s="233">
        <v>277.09999999999997</v>
      </c>
      <c r="G166" s="233">
        <v>274.19999999999993</v>
      </c>
      <c r="H166" s="233">
        <v>283.89999999999998</v>
      </c>
      <c r="I166" s="233">
        <v>286.79999999999995</v>
      </c>
      <c r="J166" s="233">
        <v>288.75</v>
      </c>
      <c r="K166" s="232">
        <v>284.85000000000002</v>
      </c>
      <c r="L166" s="232">
        <v>280</v>
      </c>
      <c r="M166" s="232">
        <v>3.7414900000000002</v>
      </c>
      <c r="N166" s="1"/>
      <c r="O166" s="1"/>
    </row>
    <row r="167" spans="1:15" ht="12.75" customHeight="1">
      <c r="A167" s="30">
        <v>157</v>
      </c>
      <c r="B167" s="218" t="s">
        <v>822</v>
      </c>
      <c r="C167" s="232">
        <v>1123.4000000000001</v>
      </c>
      <c r="D167" s="233">
        <v>1122.8166666666666</v>
      </c>
      <c r="E167" s="233">
        <v>1115.6333333333332</v>
      </c>
      <c r="F167" s="233">
        <v>1107.8666666666666</v>
      </c>
      <c r="G167" s="233">
        <v>1100.6833333333332</v>
      </c>
      <c r="H167" s="233">
        <v>1130.5833333333333</v>
      </c>
      <c r="I167" s="233">
        <v>1137.7666666666667</v>
      </c>
      <c r="J167" s="233">
        <v>1145.5333333333333</v>
      </c>
      <c r="K167" s="232">
        <v>1130</v>
      </c>
      <c r="L167" s="232">
        <v>1115.05</v>
      </c>
      <c r="M167" s="232">
        <v>8.5190000000000002E-2</v>
      </c>
      <c r="N167" s="1"/>
      <c r="O167" s="1"/>
    </row>
    <row r="168" spans="1:15" ht="12.75" customHeight="1">
      <c r="A168" s="30">
        <v>158</v>
      </c>
      <c r="B168" s="218" t="s">
        <v>103</v>
      </c>
      <c r="C168" s="232">
        <v>95.8</v>
      </c>
      <c r="D168" s="233">
        <v>95.466666666666654</v>
      </c>
      <c r="E168" s="233">
        <v>94.583333333333314</v>
      </c>
      <c r="F168" s="233">
        <v>93.36666666666666</v>
      </c>
      <c r="G168" s="233">
        <v>92.48333333333332</v>
      </c>
      <c r="H168" s="233">
        <v>96.683333333333309</v>
      </c>
      <c r="I168" s="233">
        <v>97.566666666666663</v>
      </c>
      <c r="J168" s="233">
        <v>98.783333333333303</v>
      </c>
      <c r="K168" s="232">
        <v>96.35</v>
      </c>
      <c r="L168" s="232">
        <v>94.25</v>
      </c>
      <c r="M168" s="232">
        <v>98.730699999999999</v>
      </c>
      <c r="N168" s="1"/>
      <c r="O168" s="1"/>
    </row>
    <row r="169" spans="1:15" ht="12.75" customHeight="1">
      <c r="A169" s="30">
        <v>159</v>
      </c>
      <c r="B169" s="218" t="s">
        <v>352</v>
      </c>
      <c r="C169" s="232">
        <v>1534.15</v>
      </c>
      <c r="D169" s="233">
        <v>1527.2666666666667</v>
      </c>
      <c r="E169" s="233">
        <v>1515.5333333333333</v>
      </c>
      <c r="F169" s="233">
        <v>1496.9166666666667</v>
      </c>
      <c r="G169" s="233">
        <v>1485.1833333333334</v>
      </c>
      <c r="H169" s="233">
        <v>1545.8833333333332</v>
      </c>
      <c r="I169" s="233">
        <v>1557.6166666666663</v>
      </c>
      <c r="J169" s="233">
        <v>1576.2333333333331</v>
      </c>
      <c r="K169" s="232">
        <v>1539</v>
      </c>
      <c r="L169" s="232">
        <v>1508.65</v>
      </c>
      <c r="M169" s="232">
        <v>1.1479200000000001</v>
      </c>
      <c r="N169" s="1"/>
      <c r="O169" s="1"/>
    </row>
    <row r="170" spans="1:15" ht="12.75" customHeight="1">
      <c r="A170" s="30">
        <v>160</v>
      </c>
      <c r="B170" s="218" t="s">
        <v>106</v>
      </c>
      <c r="C170" s="232">
        <v>39</v>
      </c>
      <c r="D170" s="233">
        <v>39.06666666666667</v>
      </c>
      <c r="E170" s="233">
        <v>38.683333333333337</v>
      </c>
      <c r="F170" s="233">
        <v>38.366666666666667</v>
      </c>
      <c r="G170" s="233">
        <v>37.983333333333334</v>
      </c>
      <c r="H170" s="233">
        <v>39.38333333333334</v>
      </c>
      <c r="I170" s="233">
        <v>39.76666666666668</v>
      </c>
      <c r="J170" s="233">
        <v>40.083333333333343</v>
      </c>
      <c r="K170" s="232">
        <v>39.450000000000003</v>
      </c>
      <c r="L170" s="232">
        <v>38.75</v>
      </c>
      <c r="M170" s="232">
        <v>75.106930000000006</v>
      </c>
      <c r="N170" s="1"/>
      <c r="O170" s="1"/>
    </row>
    <row r="171" spans="1:15" ht="12.75" customHeight="1">
      <c r="A171" s="30">
        <v>161</v>
      </c>
      <c r="B171" s="218" t="s">
        <v>353</v>
      </c>
      <c r="C171" s="232">
        <v>2468.85</v>
      </c>
      <c r="D171" s="233">
        <v>2474.9500000000003</v>
      </c>
      <c r="E171" s="233">
        <v>2449.9000000000005</v>
      </c>
      <c r="F171" s="233">
        <v>2430.9500000000003</v>
      </c>
      <c r="G171" s="233">
        <v>2405.9000000000005</v>
      </c>
      <c r="H171" s="233">
        <v>2493.9000000000005</v>
      </c>
      <c r="I171" s="233">
        <v>2518.9500000000007</v>
      </c>
      <c r="J171" s="233">
        <v>2537.9000000000005</v>
      </c>
      <c r="K171" s="232">
        <v>2500</v>
      </c>
      <c r="L171" s="232">
        <v>2456</v>
      </c>
      <c r="M171" s="232">
        <v>0.29994999999999999</v>
      </c>
      <c r="N171" s="1"/>
      <c r="O171" s="1"/>
    </row>
    <row r="172" spans="1:15" ht="12.75" customHeight="1">
      <c r="A172" s="30">
        <v>162</v>
      </c>
      <c r="B172" s="218" t="s">
        <v>354</v>
      </c>
      <c r="C172" s="232">
        <v>3084.75</v>
      </c>
      <c r="D172" s="233">
        <v>3093.0666666666671</v>
      </c>
      <c r="E172" s="233">
        <v>3061.3333333333339</v>
      </c>
      <c r="F172" s="233">
        <v>3037.916666666667</v>
      </c>
      <c r="G172" s="233">
        <v>3006.1833333333338</v>
      </c>
      <c r="H172" s="233">
        <v>3116.483333333334</v>
      </c>
      <c r="I172" s="233">
        <v>3148.2166666666667</v>
      </c>
      <c r="J172" s="233">
        <v>3171.6333333333341</v>
      </c>
      <c r="K172" s="232">
        <v>3124.8</v>
      </c>
      <c r="L172" s="232">
        <v>3069.65</v>
      </c>
      <c r="M172" s="232">
        <v>2.606E-2</v>
      </c>
      <c r="N172" s="1"/>
      <c r="O172" s="1"/>
    </row>
    <row r="173" spans="1:15" ht="12.75" customHeight="1">
      <c r="A173" s="30">
        <v>163</v>
      </c>
      <c r="B173" s="218" t="s">
        <v>355</v>
      </c>
      <c r="C173" s="232">
        <v>172.5</v>
      </c>
      <c r="D173" s="233">
        <v>170.83333333333334</v>
      </c>
      <c r="E173" s="233">
        <v>166.66666666666669</v>
      </c>
      <c r="F173" s="233">
        <v>160.83333333333334</v>
      </c>
      <c r="G173" s="233">
        <v>156.66666666666669</v>
      </c>
      <c r="H173" s="233">
        <v>176.66666666666669</v>
      </c>
      <c r="I173" s="233">
        <v>180.83333333333337</v>
      </c>
      <c r="J173" s="233">
        <v>186.66666666666669</v>
      </c>
      <c r="K173" s="232">
        <v>175</v>
      </c>
      <c r="L173" s="232">
        <v>165</v>
      </c>
      <c r="M173" s="232">
        <v>56.281129999999997</v>
      </c>
      <c r="N173" s="1"/>
      <c r="O173" s="1"/>
    </row>
    <row r="174" spans="1:15" ht="12.75" customHeight="1">
      <c r="A174" s="30">
        <v>164</v>
      </c>
      <c r="B174" s="218" t="s">
        <v>255</v>
      </c>
      <c r="C174" s="232">
        <v>1573.35</v>
      </c>
      <c r="D174" s="233">
        <v>1575.5999999999997</v>
      </c>
      <c r="E174" s="233">
        <v>1561.3499999999995</v>
      </c>
      <c r="F174" s="233">
        <v>1549.3499999999997</v>
      </c>
      <c r="G174" s="233">
        <v>1535.0999999999995</v>
      </c>
      <c r="H174" s="233">
        <v>1587.5999999999995</v>
      </c>
      <c r="I174" s="233">
        <v>1601.85</v>
      </c>
      <c r="J174" s="233">
        <v>1613.8499999999995</v>
      </c>
      <c r="K174" s="232">
        <v>1589.85</v>
      </c>
      <c r="L174" s="232">
        <v>1563.6</v>
      </c>
      <c r="M174" s="232">
        <v>2.03748</v>
      </c>
      <c r="N174" s="1"/>
      <c r="O174" s="1"/>
    </row>
    <row r="175" spans="1:15" ht="12.75" customHeight="1">
      <c r="A175" s="30">
        <v>165</v>
      </c>
      <c r="B175" s="218" t="s">
        <v>356</v>
      </c>
      <c r="C175" s="232">
        <v>1331.3</v>
      </c>
      <c r="D175" s="233">
        <v>1331.4333333333332</v>
      </c>
      <c r="E175" s="233">
        <v>1324.7666666666664</v>
      </c>
      <c r="F175" s="233">
        <v>1318.2333333333333</v>
      </c>
      <c r="G175" s="233">
        <v>1311.5666666666666</v>
      </c>
      <c r="H175" s="233">
        <v>1337.9666666666662</v>
      </c>
      <c r="I175" s="233">
        <v>1344.6333333333328</v>
      </c>
      <c r="J175" s="233">
        <v>1351.1666666666661</v>
      </c>
      <c r="K175" s="232">
        <v>1338.1</v>
      </c>
      <c r="L175" s="232">
        <v>1324.9</v>
      </c>
      <c r="M175" s="232">
        <v>0.12742999999999999</v>
      </c>
      <c r="N175" s="1"/>
      <c r="O175" s="1"/>
    </row>
    <row r="176" spans="1:15" ht="12.75" customHeight="1">
      <c r="A176" s="30">
        <v>166</v>
      </c>
      <c r="B176" s="218" t="s">
        <v>104</v>
      </c>
      <c r="C176" s="232">
        <v>421.35</v>
      </c>
      <c r="D176" s="233">
        <v>421.88333333333338</v>
      </c>
      <c r="E176" s="233">
        <v>417.76666666666677</v>
      </c>
      <c r="F176" s="233">
        <v>414.18333333333339</v>
      </c>
      <c r="G176" s="233">
        <v>410.06666666666678</v>
      </c>
      <c r="H176" s="233">
        <v>425.46666666666675</v>
      </c>
      <c r="I176" s="233">
        <v>429.58333333333343</v>
      </c>
      <c r="J176" s="233">
        <v>433.16666666666674</v>
      </c>
      <c r="K176" s="232">
        <v>426</v>
      </c>
      <c r="L176" s="232">
        <v>418.3</v>
      </c>
      <c r="M176" s="232">
        <v>7.7074199999999999</v>
      </c>
      <c r="N176" s="1"/>
      <c r="O176" s="1"/>
    </row>
    <row r="177" spans="1:15" ht="12.75" customHeight="1">
      <c r="A177" s="30">
        <v>167</v>
      </c>
      <c r="B177" s="218" t="s">
        <v>823</v>
      </c>
      <c r="C177" s="232">
        <v>1167.3499999999999</v>
      </c>
      <c r="D177" s="233">
        <v>1161.4166666666667</v>
      </c>
      <c r="E177" s="233">
        <v>1150.8333333333335</v>
      </c>
      <c r="F177" s="233">
        <v>1134.3166666666668</v>
      </c>
      <c r="G177" s="233">
        <v>1123.7333333333336</v>
      </c>
      <c r="H177" s="233">
        <v>1177.9333333333334</v>
      </c>
      <c r="I177" s="233">
        <v>1188.5166666666669</v>
      </c>
      <c r="J177" s="233">
        <v>1205.0333333333333</v>
      </c>
      <c r="K177" s="232">
        <v>1172</v>
      </c>
      <c r="L177" s="232">
        <v>1144.9000000000001</v>
      </c>
      <c r="M177" s="232">
        <v>0.11736000000000001</v>
      </c>
      <c r="N177" s="1"/>
      <c r="O177" s="1"/>
    </row>
    <row r="178" spans="1:15" ht="12.75" customHeight="1">
      <c r="A178" s="30">
        <v>168</v>
      </c>
      <c r="B178" s="218" t="s">
        <v>357</v>
      </c>
      <c r="C178" s="232">
        <v>1873.2</v>
      </c>
      <c r="D178" s="233">
        <v>1848.3833333333332</v>
      </c>
      <c r="E178" s="233">
        <v>1804.8166666666664</v>
      </c>
      <c r="F178" s="233">
        <v>1736.4333333333332</v>
      </c>
      <c r="G178" s="233">
        <v>1692.8666666666663</v>
      </c>
      <c r="H178" s="233">
        <v>1916.7666666666664</v>
      </c>
      <c r="I178" s="233">
        <v>1960.333333333333</v>
      </c>
      <c r="J178" s="233">
        <v>2028.7166666666665</v>
      </c>
      <c r="K178" s="232">
        <v>1891.95</v>
      </c>
      <c r="L178" s="232">
        <v>1780</v>
      </c>
      <c r="M178" s="232">
        <v>1.62246</v>
      </c>
      <c r="N178" s="1"/>
      <c r="O178" s="1"/>
    </row>
    <row r="179" spans="1:15" ht="12.75" customHeight="1">
      <c r="A179" s="30">
        <v>169</v>
      </c>
      <c r="B179" s="218" t="s">
        <v>256</v>
      </c>
      <c r="C179" s="232">
        <v>474.85</v>
      </c>
      <c r="D179" s="233">
        <v>473.95</v>
      </c>
      <c r="E179" s="233">
        <v>467.9</v>
      </c>
      <c r="F179" s="233">
        <v>460.95</v>
      </c>
      <c r="G179" s="233">
        <v>454.9</v>
      </c>
      <c r="H179" s="233">
        <v>480.9</v>
      </c>
      <c r="I179" s="233">
        <v>486.95000000000005</v>
      </c>
      <c r="J179" s="233">
        <v>493.9</v>
      </c>
      <c r="K179" s="232">
        <v>480</v>
      </c>
      <c r="L179" s="232">
        <v>467</v>
      </c>
      <c r="M179" s="232">
        <v>0.49864999999999998</v>
      </c>
      <c r="N179" s="1"/>
      <c r="O179" s="1"/>
    </row>
    <row r="180" spans="1:15" ht="12.75" customHeight="1">
      <c r="A180" s="30">
        <v>170</v>
      </c>
      <c r="B180" s="218" t="s">
        <v>107</v>
      </c>
      <c r="C180" s="232">
        <v>896.1</v>
      </c>
      <c r="D180" s="233">
        <v>893.91666666666663</v>
      </c>
      <c r="E180" s="233">
        <v>887.83333333333326</v>
      </c>
      <c r="F180" s="233">
        <v>879.56666666666661</v>
      </c>
      <c r="G180" s="233">
        <v>873.48333333333323</v>
      </c>
      <c r="H180" s="233">
        <v>902.18333333333328</v>
      </c>
      <c r="I180" s="233">
        <v>908.26666666666654</v>
      </c>
      <c r="J180" s="233">
        <v>916.5333333333333</v>
      </c>
      <c r="K180" s="232">
        <v>900</v>
      </c>
      <c r="L180" s="232">
        <v>885.65</v>
      </c>
      <c r="M180" s="232">
        <v>6.9653700000000001</v>
      </c>
      <c r="N180" s="1"/>
      <c r="O180" s="1"/>
    </row>
    <row r="181" spans="1:15" ht="12.75" customHeight="1">
      <c r="A181" s="30">
        <v>171</v>
      </c>
      <c r="B181" s="218" t="s">
        <v>257</v>
      </c>
      <c r="C181" s="232">
        <v>435</v>
      </c>
      <c r="D181" s="233">
        <v>436.55</v>
      </c>
      <c r="E181" s="233">
        <v>432.45000000000005</v>
      </c>
      <c r="F181" s="233">
        <v>429.90000000000003</v>
      </c>
      <c r="G181" s="233">
        <v>425.80000000000007</v>
      </c>
      <c r="H181" s="233">
        <v>439.1</v>
      </c>
      <c r="I181" s="233">
        <v>443.20000000000005</v>
      </c>
      <c r="J181" s="233">
        <v>445.75</v>
      </c>
      <c r="K181" s="232">
        <v>440.65</v>
      </c>
      <c r="L181" s="232">
        <v>434</v>
      </c>
      <c r="M181" s="232">
        <v>0.64878999999999998</v>
      </c>
      <c r="N181" s="1"/>
      <c r="O181" s="1"/>
    </row>
    <row r="182" spans="1:15" ht="12.75" customHeight="1">
      <c r="A182" s="30">
        <v>172</v>
      </c>
      <c r="B182" s="218" t="s">
        <v>108</v>
      </c>
      <c r="C182" s="232">
        <v>1232.8</v>
      </c>
      <c r="D182" s="233">
        <v>1230.6666666666667</v>
      </c>
      <c r="E182" s="233">
        <v>1220.1833333333334</v>
      </c>
      <c r="F182" s="233">
        <v>1207.5666666666666</v>
      </c>
      <c r="G182" s="233">
        <v>1197.0833333333333</v>
      </c>
      <c r="H182" s="233">
        <v>1243.2833333333335</v>
      </c>
      <c r="I182" s="233">
        <v>1253.7666666666667</v>
      </c>
      <c r="J182" s="233">
        <v>1266.3833333333337</v>
      </c>
      <c r="K182" s="232">
        <v>1241.1500000000001</v>
      </c>
      <c r="L182" s="232">
        <v>1218.05</v>
      </c>
      <c r="M182" s="232">
        <v>3.3021699999999998</v>
      </c>
      <c r="N182" s="1"/>
      <c r="O182" s="1"/>
    </row>
    <row r="183" spans="1:15" ht="12.75" customHeight="1">
      <c r="A183" s="30">
        <v>173</v>
      </c>
      <c r="B183" s="218" t="s">
        <v>109</v>
      </c>
      <c r="C183" s="232">
        <v>328.3</v>
      </c>
      <c r="D183" s="233">
        <v>328.68333333333334</v>
      </c>
      <c r="E183" s="233">
        <v>326.41666666666669</v>
      </c>
      <c r="F183" s="233">
        <v>324.53333333333336</v>
      </c>
      <c r="G183" s="233">
        <v>322.26666666666671</v>
      </c>
      <c r="H183" s="233">
        <v>330.56666666666666</v>
      </c>
      <c r="I183" s="233">
        <v>332.83333333333331</v>
      </c>
      <c r="J183" s="233">
        <v>334.71666666666664</v>
      </c>
      <c r="K183" s="232">
        <v>330.95</v>
      </c>
      <c r="L183" s="232">
        <v>326.8</v>
      </c>
      <c r="M183" s="232">
        <v>4.9536199999999999</v>
      </c>
      <c r="N183" s="1"/>
      <c r="O183" s="1"/>
    </row>
    <row r="184" spans="1:15" ht="12.75" customHeight="1">
      <c r="A184" s="30">
        <v>174</v>
      </c>
      <c r="B184" s="218" t="s">
        <v>358</v>
      </c>
      <c r="C184" s="232">
        <v>371.55</v>
      </c>
      <c r="D184" s="233">
        <v>372.63333333333338</v>
      </c>
      <c r="E184" s="233">
        <v>368.21666666666675</v>
      </c>
      <c r="F184" s="233">
        <v>364.88333333333338</v>
      </c>
      <c r="G184" s="233">
        <v>360.46666666666675</v>
      </c>
      <c r="H184" s="233">
        <v>375.96666666666675</v>
      </c>
      <c r="I184" s="233">
        <v>380.38333333333338</v>
      </c>
      <c r="J184" s="233">
        <v>383.71666666666675</v>
      </c>
      <c r="K184" s="232">
        <v>377.05</v>
      </c>
      <c r="L184" s="232">
        <v>369.3</v>
      </c>
      <c r="M184" s="232">
        <v>2.8987599999999998</v>
      </c>
      <c r="N184" s="1"/>
      <c r="O184" s="1"/>
    </row>
    <row r="185" spans="1:15" ht="12.75" customHeight="1">
      <c r="A185" s="30">
        <v>175</v>
      </c>
      <c r="B185" s="218" t="s">
        <v>110</v>
      </c>
      <c r="C185" s="232">
        <v>1752.55</v>
      </c>
      <c r="D185" s="233">
        <v>1750.55</v>
      </c>
      <c r="E185" s="233">
        <v>1733</v>
      </c>
      <c r="F185" s="233">
        <v>1713.45</v>
      </c>
      <c r="G185" s="233">
        <v>1695.9</v>
      </c>
      <c r="H185" s="233">
        <v>1770.1</v>
      </c>
      <c r="I185" s="233">
        <v>1787.6499999999996</v>
      </c>
      <c r="J185" s="233">
        <v>1807.1999999999998</v>
      </c>
      <c r="K185" s="232">
        <v>1768.1</v>
      </c>
      <c r="L185" s="232">
        <v>1731</v>
      </c>
      <c r="M185" s="232">
        <v>3.6133799999999998</v>
      </c>
      <c r="N185" s="1"/>
      <c r="O185" s="1"/>
    </row>
    <row r="186" spans="1:15" ht="12.75" customHeight="1">
      <c r="A186" s="30">
        <v>176</v>
      </c>
      <c r="B186" s="218" t="s">
        <v>359</v>
      </c>
      <c r="C186" s="232">
        <v>659.45</v>
      </c>
      <c r="D186" s="233">
        <v>665.7166666666667</v>
      </c>
      <c r="E186" s="233">
        <v>646.73333333333335</v>
      </c>
      <c r="F186" s="233">
        <v>634.01666666666665</v>
      </c>
      <c r="G186" s="233">
        <v>615.0333333333333</v>
      </c>
      <c r="H186" s="233">
        <v>678.43333333333339</v>
      </c>
      <c r="I186" s="233">
        <v>697.41666666666674</v>
      </c>
      <c r="J186" s="233">
        <v>710.13333333333344</v>
      </c>
      <c r="K186" s="232">
        <v>684.7</v>
      </c>
      <c r="L186" s="232">
        <v>653</v>
      </c>
      <c r="M186" s="232">
        <v>2.4315199999999999</v>
      </c>
      <c r="N186" s="1"/>
      <c r="O186" s="1"/>
    </row>
    <row r="187" spans="1:15" ht="12.75" customHeight="1">
      <c r="A187" s="30">
        <v>177</v>
      </c>
      <c r="B187" s="218" t="s">
        <v>862</v>
      </c>
      <c r="C187" s="232">
        <v>335.55</v>
      </c>
      <c r="D187" s="233">
        <v>334.43333333333334</v>
      </c>
      <c r="E187" s="233">
        <v>332.11666666666667</v>
      </c>
      <c r="F187" s="233">
        <v>328.68333333333334</v>
      </c>
      <c r="G187" s="233">
        <v>326.36666666666667</v>
      </c>
      <c r="H187" s="233">
        <v>337.86666666666667</v>
      </c>
      <c r="I187" s="233">
        <v>340.18333333333339</v>
      </c>
      <c r="J187" s="233">
        <v>343.61666666666667</v>
      </c>
      <c r="K187" s="232">
        <v>336.75</v>
      </c>
      <c r="L187" s="232">
        <v>331</v>
      </c>
      <c r="M187" s="232">
        <v>1.10276</v>
      </c>
      <c r="N187" s="1"/>
      <c r="O187" s="1"/>
    </row>
    <row r="188" spans="1:15" ht="12.75" customHeight="1">
      <c r="A188" s="30">
        <v>178</v>
      </c>
      <c r="B188" s="218" t="s">
        <v>361</v>
      </c>
      <c r="C188" s="232">
        <v>1795.3</v>
      </c>
      <c r="D188" s="233">
        <v>1793.4166666666667</v>
      </c>
      <c r="E188" s="233">
        <v>1778.8833333333334</v>
      </c>
      <c r="F188" s="233">
        <v>1762.4666666666667</v>
      </c>
      <c r="G188" s="233">
        <v>1747.9333333333334</v>
      </c>
      <c r="H188" s="233">
        <v>1809.8333333333335</v>
      </c>
      <c r="I188" s="233">
        <v>1824.3666666666668</v>
      </c>
      <c r="J188" s="233">
        <v>1840.7833333333335</v>
      </c>
      <c r="K188" s="232">
        <v>1807.95</v>
      </c>
      <c r="L188" s="232">
        <v>1777</v>
      </c>
      <c r="M188" s="232">
        <v>1.60188</v>
      </c>
      <c r="N188" s="1"/>
      <c r="O188" s="1"/>
    </row>
    <row r="189" spans="1:15" ht="12.75" customHeight="1">
      <c r="A189" s="30">
        <v>179</v>
      </c>
      <c r="B189" s="218" t="s">
        <v>362</v>
      </c>
      <c r="C189" s="232">
        <v>739.35</v>
      </c>
      <c r="D189" s="233">
        <v>736.4666666666667</v>
      </c>
      <c r="E189" s="233">
        <v>728.83333333333337</v>
      </c>
      <c r="F189" s="233">
        <v>718.31666666666672</v>
      </c>
      <c r="G189" s="233">
        <v>710.68333333333339</v>
      </c>
      <c r="H189" s="233">
        <v>746.98333333333335</v>
      </c>
      <c r="I189" s="233">
        <v>754.61666666666656</v>
      </c>
      <c r="J189" s="233">
        <v>765.13333333333333</v>
      </c>
      <c r="K189" s="232">
        <v>744.1</v>
      </c>
      <c r="L189" s="232">
        <v>725.95</v>
      </c>
      <c r="M189" s="232">
        <v>0.64371</v>
      </c>
      <c r="N189" s="1"/>
      <c r="O189" s="1"/>
    </row>
    <row r="190" spans="1:15" ht="12.75" customHeight="1">
      <c r="A190" s="30">
        <v>180</v>
      </c>
      <c r="B190" s="218" t="s">
        <v>363</v>
      </c>
      <c r="C190" s="232">
        <v>250.3</v>
      </c>
      <c r="D190" s="233">
        <v>248.81666666666669</v>
      </c>
      <c r="E190" s="233">
        <v>244.93333333333339</v>
      </c>
      <c r="F190" s="233">
        <v>239.56666666666669</v>
      </c>
      <c r="G190" s="233">
        <v>235.68333333333339</v>
      </c>
      <c r="H190" s="233">
        <v>254.18333333333339</v>
      </c>
      <c r="I190" s="233">
        <v>258.06666666666666</v>
      </c>
      <c r="J190" s="233">
        <v>263.43333333333339</v>
      </c>
      <c r="K190" s="232">
        <v>252.7</v>
      </c>
      <c r="L190" s="232">
        <v>243.45</v>
      </c>
      <c r="M190" s="232">
        <v>2.2363499999999998</v>
      </c>
      <c r="N190" s="1"/>
      <c r="O190" s="1"/>
    </row>
    <row r="191" spans="1:15" ht="12.75" customHeight="1">
      <c r="A191" s="30">
        <v>181</v>
      </c>
      <c r="B191" s="218" t="s">
        <v>364</v>
      </c>
      <c r="C191" s="232">
        <v>3145.05</v>
      </c>
      <c r="D191" s="233">
        <v>3104.0166666666664</v>
      </c>
      <c r="E191" s="233">
        <v>3055.0333333333328</v>
      </c>
      <c r="F191" s="233">
        <v>2965.0166666666664</v>
      </c>
      <c r="G191" s="233">
        <v>2916.0333333333328</v>
      </c>
      <c r="H191" s="233">
        <v>3194.0333333333328</v>
      </c>
      <c r="I191" s="233">
        <v>3243.0166666666664</v>
      </c>
      <c r="J191" s="233">
        <v>3333.0333333333328</v>
      </c>
      <c r="K191" s="232">
        <v>3153</v>
      </c>
      <c r="L191" s="232">
        <v>3014</v>
      </c>
      <c r="M191" s="232">
        <v>2.2786</v>
      </c>
      <c r="N191" s="1"/>
      <c r="O191" s="1"/>
    </row>
    <row r="192" spans="1:15" ht="12.75" customHeight="1">
      <c r="A192" s="30">
        <v>182</v>
      </c>
      <c r="B192" s="218" t="s">
        <v>111</v>
      </c>
      <c r="C192" s="232">
        <v>479.4</v>
      </c>
      <c r="D192" s="233">
        <v>478.59999999999997</v>
      </c>
      <c r="E192" s="233">
        <v>474.44999999999993</v>
      </c>
      <c r="F192" s="233">
        <v>469.49999999999994</v>
      </c>
      <c r="G192" s="233">
        <v>465.34999999999991</v>
      </c>
      <c r="H192" s="233">
        <v>483.54999999999995</v>
      </c>
      <c r="I192" s="233">
        <v>487.69999999999993</v>
      </c>
      <c r="J192" s="233">
        <v>492.65</v>
      </c>
      <c r="K192" s="232">
        <v>482.75</v>
      </c>
      <c r="L192" s="232">
        <v>473.65</v>
      </c>
      <c r="M192" s="232">
        <v>5.6813500000000001</v>
      </c>
      <c r="N192" s="1"/>
      <c r="O192" s="1"/>
    </row>
    <row r="193" spans="1:15" ht="12.75" customHeight="1">
      <c r="A193" s="30">
        <v>183</v>
      </c>
      <c r="B193" s="218" t="s">
        <v>365</v>
      </c>
      <c r="C193" s="232">
        <v>558</v>
      </c>
      <c r="D193" s="233">
        <v>549.83333333333337</v>
      </c>
      <c r="E193" s="233">
        <v>536.56666666666672</v>
      </c>
      <c r="F193" s="233">
        <v>515.13333333333333</v>
      </c>
      <c r="G193" s="233">
        <v>501.86666666666667</v>
      </c>
      <c r="H193" s="233">
        <v>571.26666666666677</v>
      </c>
      <c r="I193" s="233">
        <v>584.53333333333342</v>
      </c>
      <c r="J193" s="233">
        <v>605.96666666666681</v>
      </c>
      <c r="K193" s="232">
        <v>563.1</v>
      </c>
      <c r="L193" s="232">
        <v>528.4</v>
      </c>
      <c r="M193" s="232">
        <v>25.539429999999999</v>
      </c>
      <c r="N193" s="1"/>
      <c r="O193" s="1"/>
    </row>
    <row r="194" spans="1:15" ht="12.75" customHeight="1">
      <c r="A194" s="30">
        <v>184</v>
      </c>
      <c r="B194" s="218" t="s">
        <v>366</v>
      </c>
      <c r="C194" s="232">
        <v>93.25</v>
      </c>
      <c r="D194" s="233">
        <v>92.683333333333323</v>
      </c>
      <c r="E194" s="233">
        <v>91.166666666666643</v>
      </c>
      <c r="F194" s="233">
        <v>89.083333333333314</v>
      </c>
      <c r="G194" s="233">
        <v>87.566666666666634</v>
      </c>
      <c r="H194" s="233">
        <v>94.766666666666652</v>
      </c>
      <c r="I194" s="233">
        <v>96.283333333333331</v>
      </c>
      <c r="J194" s="233">
        <v>98.36666666666666</v>
      </c>
      <c r="K194" s="232">
        <v>94.2</v>
      </c>
      <c r="L194" s="232">
        <v>90.6</v>
      </c>
      <c r="M194" s="232">
        <v>7.5701599999999996</v>
      </c>
      <c r="N194" s="1"/>
      <c r="O194" s="1"/>
    </row>
    <row r="195" spans="1:15" ht="12.75" customHeight="1">
      <c r="A195" s="30">
        <v>185</v>
      </c>
      <c r="B195" s="218" t="s">
        <v>367</v>
      </c>
      <c r="C195" s="232">
        <v>140.35</v>
      </c>
      <c r="D195" s="233">
        <v>136.45000000000002</v>
      </c>
      <c r="E195" s="233">
        <v>130.55000000000004</v>
      </c>
      <c r="F195" s="233">
        <v>120.75000000000003</v>
      </c>
      <c r="G195" s="233">
        <v>114.85000000000005</v>
      </c>
      <c r="H195" s="233">
        <v>146.25000000000003</v>
      </c>
      <c r="I195" s="233">
        <v>152.15</v>
      </c>
      <c r="J195" s="233">
        <v>161.95000000000002</v>
      </c>
      <c r="K195" s="232">
        <v>142.35</v>
      </c>
      <c r="L195" s="232">
        <v>126.65</v>
      </c>
      <c r="M195" s="232">
        <v>121.63352999999999</v>
      </c>
      <c r="N195" s="1"/>
      <c r="O195" s="1"/>
    </row>
    <row r="196" spans="1:15" ht="12.75" customHeight="1">
      <c r="A196" s="30">
        <v>186</v>
      </c>
      <c r="B196" s="218" t="s">
        <v>258</v>
      </c>
      <c r="C196" s="232">
        <v>256.10000000000002</v>
      </c>
      <c r="D196" s="233">
        <v>257.68333333333334</v>
      </c>
      <c r="E196" s="233">
        <v>253.61666666666667</v>
      </c>
      <c r="F196" s="233">
        <v>251.13333333333333</v>
      </c>
      <c r="G196" s="233">
        <v>247.06666666666666</v>
      </c>
      <c r="H196" s="233">
        <v>260.16666666666669</v>
      </c>
      <c r="I196" s="233">
        <v>264.23333333333341</v>
      </c>
      <c r="J196" s="233">
        <v>266.7166666666667</v>
      </c>
      <c r="K196" s="232">
        <v>261.75</v>
      </c>
      <c r="L196" s="232">
        <v>255.2</v>
      </c>
      <c r="M196" s="232">
        <v>6.5094500000000002</v>
      </c>
      <c r="N196" s="1"/>
      <c r="O196" s="1"/>
    </row>
    <row r="197" spans="1:15" ht="12.75" customHeight="1">
      <c r="A197" s="30">
        <v>187</v>
      </c>
      <c r="B197" s="218" t="s">
        <v>369</v>
      </c>
      <c r="C197" s="232">
        <v>1029</v>
      </c>
      <c r="D197" s="233">
        <v>1032.4166666666667</v>
      </c>
      <c r="E197" s="233">
        <v>1020.5833333333335</v>
      </c>
      <c r="F197" s="233">
        <v>1012.1666666666667</v>
      </c>
      <c r="G197" s="233">
        <v>1000.3333333333335</v>
      </c>
      <c r="H197" s="233">
        <v>1040.8333333333335</v>
      </c>
      <c r="I197" s="233">
        <v>1052.666666666667</v>
      </c>
      <c r="J197" s="233">
        <v>1061.0833333333335</v>
      </c>
      <c r="K197" s="232">
        <v>1044.25</v>
      </c>
      <c r="L197" s="232">
        <v>1024</v>
      </c>
      <c r="M197" s="232">
        <v>1.8609100000000001</v>
      </c>
      <c r="N197" s="1"/>
      <c r="O197" s="1"/>
    </row>
    <row r="198" spans="1:15" ht="12.75" customHeight="1">
      <c r="A198" s="30">
        <v>188</v>
      </c>
      <c r="B198" s="218" t="s">
        <v>113</v>
      </c>
      <c r="C198" s="232">
        <v>1035.45</v>
      </c>
      <c r="D198" s="233">
        <v>1033.4166666666667</v>
      </c>
      <c r="E198" s="233">
        <v>1028.5333333333335</v>
      </c>
      <c r="F198" s="233">
        <v>1021.6166666666668</v>
      </c>
      <c r="G198" s="233">
        <v>1016.7333333333336</v>
      </c>
      <c r="H198" s="233">
        <v>1040.3333333333335</v>
      </c>
      <c r="I198" s="233">
        <v>1045.2166666666667</v>
      </c>
      <c r="J198" s="233">
        <v>1052.1333333333334</v>
      </c>
      <c r="K198" s="232">
        <v>1038.3</v>
      </c>
      <c r="L198" s="232">
        <v>1026.5</v>
      </c>
      <c r="M198" s="232">
        <v>13.978059999999999</v>
      </c>
      <c r="N198" s="1"/>
      <c r="O198" s="1"/>
    </row>
    <row r="199" spans="1:15" ht="12.75" customHeight="1">
      <c r="A199" s="30">
        <v>189</v>
      </c>
      <c r="B199" s="218" t="s">
        <v>115</v>
      </c>
      <c r="C199" s="232">
        <v>2154.4</v>
      </c>
      <c r="D199" s="233">
        <v>2147.7666666666669</v>
      </c>
      <c r="E199" s="233">
        <v>2119.9833333333336</v>
      </c>
      <c r="F199" s="233">
        <v>2085.5666666666666</v>
      </c>
      <c r="G199" s="233">
        <v>2057.7833333333333</v>
      </c>
      <c r="H199" s="233">
        <v>2182.1833333333338</v>
      </c>
      <c r="I199" s="233">
        <v>2209.9666666666676</v>
      </c>
      <c r="J199" s="233">
        <v>2244.3833333333341</v>
      </c>
      <c r="K199" s="232">
        <v>2175.5500000000002</v>
      </c>
      <c r="L199" s="232">
        <v>2113.35</v>
      </c>
      <c r="M199" s="232">
        <v>1.78074</v>
      </c>
      <c r="N199" s="1"/>
      <c r="O199" s="1"/>
    </row>
    <row r="200" spans="1:15" ht="12.75" customHeight="1">
      <c r="A200" s="30">
        <v>190</v>
      </c>
      <c r="B200" s="218" t="s">
        <v>116</v>
      </c>
      <c r="C200" s="232">
        <v>1629.8</v>
      </c>
      <c r="D200" s="233">
        <v>1628.6333333333332</v>
      </c>
      <c r="E200" s="233">
        <v>1624.2666666666664</v>
      </c>
      <c r="F200" s="233">
        <v>1618.7333333333331</v>
      </c>
      <c r="G200" s="233">
        <v>1614.3666666666663</v>
      </c>
      <c r="H200" s="233">
        <v>1634.1666666666665</v>
      </c>
      <c r="I200" s="233">
        <v>1638.5333333333333</v>
      </c>
      <c r="J200" s="233">
        <v>1644.0666666666666</v>
      </c>
      <c r="K200" s="232">
        <v>1633</v>
      </c>
      <c r="L200" s="232">
        <v>1623.1</v>
      </c>
      <c r="M200" s="232">
        <v>43.459350000000001</v>
      </c>
      <c r="N200" s="1"/>
      <c r="O200" s="1"/>
    </row>
    <row r="201" spans="1:15" ht="12.75" customHeight="1">
      <c r="A201" s="30">
        <v>191</v>
      </c>
      <c r="B201" s="218" t="s">
        <v>117</v>
      </c>
      <c r="C201" s="232">
        <v>568.20000000000005</v>
      </c>
      <c r="D201" s="233">
        <v>568.76666666666677</v>
      </c>
      <c r="E201" s="233">
        <v>565.78333333333353</v>
      </c>
      <c r="F201" s="233">
        <v>563.36666666666679</v>
      </c>
      <c r="G201" s="233">
        <v>560.38333333333355</v>
      </c>
      <c r="H201" s="233">
        <v>571.18333333333351</v>
      </c>
      <c r="I201" s="233">
        <v>574.16666666666686</v>
      </c>
      <c r="J201" s="233">
        <v>576.58333333333348</v>
      </c>
      <c r="K201" s="232">
        <v>571.75</v>
      </c>
      <c r="L201" s="232">
        <v>566.35</v>
      </c>
      <c r="M201" s="232">
        <v>14.527189999999999</v>
      </c>
      <c r="N201" s="1"/>
      <c r="O201" s="1"/>
    </row>
    <row r="202" spans="1:15" ht="12.75" customHeight="1">
      <c r="A202" s="30">
        <v>192</v>
      </c>
      <c r="B202" s="218" t="s">
        <v>370</v>
      </c>
      <c r="C202" s="232">
        <v>73.900000000000006</v>
      </c>
      <c r="D202" s="233">
        <v>73.8</v>
      </c>
      <c r="E202" s="233">
        <v>72.699999999999989</v>
      </c>
      <c r="F202" s="233">
        <v>71.499999999999986</v>
      </c>
      <c r="G202" s="233">
        <v>70.399999999999977</v>
      </c>
      <c r="H202" s="233">
        <v>75</v>
      </c>
      <c r="I202" s="233">
        <v>76.099999999999994</v>
      </c>
      <c r="J202" s="233">
        <v>77.300000000000011</v>
      </c>
      <c r="K202" s="232">
        <v>74.900000000000006</v>
      </c>
      <c r="L202" s="232">
        <v>72.599999999999994</v>
      </c>
      <c r="M202" s="232">
        <v>58.962429999999998</v>
      </c>
      <c r="N202" s="1"/>
      <c r="O202" s="1"/>
    </row>
    <row r="203" spans="1:15" ht="12.75" customHeight="1">
      <c r="A203" s="30">
        <v>193</v>
      </c>
      <c r="B203" s="218" t="s">
        <v>824</v>
      </c>
      <c r="C203" s="232">
        <v>651.79999999999995</v>
      </c>
      <c r="D203" s="233">
        <v>646.79999999999995</v>
      </c>
      <c r="E203" s="233">
        <v>636.94999999999993</v>
      </c>
      <c r="F203" s="233">
        <v>622.1</v>
      </c>
      <c r="G203" s="233">
        <v>612.25</v>
      </c>
      <c r="H203" s="233">
        <v>661.64999999999986</v>
      </c>
      <c r="I203" s="233">
        <v>671.49999999999977</v>
      </c>
      <c r="J203" s="233">
        <v>686.3499999999998</v>
      </c>
      <c r="K203" s="232">
        <v>656.65</v>
      </c>
      <c r="L203" s="232">
        <v>631.95000000000005</v>
      </c>
      <c r="M203" s="232">
        <v>0.23526</v>
      </c>
      <c r="N203" s="1"/>
      <c r="O203" s="1"/>
    </row>
    <row r="204" spans="1:15" ht="12.75" customHeight="1">
      <c r="A204" s="30">
        <v>194</v>
      </c>
      <c r="B204" s="218" t="s">
        <v>371</v>
      </c>
      <c r="C204" s="232">
        <v>881.8</v>
      </c>
      <c r="D204" s="233">
        <v>883.1</v>
      </c>
      <c r="E204" s="233">
        <v>874.2</v>
      </c>
      <c r="F204" s="233">
        <v>866.6</v>
      </c>
      <c r="G204" s="233">
        <v>857.7</v>
      </c>
      <c r="H204" s="233">
        <v>890.7</v>
      </c>
      <c r="I204" s="233">
        <v>899.59999999999991</v>
      </c>
      <c r="J204" s="233">
        <v>907.2</v>
      </c>
      <c r="K204" s="232">
        <v>892</v>
      </c>
      <c r="L204" s="232">
        <v>875.5</v>
      </c>
      <c r="M204" s="232">
        <v>1.27369</v>
      </c>
      <c r="N204" s="1"/>
      <c r="O204" s="1"/>
    </row>
    <row r="205" spans="1:15" ht="12.75" customHeight="1">
      <c r="A205" s="30">
        <v>195</v>
      </c>
      <c r="B205" s="218" t="s">
        <v>372</v>
      </c>
      <c r="C205" s="232">
        <v>900.2</v>
      </c>
      <c r="D205" s="233">
        <v>898.48333333333323</v>
      </c>
      <c r="E205" s="233">
        <v>892.96666666666647</v>
      </c>
      <c r="F205" s="233">
        <v>885.73333333333323</v>
      </c>
      <c r="G205" s="233">
        <v>880.21666666666647</v>
      </c>
      <c r="H205" s="233">
        <v>905.71666666666647</v>
      </c>
      <c r="I205" s="233">
        <v>911.23333333333312</v>
      </c>
      <c r="J205" s="233">
        <v>918.46666666666647</v>
      </c>
      <c r="K205" s="232">
        <v>904</v>
      </c>
      <c r="L205" s="232">
        <v>891.25</v>
      </c>
      <c r="M205" s="232">
        <v>0.33505000000000001</v>
      </c>
      <c r="N205" s="1"/>
      <c r="O205" s="1"/>
    </row>
    <row r="206" spans="1:15" ht="12.75" customHeight="1">
      <c r="A206" s="30">
        <v>196</v>
      </c>
      <c r="B206" s="218" t="s">
        <v>112</v>
      </c>
      <c r="C206" s="232">
        <v>1110.8</v>
      </c>
      <c r="D206" s="233">
        <v>1112.5166666666667</v>
      </c>
      <c r="E206" s="233">
        <v>1103.3333333333333</v>
      </c>
      <c r="F206" s="233">
        <v>1095.8666666666666</v>
      </c>
      <c r="G206" s="233">
        <v>1086.6833333333332</v>
      </c>
      <c r="H206" s="233">
        <v>1119.9833333333333</v>
      </c>
      <c r="I206" s="233">
        <v>1129.1666666666667</v>
      </c>
      <c r="J206" s="233">
        <v>1136.6333333333334</v>
      </c>
      <c r="K206" s="232">
        <v>1121.7</v>
      </c>
      <c r="L206" s="232">
        <v>1105.05</v>
      </c>
      <c r="M206" s="232">
        <v>2.3704100000000001</v>
      </c>
      <c r="N206" s="1"/>
      <c r="O206" s="1"/>
    </row>
    <row r="207" spans="1:15" ht="12.75" customHeight="1">
      <c r="A207" s="30">
        <v>197</v>
      </c>
      <c r="B207" s="218" t="s">
        <v>118</v>
      </c>
      <c r="C207" s="232">
        <v>2696.6</v>
      </c>
      <c r="D207" s="233">
        <v>2702.7833333333333</v>
      </c>
      <c r="E207" s="233">
        <v>2678.8166666666666</v>
      </c>
      <c r="F207" s="233">
        <v>2661.0333333333333</v>
      </c>
      <c r="G207" s="233">
        <v>2637.0666666666666</v>
      </c>
      <c r="H207" s="233">
        <v>2720.5666666666666</v>
      </c>
      <c r="I207" s="233">
        <v>2744.5333333333328</v>
      </c>
      <c r="J207" s="233">
        <v>2762.3166666666666</v>
      </c>
      <c r="K207" s="232">
        <v>2726.75</v>
      </c>
      <c r="L207" s="232">
        <v>2685</v>
      </c>
      <c r="M207" s="232">
        <v>2.2585700000000002</v>
      </c>
      <c r="N207" s="1"/>
      <c r="O207" s="1"/>
    </row>
    <row r="208" spans="1:15" ht="12.75" customHeight="1">
      <c r="A208" s="30">
        <v>198</v>
      </c>
      <c r="B208" s="218" t="s">
        <v>770</v>
      </c>
      <c r="C208" s="232">
        <v>353.45</v>
      </c>
      <c r="D208" s="233">
        <v>356.18333333333339</v>
      </c>
      <c r="E208" s="233">
        <v>348.36666666666679</v>
      </c>
      <c r="F208" s="233">
        <v>343.28333333333342</v>
      </c>
      <c r="G208" s="233">
        <v>335.46666666666681</v>
      </c>
      <c r="H208" s="233">
        <v>361.26666666666677</v>
      </c>
      <c r="I208" s="233">
        <v>369.08333333333337</v>
      </c>
      <c r="J208" s="233">
        <v>374.16666666666674</v>
      </c>
      <c r="K208" s="232">
        <v>364</v>
      </c>
      <c r="L208" s="232">
        <v>351.1</v>
      </c>
      <c r="M208" s="232">
        <v>2.6798999999999999</v>
      </c>
      <c r="N208" s="1"/>
      <c r="O208" s="1"/>
    </row>
    <row r="209" spans="1:15" ht="12.75" customHeight="1">
      <c r="A209" s="30">
        <v>199</v>
      </c>
      <c r="B209" s="218" t="s">
        <v>120</v>
      </c>
      <c r="C209" s="232">
        <v>465.95</v>
      </c>
      <c r="D209" s="233">
        <v>467.86666666666662</v>
      </c>
      <c r="E209" s="233">
        <v>462.03333333333325</v>
      </c>
      <c r="F209" s="233">
        <v>458.11666666666662</v>
      </c>
      <c r="G209" s="233">
        <v>452.28333333333325</v>
      </c>
      <c r="H209" s="233">
        <v>471.78333333333325</v>
      </c>
      <c r="I209" s="233">
        <v>477.61666666666662</v>
      </c>
      <c r="J209" s="233">
        <v>481.53333333333325</v>
      </c>
      <c r="K209" s="232">
        <v>473.7</v>
      </c>
      <c r="L209" s="232">
        <v>463.95</v>
      </c>
      <c r="M209" s="232">
        <v>75.191329999999994</v>
      </c>
      <c r="N209" s="1"/>
      <c r="O209" s="1"/>
    </row>
    <row r="210" spans="1:15" ht="12.75" customHeight="1">
      <c r="A210" s="30">
        <v>200</v>
      </c>
      <c r="B210" s="218" t="s">
        <v>778</v>
      </c>
      <c r="C210" s="232">
        <v>1336.55</v>
      </c>
      <c r="D210" s="233">
        <v>1338.0833333333333</v>
      </c>
      <c r="E210" s="233">
        <v>1327.5166666666664</v>
      </c>
      <c r="F210" s="233">
        <v>1318.4833333333331</v>
      </c>
      <c r="G210" s="233">
        <v>1307.9166666666663</v>
      </c>
      <c r="H210" s="233">
        <v>1347.1166666666666</v>
      </c>
      <c r="I210" s="233">
        <v>1357.6833333333336</v>
      </c>
      <c r="J210" s="233">
        <v>1366.7166666666667</v>
      </c>
      <c r="K210" s="232">
        <v>1348.65</v>
      </c>
      <c r="L210" s="232">
        <v>1329.05</v>
      </c>
      <c r="M210" s="232">
        <v>0.47205000000000003</v>
      </c>
      <c r="N210" s="1"/>
      <c r="O210" s="1"/>
    </row>
    <row r="211" spans="1:15" ht="12.75" customHeight="1">
      <c r="A211" s="30">
        <v>201</v>
      </c>
      <c r="B211" s="218" t="s">
        <v>259</v>
      </c>
      <c r="C211" s="232">
        <v>2525.0500000000002</v>
      </c>
      <c r="D211" s="233">
        <v>2528.4666666666667</v>
      </c>
      <c r="E211" s="233">
        <v>2494.9833333333336</v>
      </c>
      <c r="F211" s="233">
        <v>2464.916666666667</v>
      </c>
      <c r="G211" s="233">
        <v>2431.4333333333338</v>
      </c>
      <c r="H211" s="233">
        <v>2558.5333333333333</v>
      </c>
      <c r="I211" s="233">
        <v>2592.016666666666</v>
      </c>
      <c r="J211" s="233">
        <v>2622.083333333333</v>
      </c>
      <c r="K211" s="232">
        <v>2561.9499999999998</v>
      </c>
      <c r="L211" s="232">
        <v>2498.4</v>
      </c>
      <c r="M211" s="232">
        <v>6.8563999999999998</v>
      </c>
      <c r="N211" s="1"/>
      <c r="O211" s="1"/>
    </row>
    <row r="212" spans="1:15" ht="12.75" customHeight="1">
      <c r="A212" s="30">
        <v>202</v>
      </c>
      <c r="B212" s="218" t="s">
        <v>374</v>
      </c>
      <c r="C212" s="232">
        <v>108.7</v>
      </c>
      <c r="D212" s="233">
        <v>108.51666666666667</v>
      </c>
      <c r="E212" s="233">
        <v>107.63333333333333</v>
      </c>
      <c r="F212" s="233">
        <v>106.56666666666666</v>
      </c>
      <c r="G212" s="233">
        <v>105.68333333333332</v>
      </c>
      <c r="H212" s="233">
        <v>109.58333333333333</v>
      </c>
      <c r="I212" s="233">
        <v>110.46666666666668</v>
      </c>
      <c r="J212" s="233">
        <v>111.53333333333333</v>
      </c>
      <c r="K212" s="232">
        <v>109.4</v>
      </c>
      <c r="L212" s="232">
        <v>107.45</v>
      </c>
      <c r="M212" s="232">
        <v>26.144089999999998</v>
      </c>
      <c r="N212" s="1"/>
      <c r="O212" s="1"/>
    </row>
    <row r="213" spans="1:15" ht="12.75" customHeight="1">
      <c r="A213" s="30">
        <v>203</v>
      </c>
      <c r="B213" s="218" t="s">
        <v>121</v>
      </c>
      <c r="C213" s="232">
        <v>230.95</v>
      </c>
      <c r="D213" s="233">
        <v>230.71666666666667</v>
      </c>
      <c r="E213" s="233">
        <v>228.63333333333333</v>
      </c>
      <c r="F213" s="233">
        <v>226.31666666666666</v>
      </c>
      <c r="G213" s="233">
        <v>224.23333333333332</v>
      </c>
      <c r="H213" s="233">
        <v>233.03333333333333</v>
      </c>
      <c r="I213" s="233">
        <v>235.11666666666665</v>
      </c>
      <c r="J213" s="233">
        <v>237.43333333333334</v>
      </c>
      <c r="K213" s="232">
        <v>232.8</v>
      </c>
      <c r="L213" s="232">
        <v>228.4</v>
      </c>
      <c r="M213" s="232">
        <v>20.61111</v>
      </c>
      <c r="N213" s="1"/>
      <c r="O213" s="1"/>
    </row>
    <row r="214" spans="1:15" ht="12.75" customHeight="1">
      <c r="A214" s="30">
        <v>204</v>
      </c>
      <c r="B214" s="218" t="s">
        <v>122</v>
      </c>
      <c r="C214" s="232">
        <v>2583.6</v>
      </c>
      <c r="D214" s="233">
        <v>2588.2666666666664</v>
      </c>
      <c r="E214" s="233">
        <v>2573.4333333333329</v>
      </c>
      <c r="F214" s="233">
        <v>2563.2666666666664</v>
      </c>
      <c r="G214" s="233">
        <v>2548.4333333333329</v>
      </c>
      <c r="H214" s="233">
        <v>2598.4333333333329</v>
      </c>
      <c r="I214" s="233">
        <v>2613.2666666666669</v>
      </c>
      <c r="J214" s="233">
        <v>2623.4333333333329</v>
      </c>
      <c r="K214" s="232">
        <v>2603.1</v>
      </c>
      <c r="L214" s="232">
        <v>2578.1</v>
      </c>
      <c r="M214" s="232">
        <v>8.2265099999999993</v>
      </c>
      <c r="N214" s="1"/>
      <c r="O214" s="1"/>
    </row>
    <row r="215" spans="1:15" ht="12.75" customHeight="1">
      <c r="A215" s="30">
        <v>205</v>
      </c>
      <c r="B215" s="218" t="s">
        <v>260</v>
      </c>
      <c r="C215" s="232">
        <v>324.25</v>
      </c>
      <c r="D215" s="233">
        <v>323.09999999999997</v>
      </c>
      <c r="E215" s="233">
        <v>319.84999999999991</v>
      </c>
      <c r="F215" s="233">
        <v>315.44999999999993</v>
      </c>
      <c r="G215" s="233">
        <v>312.19999999999987</v>
      </c>
      <c r="H215" s="233">
        <v>327.49999999999994</v>
      </c>
      <c r="I215" s="233">
        <v>330.75000000000006</v>
      </c>
      <c r="J215" s="233">
        <v>335.15</v>
      </c>
      <c r="K215" s="232">
        <v>326.35000000000002</v>
      </c>
      <c r="L215" s="232">
        <v>318.7</v>
      </c>
      <c r="M215" s="232">
        <v>2.9765799999999998</v>
      </c>
      <c r="N215" s="1"/>
      <c r="O215" s="1"/>
    </row>
    <row r="216" spans="1:15" ht="12.75" customHeight="1">
      <c r="A216" s="30">
        <v>206</v>
      </c>
      <c r="B216" s="218" t="s">
        <v>288</v>
      </c>
      <c r="C216" s="232">
        <v>3312.7</v>
      </c>
      <c r="D216" s="233">
        <v>3335.5499999999997</v>
      </c>
      <c r="E216" s="233">
        <v>3279.1499999999996</v>
      </c>
      <c r="F216" s="233">
        <v>3245.6</v>
      </c>
      <c r="G216" s="233">
        <v>3189.2</v>
      </c>
      <c r="H216" s="233">
        <v>3369.0999999999995</v>
      </c>
      <c r="I216" s="233">
        <v>3425.5</v>
      </c>
      <c r="J216" s="233">
        <v>3459.0499999999993</v>
      </c>
      <c r="K216" s="232">
        <v>3391.95</v>
      </c>
      <c r="L216" s="232">
        <v>3302</v>
      </c>
      <c r="M216" s="232">
        <v>0.20929</v>
      </c>
      <c r="N216" s="1"/>
      <c r="O216" s="1"/>
    </row>
    <row r="217" spans="1:15" ht="12.75" customHeight="1">
      <c r="A217" s="30">
        <v>207</v>
      </c>
      <c r="B217" s="218" t="s">
        <v>779</v>
      </c>
      <c r="C217" s="232">
        <v>723.75</v>
      </c>
      <c r="D217" s="233">
        <v>729.25</v>
      </c>
      <c r="E217" s="233">
        <v>713.5</v>
      </c>
      <c r="F217" s="233">
        <v>703.25</v>
      </c>
      <c r="G217" s="233">
        <v>687.5</v>
      </c>
      <c r="H217" s="233">
        <v>739.5</v>
      </c>
      <c r="I217" s="233">
        <v>755.25</v>
      </c>
      <c r="J217" s="233">
        <v>765.5</v>
      </c>
      <c r="K217" s="232">
        <v>745</v>
      </c>
      <c r="L217" s="232">
        <v>719</v>
      </c>
      <c r="M217" s="232">
        <v>1.13774</v>
      </c>
      <c r="N217" s="1"/>
      <c r="O217" s="1"/>
    </row>
    <row r="218" spans="1:15" ht="12.75" customHeight="1">
      <c r="A218" s="30">
        <v>208</v>
      </c>
      <c r="B218" s="218" t="s">
        <v>375</v>
      </c>
      <c r="C218" s="232">
        <v>41235.949999999997</v>
      </c>
      <c r="D218" s="233">
        <v>41487.516666666663</v>
      </c>
      <c r="E218" s="233">
        <v>40675.033333333326</v>
      </c>
      <c r="F218" s="233">
        <v>40114.116666666661</v>
      </c>
      <c r="G218" s="233">
        <v>39301.633333333324</v>
      </c>
      <c r="H218" s="233">
        <v>42048.433333333327</v>
      </c>
      <c r="I218" s="233">
        <v>42860.916666666664</v>
      </c>
      <c r="J218" s="233">
        <v>43421.833333333328</v>
      </c>
      <c r="K218" s="232">
        <v>42300</v>
      </c>
      <c r="L218" s="232">
        <v>40926.6</v>
      </c>
      <c r="M218" s="232">
        <v>0.10397000000000001</v>
      </c>
      <c r="N218" s="1"/>
      <c r="O218" s="1"/>
    </row>
    <row r="219" spans="1:15" ht="12.75" customHeight="1">
      <c r="A219" s="30">
        <v>209</v>
      </c>
      <c r="B219" s="218" t="s">
        <v>376</v>
      </c>
      <c r="C219" s="232">
        <v>51.7</v>
      </c>
      <c r="D219" s="233">
        <v>51.166666666666664</v>
      </c>
      <c r="E219" s="233">
        <v>50.233333333333327</v>
      </c>
      <c r="F219" s="233">
        <v>48.766666666666666</v>
      </c>
      <c r="G219" s="233">
        <v>47.833333333333329</v>
      </c>
      <c r="H219" s="233">
        <v>52.633333333333326</v>
      </c>
      <c r="I219" s="233">
        <v>53.566666666666663</v>
      </c>
      <c r="J219" s="233">
        <v>55.033333333333324</v>
      </c>
      <c r="K219" s="232">
        <v>52.1</v>
      </c>
      <c r="L219" s="232">
        <v>49.7</v>
      </c>
      <c r="M219" s="232">
        <v>101.32199</v>
      </c>
      <c r="N219" s="1"/>
      <c r="O219" s="1"/>
    </row>
    <row r="220" spans="1:15" ht="12.75" customHeight="1">
      <c r="A220" s="30">
        <v>210</v>
      </c>
      <c r="B220" s="218" t="s">
        <v>114</v>
      </c>
      <c r="C220" s="232">
        <v>2671.3</v>
      </c>
      <c r="D220" s="233">
        <v>2669</v>
      </c>
      <c r="E220" s="233">
        <v>2661.45</v>
      </c>
      <c r="F220" s="233">
        <v>2651.6</v>
      </c>
      <c r="G220" s="233">
        <v>2644.0499999999997</v>
      </c>
      <c r="H220" s="233">
        <v>2678.85</v>
      </c>
      <c r="I220" s="233">
        <v>2686.4</v>
      </c>
      <c r="J220" s="233">
        <v>2696.25</v>
      </c>
      <c r="K220" s="232">
        <v>2676.55</v>
      </c>
      <c r="L220" s="232">
        <v>2659.15</v>
      </c>
      <c r="M220" s="232">
        <v>20.223680000000002</v>
      </c>
      <c r="N220" s="1"/>
      <c r="O220" s="1"/>
    </row>
    <row r="221" spans="1:15" ht="12.75" customHeight="1">
      <c r="A221" s="30">
        <v>211</v>
      </c>
      <c r="B221" s="218" t="s">
        <v>124</v>
      </c>
      <c r="C221" s="232">
        <v>898.95</v>
      </c>
      <c r="D221" s="233">
        <v>899.56666666666661</v>
      </c>
      <c r="E221" s="233">
        <v>895.18333333333317</v>
      </c>
      <c r="F221" s="233">
        <v>891.41666666666652</v>
      </c>
      <c r="G221" s="233">
        <v>887.03333333333308</v>
      </c>
      <c r="H221" s="233">
        <v>903.33333333333326</v>
      </c>
      <c r="I221" s="233">
        <v>907.7166666666667</v>
      </c>
      <c r="J221" s="233">
        <v>911.48333333333335</v>
      </c>
      <c r="K221" s="232">
        <v>903.95</v>
      </c>
      <c r="L221" s="232">
        <v>895.8</v>
      </c>
      <c r="M221" s="232">
        <v>89.802999999999997</v>
      </c>
      <c r="N221" s="1"/>
      <c r="O221" s="1"/>
    </row>
    <row r="222" spans="1:15" ht="12.75" customHeight="1">
      <c r="A222" s="30">
        <v>212</v>
      </c>
      <c r="B222" s="218" t="s">
        <v>125</v>
      </c>
      <c r="C222" s="232">
        <v>1236.0999999999999</v>
      </c>
      <c r="D222" s="233">
        <v>1240.0333333333333</v>
      </c>
      <c r="E222" s="233">
        <v>1226.0666666666666</v>
      </c>
      <c r="F222" s="233">
        <v>1216.0333333333333</v>
      </c>
      <c r="G222" s="233">
        <v>1202.0666666666666</v>
      </c>
      <c r="H222" s="233">
        <v>1250.0666666666666</v>
      </c>
      <c r="I222" s="233">
        <v>1264.0333333333333</v>
      </c>
      <c r="J222" s="233">
        <v>1274.0666666666666</v>
      </c>
      <c r="K222" s="232">
        <v>1254</v>
      </c>
      <c r="L222" s="232">
        <v>1230</v>
      </c>
      <c r="M222" s="232">
        <v>4.32836</v>
      </c>
      <c r="N222" s="1"/>
      <c r="O222" s="1"/>
    </row>
    <row r="223" spans="1:15" ht="12.75" customHeight="1">
      <c r="A223" s="30">
        <v>213</v>
      </c>
      <c r="B223" s="218" t="s">
        <v>126</v>
      </c>
      <c r="C223" s="232">
        <v>449.45</v>
      </c>
      <c r="D223" s="233">
        <v>450.34999999999997</v>
      </c>
      <c r="E223" s="233">
        <v>447.09999999999991</v>
      </c>
      <c r="F223" s="233">
        <v>444.74999999999994</v>
      </c>
      <c r="G223" s="233">
        <v>441.49999999999989</v>
      </c>
      <c r="H223" s="233">
        <v>452.69999999999993</v>
      </c>
      <c r="I223" s="233">
        <v>455.95000000000005</v>
      </c>
      <c r="J223" s="233">
        <v>458.29999999999995</v>
      </c>
      <c r="K223" s="232">
        <v>453.6</v>
      </c>
      <c r="L223" s="232">
        <v>448</v>
      </c>
      <c r="M223" s="232">
        <v>6.88253</v>
      </c>
      <c r="N223" s="1"/>
      <c r="O223" s="1"/>
    </row>
    <row r="224" spans="1:15" ht="12.75" customHeight="1">
      <c r="A224" s="30">
        <v>214</v>
      </c>
      <c r="B224" s="218" t="s">
        <v>261</v>
      </c>
      <c r="C224" s="232">
        <v>494.15</v>
      </c>
      <c r="D224" s="233">
        <v>494.56666666666661</v>
      </c>
      <c r="E224" s="233">
        <v>489.48333333333323</v>
      </c>
      <c r="F224" s="233">
        <v>484.81666666666661</v>
      </c>
      <c r="G224" s="233">
        <v>479.73333333333323</v>
      </c>
      <c r="H224" s="233">
        <v>499.23333333333323</v>
      </c>
      <c r="I224" s="233">
        <v>504.31666666666661</v>
      </c>
      <c r="J224" s="233">
        <v>508.98333333333323</v>
      </c>
      <c r="K224" s="232">
        <v>499.65</v>
      </c>
      <c r="L224" s="232">
        <v>489.9</v>
      </c>
      <c r="M224" s="232">
        <v>1.58568</v>
      </c>
      <c r="N224" s="1"/>
      <c r="O224" s="1"/>
    </row>
    <row r="225" spans="1:15" ht="12.75" customHeight="1">
      <c r="A225" s="30">
        <v>215</v>
      </c>
      <c r="B225" s="218" t="s">
        <v>378</v>
      </c>
      <c r="C225" s="232">
        <v>53.1</v>
      </c>
      <c r="D225" s="233">
        <v>53.183333333333337</v>
      </c>
      <c r="E225" s="233">
        <v>52.266666666666673</v>
      </c>
      <c r="F225" s="233">
        <v>51.433333333333337</v>
      </c>
      <c r="G225" s="233">
        <v>50.516666666666673</v>
      </c>
      <c r="H225" s="233">
        <v>54.016666666666673</v>
      </c>
      <c r="I225" s="233">
        <v>54.93333333333333</v>
      </c>
      <c r="J225" s="233">
        <v>55.766666666666673</v>
      </c>
      <c r="K225" s="232">
        <v>54.1</v>
      </c>
      <c r="L225" s="232">
        <v>52.35</v>
      </c>
      <c r="M225" s="232">
        <v>105.52016</v>
      </c>
      <c r="N225" s="1"/>
      <c r="O225" s="1"/>
    </row>
    <row r="226" spans="1:15" ht="12.75" customHeight="1">
      <c r="A226" s="30">
        <v>216</v>
      </c>
      <c r="B226" s="218" t="s">
        <v>128</v>
      </c>
      <c r="C226" s="232">
        <v>55.85</v>
      </c>
      <c r="D226" s="233">
        <v>55.866666666666667</v>
      </c>
      <c r="E226" s="233">
        <v>55.333333333333336</v>
      </c>
      <c r="F226" s="233">
        <v>54.81666666666667</v>
      </c>
      <c r="G226" s="233">
        <v>54.283333333333339</v>
      </c>
      <c r="H226" s="233">
        <v>56.383333333333333</v>
      </c>
      <c r="I226" s="233">
        <v>56.916666666666664</v>
      </c>
      <c r="J226" s="233">
        <v>57.43333333333333</v>
      </c>
      <c r="K226" s="232">
        <v>56.4</v>
      </c>
      <c r="L226" s="232">
        <v>55.35</v>
      </c>
      <c r="M226" s="232">
        <v>288.70927999999998</v>
      </c>
      <c r="N226" s="1"/>
      <c r="O226" s="1"/>
    </row>
    <row r="227" spans="1:15" ht="12.75" customHeight="1">
      <c r="A227" s="30">
        <v>217</v>
      </c>
      <c r="B227" s="218" t="s">
        <v>379</v>
      </c>
      <c r="C227" s="232">
        <v>78.5</v>
      </c>
      <c r="D227" s="233">
        <v>78.05</v>
      </c>
      <c r="E227" s="233">
        <v>77.3</v>
      </c>
      <c r="F227" s="233">
        <v>76.099999999999994</v>
      </c>
      <c r="G227" s="233">
        <v>75.349999999999994</v>
      </c>
      <c r="H227" s="233">
        <v>79.25</v>
      </c>
      <c r="I227" s="233">
        <v>80</v>
      </c>
      <c r="J227" s="233">
        <v>81.2</v>
      </c>
      <c r="K227" s="232">
        <v>78.8</v>
      </c>
      <c r="L227" s="232">
        <v>76.849999999999994</v>
      </c>
      <c r="M227" s="232">
        <v>67.101209999999995</v>
      </c>
      <c r="N227" s="1"/>
      <c r="O227" s="1"/>
    </row>
    <row r="228" spans="1:15" ht="12.75" customHeight="1">
      <c r="A228" s="30">
        <v>218</v>
      </c>
      <c r="B228" s="218" t="s">
        <v>380</v>
      </c>
      <c r="C228" s="232">
        <v>898.35</v>
      </c>
      <c r="D228" s="233">
        <v>902.7833333333333</v>
      </c>
      <c r="E228" s="233">
        <v>891.56666666666661</v>
      </c>
      <c r="F228" s="233">
        <v>884.7833333333333</v>
      </c>
      <c r="G228" s="233">
        <v>873.56666666666661</v>
      </c>
      <c r="H228" s="233">
        <v>909.56666666666661</v>
      </c>
      <c r="I228" s="233">
        <v>920.7833333333333</v>
      </c>
      <c r="J228" s="233">
        <v>927.56666666666661</v>
      </c>
      <c r="K228" s="232">
        <v>914</v>
      </c>
      <c r="L228" s="232">
        <v>896</v>
      </c>
      <c r="M228" s="232">
        <v>6.694E-2</v>
      </c>
      <c r="N228" s="1"/>
      <c r="O228" s="1"/>
    </row>
    <row r="229" spans="1:15" ht="12.75" customHeight="1">
      <c r="A229" s="30">
        <v>219</v>
      </c>
      <c r="B229" s="218" t="s">
        <v>381</v>
      </c>
      <c r="C229" s="232">
        <v>471.55</v>
      </c>
      <c r="D229" s="233">
        <v>470.84999999999997</v>
      </c>
      <c r="E229" s="233">
        <v>466.69999999999993</v>
      </c>
      <c r="F229" s="233">
        <v>461.84999999999997</v>
      </c>
      <c r="G229" s="233">
        <v>457.69999999999993</v>
      </c>
      <c r="H229" s="233">
        <v>475.69999999999993</v>
      </c>
      <c r="I229" s="233">
        <v>479.84999999999991</v>
      </c>
      <c r="J229" s="233">
        <v>484.69999999999993</v>
      </c>
      <c r="K229" s="232">
        <v>475</v>
      </c>
      <c r="L229" s="232">
        <v>466</v>
      </c>
      <c r="M229" s="232">
        <v>1.85355</v>
      </c>
      <c r="N229" s="1"/>
      <c r="O229" s="1"/>
    </row>
    <row r="230" spans="1:15" ht="12.75" customHeight="1">
      <c r="A230" s="30">
        <v>220</v>
      </c>
      <c r="B230" s="218" t="s">
        <v>382</v>
      </c>
      <c r="C230" s="232">
        <v>1753.1</v>
      </c>
      <c r="D230" s="233">
        <v>1755.1499999999999</v>
      </c>
      <c r="E230" s="233">
        <v>1737.9499999999998</v>
      </c>
      <c r="F230" s="233">
        <v>1722.8</v>
      </c>
      <c r="G230" s="233">
        <v>1705.6</v>
      </c>
      <c r="H230" s="233">
        <v>1770.2999999999997</v>
      </c>
      <c r="I230" s="233">
        <v>1787.5</v>
      </c>
      <c r="J230" s="233">
        <v>1802.6499999999996</v>
      </c>
      <c r="K230" s="232">
        <v>1772.35</v>
      </c>
      <c r="L230" s="232">
        <v>1740</v>
      </c>
      <c r="M230" s="232">
        <v>0.27606999999999998</v>
      </c>
      <c r="N230" s="1"/>
      <c r="O230" s="1"/>
    </row>
    <row r="231" spans="1:15" ht="12.75" customHeight="1">
      <c r="A231" s="30">
        <v>221</v>
      </c>
      <c r="B231" s="218" t="s">
        <v>383</v>
      </c>
      <c r="C231" s="232">
        <v>290.85000000000002</v>
      </c>
      <c r="D231" s="233">
        <v>291.95</v>
      </c>
      <c r="E231" s="233">
        <v>287.2</v>
      </c>
      <c r="F231" s="233">
        <v>283.55</v>
      </c>
      <c r="G231" s="233">
        <v>278.8</v>
      </c>
      <c r="H231" s="233">
        <v>295.59999999999997</v>
      </c>
      <c r="I231" s="233">
        <v>300.34999999999997</v>
      </c>
      <c r="J231" s="233">
        <v>303.99999999999994</v>
      </c>
      <c r="K231" s="232">
        <v>296.7</v>
      </c>
      <c r="L231" s="232">
        <v>288.3</v>
      </c>
      <c r="M231" s="232">
        <v>36.325510000000001</v>
      </c>
      <c r="N231" s="1"/>
      <c r="O231" s="1"/>
    </row>
    <row r="232" spans="1:15" ht="12.75" customHeight="1">
      <c r="A232" s="30">
        <v>222</v>
      </c>
      <c r="B232" s="218" t="s">
        <v>137</v>
      </c>
      <c r="C232" s="232">
        <v>334.4</v>
      </c>
      <c r="D232" s="233">
        <v>333.63333333333333</v>
      </c>
      <c r="E232" s="233">
        <v>332.26666666666665</v>
      </c>
      <c r="F232" s="233">
        <v>330.13333333333333</v>
      </c>
      <c r="G232" s="233">
        <v>328.76666666666665</v>
      </c>
      <c r="H232" s="233">
        <v>335.76666666666665</v>
      </c>
      <c r="I232" s="233">
        <v>337.13333333333333</v>
      </c>
      <c r="J232" s="233">
        <v>339.26666666666665</v>
      </c>
      <c r="K232" s="232">
        <v>335</v>
      </c>
      <c r="L232" s="232">
        <v>331.5</v>
      </c>
      <c r="M232" s="232">
        <v>77.375619999999998</v>
      </c>
      <c r="N232" s="1"/>
      <c r="O232" s="1"/>
    </row>
    <row r="233" spans="1:15" ht="12.75" customHeight="1">
      <c r="A233" s="30">
        <v>223</v>
      </c>
      <c r="B233" s="218" t="s">
        <v>385</v>
      </c>
      <c r="C233" s="232">
        <v>104.2</v>
      </c>
      <c r="D233" s="233">
        <v>104.10000000000001</v>
      </c>
      <c r="E233" s="233">
        <v>103.25000000000001</v>
      </c>
      <c r="F233" s="233">
        <v>102.30000000000001</v>
      </c>
      <c r="G233" s="233">
        <v>101.45000000000002</v>
      </c>
      <c r="H233" s="233">
        <v>105.05000000000001</v>
      </c>
      <c r="I233" s="233">
        <v>105.9</v>
      </c>
      <c r="J233" s="233">
        <v>106.85000000000001</v>
      </c>
      <c r="K233" s="232">
        <v>104.95</v>
      </c>
      <c r="L233" s="232">
        <v>103.15</v>
      </c>
      <c r="M233" s="232">
        <v>3.0918700000000001</v>
      </c>
      <c r="N233" s="1"/>
      <c r="O233" s="1"/>
    </row>
    <row r="234" spans="1:15" ht="12.75" customHeight="1">
      <c r="A234" s="30">
        <v>224</v>
      </c>
      <c r="B234" s="218" t="s">
        <v>386</v>
      </c>
      <c r="C234" s="232">
        <v>215.95</v>
      </c>
      <c r="D234" s="233">
        <v>215.28333333333333</v>
      </c>
      <c r="E234" s="233">
        <v>213.41666666666666</v>
      </c>
      <c r="F234" s="233">
        <v>210.88333333333333</v>
      </c>
      <c r="G234" s="233">
        <v>209.01666666666665</v>
      </c>
      <c r="H234" s="233">
        <v>217.81666666666666</v>
      </c>
      <c r="I234" s="233">
        <v>219.68333333333334</v>
      </c>
      <c r="J234" s="233">
        <v>222.21666666666667</v>
      </c>
      <c r="K234" s="232">
        <v>217.15</v>
      </c>
      <c r="L234" s="232">
        <v>212.75</v>
      </c>
      <c r="M234" s="232">
        <v>21.78707</v>
      </c>
      <c r="N234" s="1"/>
      <c r="O234" s="1"/>
    </row>
    <row r="235" spans="1:15" ht="12.75" customHeight="1">
      <c r="A235" s="30">
        <v>225</v>
      </c>
      <c r="B235" s="218" t="s">
        <v>123</v>
      </c>
      <c r="C235" s="232">
        <v>147.35</v>
      </c>
      <c r="D235" s="233">
        <v>148.03333333333333</v>
      </c>
      <c r="E235" s="233">
        <v>145.46666666666667</v>
      </c>
      <c r="F235" s="233">
        <v>143.58333333333334</v>
      </c>
      <c r="G235" s="233">
        <v>141.01666666666668</v>
      </c>
      <c r="H235" s="233">
        <v>149.91666666666666</v>
      </c>
      <c r="I235" s="233">
        <v>152.48333333333332</v>
      </c>
      <c r="J235" s="233">
        <v>154.36666666666665</v>
      </c>
      <c r="K235" s="232">
        <v>150.6</v>
      </c>
      <c r="L235" s="232">
        <v>146.15</v>
      </c>
      <c r="M235" s="232">
        <v>107.64494000000001</v>
      </c>
      <c r="N235" s="1"/>
      <c r="O235" s="1"/>
    </row>
    <row r="236" spans="1:15" ht="12.75" customHeight="1">
      <c r="A236" s="30">
        <v>226</v>
      </c>
      <c r="B236" s="218" t="s">
        <v>387</v>
      </c>
      <c r="C236" s="232">
        <v>80.400000000000006</v>
      </c>
      <c r="D236" s="233">
        <v>80.616666666666674</v>
      </c>
      <c r="E236" s="233">
        <v>79.333333333333343</v>
      </c>
      <c r="F236" s="233">
        <v>78.266666666666666</v>
      </c>
      <c r="G236" s="233">
        <v>76.983333333333334</v>
      </c>
      <c r="H236" s="233">
        <v>81.683333333333351</v>
      </c>
      <c r="I236" s="233">
        <v>82.966666666666683</v>
      </c>
      <c r="J236" s="233">
        <v>84.03333333333336</v>
      </c>
      <c r="K236" s="232">
        <v>81.900000000000006</v>
      </c>
      <c r="L236" s="232">
        <v>79.55</v>
      </c>
      <c r="M236" s="232">
        <v>47.00132</v>
      </c>
      <c r="N236" s="1"/>
      <c r="O236" s="1"/>
    </row>
    <row r="237" spans="1:15" ht="12.75" customHeight="1">
      <c r="A237" s="30">
        <v>227</v>
      </c>
      <c r="B237" s="218" t="s">
        <v>262</v>
      </c>
      <c r="C237" s="232">
        <v>4210.1499999999996</v>
      </c>
      <c r="D237" s="233">
        <v>4232.416666666667</v>
      </c>
      <c r="E237" s="233">
        <v>4177.7333333333336</v>
      </c>
      <c r="F237" s="233">
        <v>4145.3166666666666</v>
      </c>
      <c r="G237" s="233">
        <v>4090.6333333333332</v>
      </c>
      <c r="H237" s="233">
        <v>4264.8333333333339</v>
      </c>
      <c r="I237" s="233">
        <v>4319.5166666666664</v>
      </c>
      <c r="J237" s="233">
        <v>4351.9333333333343</v>
      </c>
      <c r="K237" s="232">
        <v>4287.1000000000004</v>
      </c>
      <c r="L237" s="232">
        <v>4200</v>
      </c>
      <c r="M237" s="232">
        <v>0.86758999999999997</v>
      </c>
      <c r="N237" s="1"/>
      <c r="O237" s="1"/>
    </row>
    <row r="238" spans="1:15" ht="12.75" customHeight="1">
      <c r="A238" s="30">
        <v>228</v>
      </c>
      <c r="B238" s="218" t="s">
        <v>388</v>
      </c>
      <c r="C238" s="232">
        <v>279.39999999999998</v>
      </c>
      <c r="D238" s="233">
        <v>282.48333333333329</v>
      </c>
      <c r="E238" s="233">
        <v>269.01666666666659</v>
      </c>
      <c r="F238" s="233">
        <v>258.63333333333333</v>
      </c>
      <c r="G238" s="233">
        <v>245.16666666666663</v>
      </c>
      <c r="H238" s="233">
        <v>292.86666666666656</v>
      </c>
      <c r="I238" s="233">
        <v>306.33333333333326</v>
      </c>
      <c r="J238" s="233">
        <v>316.71666666666653</v>
      </c>
      <c r="K238" s="232">
        <v>295.95</v>
      </c>
      <c r="L238" s="232">
        <v>272.10000000000002</v>
      </c>
      <c r="M238" s="232">
        <v>32.616759999999999</v>
      </c>
      <c r="N238" s="1"/>
      <c r="O238" s="1"/>
    </row>
    <row r="239" spans="1:15" ht="12.75" customHeight="1">
      <c r="A239" s="30">
        <v>229</v>
      </c>
      <c r="B239" s="218" t="s">
        <v>389</v>
      </c>
      <c r="C239" s="232">
        <v>139.6</v>
      </c>
      <c r="D239" s="233">
        <v>139.08333333333334</v>
      </c>
      <c r="E239" s="233">
        <v>137.86666666666667</v>
      </c>
      <c r="F239" s="233">
        <v>136.13333333333333</v>
      </c>
      <c r="G239" s="233">
        <v>134.91666666666666</v>
      </c>
      <c r="H239" s="233">
        <v>140.81666666666669</v>
      </c>
      <c r="I239" s="233">
        <v>142.03333333333333</v>
      </c>
      <c r="J239" s="233">
        <v>143.76666666666671</v>
      </c>
      <c r="K239" s="232">
        <v>140.30000000000001</v>
      </c>
      <c r="L239" s="232">
        <v>137.35</v>
      </c>
      <c r="M239" s="232">
        <v>36.735799999999998</v>
      </c>
      <c r="N239" s="1"/>
      <c r="O239" s="1"/>
    </row>
    <row r="240" spans="1:15" ht="12.75" customHeight="1">
      <c r="A240" s="30">
        <v>230</v>
      </c>
      <c r="B240" s="218" t="s">
        <v>130</v>
      </c>
      <c r="C240" s="232">
        <v>316.10000000000002</v>
      </c>
      <c r="D240" s="233">
        <v>313.75</v>
      </c>
      <c r="E240" s="233">
        <v>310.35000000000002</v>
      </c>
      <c r="F240" s="233">
        <v>304.60000000000002</v>
      </c>
      <c r="G240" s="233">
        <v>301.20000000000005</v>
      </c>
      <c r="H240" s="233">
        <v>319.5</v>
      </c>
      <c r="I240" s="233">
        <v>322.89999999999998</v>
      </c>
      <c r="J240" s="233">
        <v>328.65</v>
      </c>
      <c r="K240" s="232">
        <v>317.14999999999998</v>
      </c>
      <c r="L240" s="232">
        <v>308</v>
      </c>
      <c r="M240" s="232">
        <v>45.906619999999997</v>
      </c>
      <c r="N240" s="1"/>
      <c r="O240" s="1"/>
    </row>
    <row r="241" spans="1:15" ht="12.75" customHeight="1">
      <c r="A241" s="30">
        <v>231</v>
      </c>
      <c r="B241" s="218" t="s">
        <v>135</v>
      </c>
      <c r="C241" s="232">
        <v>74.8</v>
      </c>
      <c r="D241" s="233">
        <v>74.8</v>
      </c>
      <c r="E241" s="233">
        <v>74.449999999999989</v>
      </c>
      <c r="F241" s="233">
        <v>74.099999999999994</v>
      </c>
      <c r="G241" s="233">
        <v>73.749999999999986</v>
      </c>
      <c r="H241" s="233">
        <v>75.149999999999991</v>
      </c>
      <c r="I241" s="233">
        <v>75.499999999999986</v>
      </c>
      <c r="J241" s="233">
        <v>75.849999999999994</v>
      </c>
      <c r="K241" s="232">
        <v>75.150000000000006</v>
      </c>
      <c r="L241" s="232">
        <v>74.45</v>
      </c>
      <c r="M241" s="232">
        <v>65.993859999999998</v>
      </c>
      <c r="N241" s="1"/>
      <c r="O241" s="1"/>
    </row>
    <row r="242" spans="1:15" ht="12.75" customHeight="1">
      <c r="A242" s="30">
        <v>232</v>
      </c>
      <c r="B242" s="218" t="s">
        <v>390</v>
      </c>
      <c r="C242" s="232">
        <v>32.15</v>
      </c>
      <c r="D242" s="233">
        <v>32.516666666666673</v>
      </c>
      <c r="E242" s="233">
        <v>31.033333333333346</v>
      </c>
      <c r="F242" s="233">
        <v>29.916666666666671</v>
      </c>
      <c r="G242" s="233">
        <v>28.433333333333344</v>
      </c>
      <c r="H242" s="233">
        <v>33.633333333333347</v>
      </c>
      <c r="I242" s="233">
        <v>35.116666666666681</v>
      </c>
      <c r="J242" s="233">
        <v>36.233333333333348</v>
      </c>
      <c r="K242" s="232">
        <v>34</v>
      </c>
      <c r="L242" s="232">
        <v>31.4</v>
      </c>
      <c r="M242" s="232">
        <v>2528.4501599999999</v>
      </c>
      <c r="N242" s="1"/>
      <c r="O242" s="1"/>
    </row>
    <row r="243" spans="1:15" ht="12.75" customHeight="1">
      <c r="A243" s="30">
        <v>233</v>
      </c>
      <c r="B243" s="218" t="s">
        <v>136</v>
      </c>
      <c r="C243" s="232">
        <v>638.75</v>
      </c>
      <c r="D243" s="233">
        <v>636.73333333333335</v>
      </c>
      <c r="E243" s="233">
        <v>632.4666666666667</v>
      </c>
      <c r="F243" s="233">
        <v>626.18333333333339</v>
      </c>
      <c r="G243" s="233">
        <v>621.91666666666674</v>
      </c>
      <c r="H243" s="233">
        <v>643.01666666666665</v>
      </c>
      <c r="I243" s="233">
        <v>647.2833333333333</v>
      </c>
      <c r="J243" s="233">
        <v>653.56666666666661</v>
      </c>
      <c r="K243" s="232">
        <v>641</v>
      </c>
      <c r="L243" s="232">
        <v>630.45000000000005</v>
      </c>
      <c r="M243" s="232">
        <v>20.677769999999999</v>
      </c>
      <c r="N243" s="1"/>
      <c r="O243" s="1"/>
    </row>
    <row r="244" spans="1:15" ht="12.75" customHeight="1">
      <c r="A244" s="30">
        <v>234</v>
      </c>
      <c r="B244" s="218" t="s">
        <v>774</v>
      </c>
      <c r="C244" s="232">
        <v>32.5</v>
      </c>
      <c r="D244" s="233">
        <v>32.416666666666664</v>
      </c>
      <c r="E244" s="233">
        <v>31.633333333333326</v>
      </c>
      <c r="F244" s="233">
        <v>30.766666666666662</v>
      </c>
      <c r="G244" s="233">
        <v>29.983333333333324</v>
      </c>
      <c r="H244" s="233">
        <v>33.283333333333331</v>
      </c>
      <c r="I244" s="233">
        <v>34.066666666666677</v>
      </c>
      <c r="J244" s="233">
        <v>34.93333333333333</v>
      </c>
      <c r="K244" s="232">
        <v>33.200000000000003</v>
      </c>
      <c r="L244" s="232">
        <v>31.55</v>
      </c>
      <c r="M244" s="232">
        <v>1045.97559</v>
      </c>
      <c r="N244" s="1"/>
      <c r="O244" s="1"/>
    </row>
    <row r="245" spans="1:15" ht="12.75" customHeight="1">
      <c r="A245" s="30">
        <v>235</v>
      </c>
      <c r="B245" s="218" t="s">
        <v>780</v>
      </c>
      <c r="C245" s="232">
        <v>1293.1500000000001</v>
      </c>
      <c r="D245" s="233">
        <v>1287.9166666666667</v>
      </c>
      <c r="E245" s="233">
        <v>1280.3333333333335</v>
      </c>
      <c r="F245" s="233">
        <v>1267.5166666666667</v>
      </c>
      <c r="G245" s="233">
        <v>1259.9333333333334</v>
      </c>
      <c r="H245" s="233">
        <v>1300.7333333333336</v>
      </c>
      <c r="I245" s="233">
        <v>1308.3166666666671</v>
      </c>
      <c r="J245" s="233">
        <v>1321.1333333333337</v>
      </c>
      <c r="K245" s="232">
        <v>1295.5</v>
      </c>
      <c r="L245" s="232">
        <v>1275.0999999999999</v>
      </c>
      <c r="M245" s="232">
        <v>0.20824000000000001</v>
      </c>
      <c r="N245" s="1"/>
      <c r="O245" s="1"/>
    </row>
    <row r="246" spans="1:15" ht="12.75" customHeight="1">
      <c r="A246" s="30">
        <v>236</v>
      </c>
      <c r="B246" s="218" t="s">
        <v>391</v>
      </c>
      <c r="C246" s="232">
        <v>395.15</v>
      </c>
      <c r="D246" s="233">
        <v>395.68333333333334</v>
      </c>
      <c r="E246" s="233">
        <v>392.7166666666667</v>
      </c>
      <c r="F246" s="233">
        <v>390.28333333333336</v>
      </c>
      <c r="G246" s="233">
        <v>387.31666666666672</v>
      </c>
      <c r="H246" s="233">
        <v>398.11666666666667</v>
      </c>
      <c r="I246" s="233">
        <v>401.08333333333326</v>
      </c>
      <c r="J246" s="233">
        <v>403.51666666666665</v>
      </c>
      <c r="K246" s="232">
        <v>398.65</v>
      </c>
      <c r="L246" s="232">
        <v>393.25</v>
      </c>
      <c r="M246" s="232">
        <v>0.24887999999999999</v>
      </c>
      <c r="N246" s="1"/>
      <c r="O246" s="1"/>
    </row>
    <row r="247" spans="1:15" ht="12.75" customHeight="1">
      <c r="A247" s="30">
        <v>237</v>
      </c>
      <c r="B247" s="218" t="s">
        <v>129</v>
      </c>
      <c r="C247" s="232">
        <v>411.1</v>
      </c>
      <c r="D247" s="233">
        <v>411.0333333333333</v>
      </c>
      <c r="E247" s="233">
        <v>408.11666666666662</v>
      </c>
      <c r="F247" s="233">
        <v>405.13333333333333</v>
      </c>
      <c r="G247" s="233">
        <v>402.21666666666664</v>
      </c>
      <c r="H247" s="233">
        <v>414.01666666666659</v>
      </c>
      <c r="I247" s="233">
        <v>416.93333333333334</v>
      </c>
      <c r="J247" s="233">
        <v>419.91666666666657</v>
      </c>
      <c r="K247" s="232">
        <v>413.95</v>
      </c>
      <c r="L247" s="232">
        <v>408.05</v>
      </c>
      <c r="M247" s="232">
        <v>7.7275299999999998</v>
      </c>
      <c r="N247" s="1"/>
      <c r="O247" s="1"/>
    </row>
    <row r="248" spans="1:15" ht="12.75" customHeight="1">
      <c r="A248" s="30">
        <v>238</v>
      </c>
      <c r="B248" s="218" t="s">
        <v>133</v>
      </c>
      <c r="C248" s="232">
        <v>191.6</v>
      </c>
      <c r="D248" s="233">
        <v>191.28333333333333</v>
      </c>
      <c r="E248" s="233">
        <v>187.56666666666666</v>
      </c>
      <c r="F248" s="233">
        <v>183.53333333333333</v>
      </c>
      <c r="G248" s="233">
        <v>179.81666666666666</v>
      </c>
      <c r="H248" s="233">
        <v>195.31666666666666</v>
      </c>
      <c r="I248" s="233">
        <v>199.0333333333333</v>
      </c>
      <c r="J248" s="233">
        <v>203.06666666666666</v>
      </c>
      <c r="K248" s="232">
        <v>195</v>
      </c>
      <c r="L248" s="232">
        <v>187.25</v>
      </c>
      <c r="M248" s="232">
        <v>22.125779999999999</v>
      </c>
      <c r="N248" s="1"/>
      <c r="O248" s="1"/>
    </row>
    <row r="249" spans="1:15" ht="12.75" customHeight="1">
      <c r="A249" s="30">
        <v>239</v>
      </c>
      <c r="B249" s="218" t="s">
        <v>132</v>
      </c>
      <c r="C249" s="232">
        <v>1214.1500000000001</v>
      </c>
      <c r="D249" s="233">
        <v>1211.7166666666667</v>
      </c>
      <c r="E249" s="233">
        <v>1196.4333333333334</v>
      </c>
      <c r="F249" s="233">
        <v>1178.7166666666667</v>
      </c>
      <c r="G249" s="233">
        <v>1163.4333333333334</v>
      </c>
      <c r="H249" s="233">
        <v>1229.4333333333334</v>
      </c>
      <c r="I249" s="233">
        <v>1244.7166666666667</v>
      </c>
      <c r="J249" s="233">
        <v>1262.4333333333334</v>
      </c>
      <c r="K249" s="232">
        <v>1227</v>
      </c>
      <c r="L249" s="232">
        <v>1194</v>
      </c>
      <c r="M249" s="232">
        <v>28.34356</v>
      </c>
      <c r="N249" s="1"/>
      <c r="O249" s="1"/>
    </row>
    <row r="250" spans="1:15" ht="12.75" customHeight="1">
      <c r="A250" s="30">
        <v>240</v>
      </c>
      <c r="B250" s="218" t="s">
        <v>392</v>
      </c>
      <c r="C250" s="232">
        <v>16.25</v>
      </c>
      <c r="D250" s="233">
        <v>16.283333333333331</v>
      </c>
      <c r="E250" s="233">
        <v>16.016666666666662</v>
      </c>
      <c r="F250" s="233">
        <v>15.783333333333331</v>
      </c>
      <c r="G250" s="233">
        <v>15.516666666666662</v>
      </c>
      <c r="H250" s="233">
        <v>16.516666666666662</v>
      </c>
      <c r="I250" s="233">
        <v>16.783333333333328</v>
      </c>
      <c r="J250" s="233">
        <v>17.016666666666662</v>
      </c>
      <c r="K250" s="232">
        <v>16.55</v>
      </c>
      <c r="L250" s="232">
        <v>16.05</v>
      </c>
      <c r="M250" s="232">
        <v>61.04513</v>
      </c>
      <c r="N250" s="1"/>
      <c r="O250" s="1"/>
    </row>
    <row r="251" spans="1:15" ht="12.75" customHeight="1">
      <c r="A251" s="30">
        <v>241</v>
      </c>
      <c r="B251" s="218" t="s">
        <v>163</v>
      </c>
      <c r="C251" s="232">
        <v>3933.35</v>
      </c>
      <c r="D251" s="233">
        <v>3940.1166666666668</v>
      </c>
      <c r="E251" s="233">
        <v>3898.2333333333336</v>
      </c>
      <c r="F251" s="233">
        <v>3863.1166666666668</v>
      </c>
      <c r="G251" s="233">
        <v>3821.2333333333336</v>
      </c>
      <c r="H251" s="233">
        <v>3975.2333333333336</v>
      </c>
      <c r="I251" s="233">
        <v>4017.1166666666668</v>
      </c>
      <c r="J251" s="233">
        <v>4052.2333333333336</v>
      </c>
      <c r="K251" s="232">
        <v>3982</v>
      </c>
      <c r="L251" s="232">
        <v>3905</v>
      </c>
      <c r="M251" s="232">
        <v>1.4159299999999999</v>
      </c>
      <c r="N251" s="1"/>
      <c r="O251" s="1"/>
    </row>
    <row r="252" spans="1:15" ht="12.75" customHeight="1">
      <c r="A252" s="30">
        <v>242</v>
      </c>
      <c r="B252" s="218" t="s">
        <v>134</v>
      </c>
      <c r="C252" s="232">
        <v>1510.15</v>
      </c>
      <c r="D252" s="233">
        <v>1511.2</v>
      </c>
      <c r="E252" s="233">
        <v>1497.45</v>
      </c>
      <c r="F252" s="233">
        <v>1484.75</v>
      </c>
      <c r="G252" s="233">
        <v>1471</v>
      </c>
      <c r="H252" s="233">
        <v>1523.9</v>
      </c>
      <c r="I252" s="233">
        <v>1537.65</v>
      </c>
      <c r="J252" s="233">
        <v>1550.3500000000001</v>
      </c>
      <c r="K252" s="232">
        <v>1524.95</v>
      </c>
      <c r="L252" s="232">
        <v>1498.5</v>
      </c>
      <c r="M252" s="232">
        <v>50.2986</v>
      </c>
      <c r="N252" s="1"/>
      <c r="O252" s="1"/>
    </row>
    <row r="253" spans="1:15" ht="12.75" customHeight="1">
      <c r="A253" s="30">
        <v>243</v>
      </c>
      <c r="B253" s="218" t="s">
        <v>393</v>
      </c>
      <c r="C253" s="232">
        <v>493.45</v>
      </c>
      <c r="D253" s="233">
        <v>494.73333333333335</v>
      </c>
      <c r="E253" s="233">
        <v>490.7166666666667</v>
      </c>
      <c r="F253" s="233">
        <v>487.98333333333335</v>
      </c>
      <c r="G253" s="233">
        <v>483.9666666666667</v>
      </c>
      <c r="H253" s="233">
        <v>497.4666666666667</v>
      </c>
      <c r="I253" s="233">
        <v>501.48333333333335</v>
      </c>
      <c r="J253" s="233">
        <v>504.2166666666667</v>
      </c>
      <c r="K253" s="232">
        <v>498.75</v>
      </c>
      <c r="L253" s="232">
        <v>492</v>
      </c>
      <c r="M253" s="232">
        <v>1.73563</v>
      </c>
      <c r="N253" s="1"/>
      <c r="O253" s="1"/>
    </row>
    <row r="254" spans="1:15" ht="12.75" customHeight="1">
      <c r="A254" s="30">
        <v>244</v>
      </c>
      <c r="B254" s="218" t="s">
        <v>394</v>
      </c>
      <c r="C254" s="232">
        <v>442</v>
      </c>
      <c r="D254" s="233">
        <v>442.40000000000003</v>
      </c>
      <c r="E254" s="233">
        <v>437.05000000000007</v>
      </c>
      <c r="F254" s="233">
        <v>432.1</v>
      </c>
      <c r="G254" s="233">
        <v>426.75000000000006</v>
      </c>
      <c r="H254" s="233">
        <v>447.35000000000008</v>
      </c>
      <c r="I254" s="233">
        <v>452.7000000000001</v>
      </c>
      <c r="J254" s="233">
        <v>457.65000000000009</v>
      </c>
      <c r="K254" s="232">
        <v>447.75</v>
      </c>
      <c r="L254" s="232">
        <v>437.45</v>
      </c>
      <c r="M254" s="232">
        <v>3.0087199999999998</v>
      </c>
      <c r="N254" s="1"/>
      <c r="O254" s="1"/>
    </row>
    <row r="255" spans="1:15" ht="12.75" customHeight="1">
      <c r="A255" s="30">
        <v>245</v>
      </c>
      <c r="B255" s="218" t="s">
        <v>131</v>
      </c>
      <c r="C255" s="232">
        <v>2015.2</v>
      </c>
      <c r="D255" s="233">
        <v>2025.7333333333333</v>
      </c>
      <c r="E255" s="233">
        <v>1998.0166666666669</v>
      </c>
      <c r="F255" s="233">
        <v>1980.8333333333335</v>
      </c>
      <c r="G255" s="233">
        <v>1953.116666666667</v>
      </c>
      <c r="H255" s="233">
        <v>2042.9166666666667</v>
      </c>
      <c r="I255" s="233">
        <v>2070.6333333333332</v>
      </c>
      <c r="J255" s="233">
        <v>2087.8166666666666</v>
      </c>
      <c r="K255" s="232">
        <v>2053.4499999999998</v>
      </c>
      <c r="L255" s="232">
        <v>2008.55</v>
      </c>
      <c r="M255" s="232">
        <v>5.5239000000000003</v>
      </c>
      <c r="N255" s="1"/>
      <c r="O255" s="1"/>
    </row>
    <row r="256" spans="1:15" ht="12.75" customHeight="1">
      <c r="A256" s="30">
        <v>246</v>
      </c>
      <c r="B256" s="218" t="s">
        <v>263</v>
      </c>
      <c r="C256" s="232">
        <v>850</v>
      </c>
      <c r="D256" s="233">
        <v>852.36666666666667</v>
      </c>
      <c r="E256" s="233">
        <v>845.73333333333335</v>
      </c>
      <c r="F256" s="233">
        <v>841.4666666666667</v>
      </c>
      <c r="G256" s="233">
        <v>834.83333333333337</v>
      </c>
      <c r="H256" s="233">
        <v>856.63333333333333</v>
      </c>
      <c r="I256" s="233">
        <v>863.26666666666677</v>
      </c>
      <c r="J256" s="233">
        <v>867.5333333333333</v>
      </c>
      <c r="K256" s="232">
        <v>859</v>
      </c>
      <c r="L256" s="232">
        <v>848.1</v>
      </c>
      <c r="M256" s="232">
        <v>2.3258100000000002</v>
      </c>
      <c r="N256" s="1"/>
      <c r="O256" s="1"/>
    </row>
    <row r="257" spans="1:15" ht="12.75" customHeight="1">
      <c r="A257" s="30">
        <v>247</v>
      </c>
      <c r="B257" s="218" t="s">
        <v>395</v>
      </c>
      <c r="C257" s="232">
        <v>1924.7</v>
      </c>
      <c r="D257" s="233">
        <v>1932.8</v>
      </c>
      <c r="E257" s="233">
        <v>1912.3999999999999</v>
      </c>
      <c r="F257" s="233">
        <v>1900.1</v>
      </c>
      <c r="G257" s="233">
        <v>1879.6999999999998</v>
      </c>
      <c r="H257" s="233">
        <v>1945.1</v>
      </c>
      <c r="I257" s="233">
        <v>1965.5</v>
      </c>
      <c r="J257" s="233">
        <v>1977.8</v>
      </c>
      <c r="K257" s="232">
        <v>1953.2</v>
      </c>
      <c r="L257" s="232">
        <v>1920.5</v>
      </c>
      <c r="M257" s="232">
        <v>0.66922000000000004</v>
      </c>
      <c r="N257" s="1"/>
      <c r="O257" s="1"/>
    </row>
    <row r="258" spans="1:15" ht="12.75" customHeight="1">
      <c r="A258" s="30">
        <v>248</v>
      </c>
      <c r="B258" s="218" t="s">
        <v>396</v>
      </c>
      <c r="C258" s="232">
        <v>3012</v>
      </c>
      <c r="D258" s="233">
        <v>3011.3166666666671</v>
      </c>
      <c r="E258" s="233">
        <v>2990.6833333333343</v>
      </c>
      <c r="F258" s="233">
        <v>2969.3666666666672</v>
      </c>
      <c r="G258" s="233">
        <v>2948.7333333333345</v>
      </c>
      <c r="H258" s="233">
        <v>3032.6333333333341</v>
      </c>
      <c r="I258" s="233">
        <v>3053.2666666666664</v>
      </c>
      <c r="J258" s="233">
        <v>3074.5833333333339</v>
      </c>
      <c r="K258" s="232">
        <v>3031.95</v>
      </c>
      <c r="L258" s="232">
        <v>2990</v>
      </c>
      <c r="M258" s="232">
        <v>0.38701999999999998</v>
      </c>
      <c r="N258" s="1"/>
      <c r="O258" s="1"/>
    </row>
    <row r="259" spans="1:15" ht="12.75" customHeight="1">
      <c r="A259" s="30">
        <v>249</v>
      </c>
      <c r="B259" s="218" t="s">
        <v>863</v>
      </c>
      <c r="C259" s="232">
        <v>520.79999999999995</v>
      </c>
      <c r="D259" s="233">
        <v>521.08333333333326</v>
      </c>
      <c r="E259" s="233">
        <v>507.26666666666654</v>
      </c>
      <c r="F259" s="233">
        <v>493.73333333333329</v>
      </c>
      <c r="G259" s="233">
        <v>479.91666666666657</v>
      </c>
      <c r="H259" s="233">
        <v>534.61666666666656</v>
      </c>
      <c r="I259" s="233">
        <v>548.43333333333317</v>
      </c>
      <c r="J259" s="233">
        <v>561.96666666666647</v>
      </c>
      <c r="K259" s="232">
        <v>534.9</v>
      </c>
      <c r="L259" s="232">
        <v>507.55</v>
      </c>
      <c r="M259" s="232">
        <v>12.72231</v>
      </c>
      <c r="N259" s="1"/>
      <c r="O259" s="1"/>
    </row>
    <row r="260" spans="1:15" ht="12.75" customHeight="1">
      <c r="A260" s="30">
        <v>250</v>
      </c>
      <c r="B260" s="218" t="s">
        <v>397</v>
      </c>
      <c r="C260" s="232">
        <v>798.95</v>
      </c>
      <c r="D260" s="233">
        <v>799.4</v>
      </c>
      <c r="E260" s="233">
        <v>792.59999999999991</v>
      </c>
      <c r="F260" s="233">
        <v>786.24999999999989</v>
      </c>
      <c r="G260" s="233">
        <v>779.44999999999982</v>
      </c>
      <c r="H260" s="233">
        <v>805.75</v>
      </c>
      <c r="I260" s="233">
        <v>812.55</v>
      </c>
      <c r="J260" s="233">
        <v>818.90000000000009</v>
      </c>
      <c r="K260" s="232">
        <v>806.2</v>
      </c>
      <c r="L260" s="232">
        <v>793.05</v>
      </c>
      <c r="M260" s="232">
        <v>1.6269499999999999</v>
      </c>
      <c r="N260" s="1"/>
      <c r="O260" s="1"/>
    </row>
    <row r="261" spans="1:15" ht="12.75" customHeight="1">
      <c r="A261" s="30">
        <v>251</v>
      </c>
      <c r="B261" s="218" t="s">
        <v>398</v>
      </c>
      <c r="C261" s="232">
        <v>407.9</v>
      </c>
      <c r="D261" s="233">
        <v>407.04999999999995</v>
      </c>
      <c r="E261" s="233">
        <v>402.14999999999992</v>
      </c>
      <c r="F261" s="233">
        <v>396.4</v>
      </c>
      <c r="G261" s="233">
        <v>391.49999999999994</v>
      </c>
      <c r="H261" s="233">
        <v>412.7999999999999</v>
      </c>
      <c r="I261" s="233">
        <v>417.7</v>
      </c>
      <c r="J261" s="233">
        <v>423.44999999999987</v>
      </c>
      <c r="K261" s="232">
        <v>411.95</v>
      </c>
      <c r="L261" s="232">
        <v>401.3</v>
      </c>
      <c r="M261" s="232">
        <v>8.7683800000000005</v>
      </c>
      <c r="N261" s="1"/>
      <c r="O261" s="1"/>
    </row>
    <row r="262" spans="1:15" ht="12.75" customHeight="1">
      <c r="A262" s="30">
        <v>252</v>
      </c>
      <c r="B262" s="218" t="s">
        <v>399</v>
      </c>
      <c r="C262" s="232">
        <v>71.05</v>
      </c>
      <c r="D262" s="233">
        <v>71.13333333333334</v>
      </c>
      <c r="E262" s="233">
        <v>70.01666666666668</v>
      </c>
      <c r="F262" s="233">
        <v>68.983333333333334</v>
      </c>
      <c r="G262" s="233">
        <v>67.866666666666674</v>
      </c>
      <c r="H262" s="233">
        <v>72.166666666666686</v>
      </c>
      <c r="I262" s="233">
        <v>73.283333333333331</v>
      </c>
      <c r="J262" s="233">
        <v>74.316666666666691</v>
      </c>
      <c r="K262" s="232">
        <v>72.25</v>
      </c>
      <c r="L262" s="232">
        <v>70.099999999999994</v>
      </c>
      <c r="M262" s="232">
        <v>9.9580300000000008</v>
      </c>
      <c r="N262" s="1"/>
      <c r="O262" s="1"/>
    </row>
    <row r="263" spans="1:15" ht="12.75" customHeight="1">
      <c r="A263" s="30">
        <v>253</v>
      </c>
      <c r="B263" s="218" t="s">
        <v>264</v>
      </c>
      <c r="C263" s="232">
        <v>283.89999999999998</v>
      </c>
      <c r="D263" s="233">
        <v>282.39999999999998</v>
      </c>
      <c r="E263" s="233">
        <v>271.39999999999998</v>
      </c>
      <c r="F263" s="233">
        <v>258.89999999999998</v>
      </c>
      <c r="G263" s="233">
        <v>247.89999999999998</v>
      </c>
      <c r="H263" s="233">
        <v>294.89999999999998</v>
      </c>
      <c r="I263" s="233">
        <v>305.89999999999998</v>
      </c>
      <c r="J263" s="233">
        <v>318.39999999999998</v>
      </c>
      <c r="K263" s="232">
        <v>293.39999999999998</v>
      </c>
      <c r="L263" s="232">
        <v>269.89999999999998</v>
      </c>
      <c r="M263" s="232">
        <v>19.076709999999999</v>
      </c>
      <c r="N263" s="1"/>
      <c r="O263" s="1"/>
    </row>
    <row r="264" spans="1:15" ht="12.75" customHeight="1">
      <c r="A264" s="30">
        <v>254</v>
      </c>
      <c r="B264" s="218" t="s">
        <v>139</v>
      </c>
      <c r="C264" s="232">
        <v>761.7</v>
      </c>
      <c r="D264" s="233">
        <v>761.98333333333346</v>
      </c>
      <c r="E264" s="233">
        <v>756.8666666666669</v>
      </c>
      <c r="F264" s="233">
        <v>752.03333333333342</v>
      </c>
      <c r="G264" s="233">
        <v>746.91666666666686</v>
      </c>
      <c r="H264" s="233">
        <v>766.81666666666695</v>
      </c>
      <c r="I264" s="233">
        <v>771.93333333333351</v>
      </c>
      <c r="J264" s="233">
        <v>776.76666666666699</v>
      </c>
      <c r="K264" s="232">
        <v>767.1</v>
      </c>
      <c r="L264" s="232">
        <v>757.15</v>
      </c>
      <c r="M264" s="232">
        <v>19.177340000000001</v>
      </c>
      <c r="N264" s="1"/>
      <c r="O264" s="1"/>
    </row>
    <row r="265" spans="1:15" ht="12.75" customHeight="1">
      <c r="A265" s="30">
        <v>255</v>
      </c>
      <c r="B265" s="218" t="s">
        <v>400</v>
      </c>
      <c r="C265" s="232">
        <v>103.2</v>
      </c>
      <c r="D265" s="233">
        <v>104.30000000000001</v>
      </c>
      <c r="E265" s="233">
        <v>101.70000000000002</v>
      </c>
      <c r="F265" s="233">
        <v>100.2</v>
      </c>
      <c r="G265" s="233">
        <v>97.600000000000009</v>
      </c>
      <c r="H265" s="233">
        <v>105.80000000000003</v>
      </c>
      <c r="I265" s="233">
        <v>108.40000000000002</v>
      </c>
      <c r="J265" s="233">
        <v>109.90000000000003</v>
      </c>
      <c r="K265" s="232">
        <v>106.9</v>
      </c>
      <c r="L265" s="232">
        <v>102.8</v>
      </c>
      <c r="M265" s="232">
        <v>5.6855599999999997</v>
      </c>
      <c r="N265" s="1"/>
      <c r="O265" s="1"/>
    </row>
    <row r="266" spans="1:15" ht="12.75" customHeight="1">
      <c r="A266" s="30">
        <v>256</v>
      </c>
      <c r="B266" s="218" t="s">
        <v>401</v>
      </c>
      <c r="C266" s="232">
        <v>219.25</v>
      </c>
      <c r="D266" s="233">
        <v>219.23333333333335</v>
      </c>
      <c r="E266" s="233">
        <v>217.06666666666669</v>
      </c>
      <c r="F266" s="233">
        <v>214.88333333333335</v>
      </c>
      <c r="G266" s="233">
        <v>212.7166666666667</v>
      </c>
      <c r="H266" s="233">
        <v>221.41666666666669</v>
      </c>
      <c r="I266" s="233">
        <v>223.58333333333331</v>
      </c>
      <c r="J266" s="233">
        <v>225.76666666666668</v>
      </c>
      <c r="K266" s="232">
        <v>221.4</v>
      </c>
      <c r="L266" s="232">
        <v>217.05</v>
      </c>
      <c r="M266" s="232">
        <v>9.4201899999999998</v>
      </c>
      <c r="N266" s="1"/>
      <c r="O266" s="1"/>
    </row>
    <row r="267" spans="1:15" ht="12.75" customHeight="1">
      <c r="A267" s="30">
        <v>257</v>
      </c>
      <c r="B267" s="218" t="s">
        <v>138</v>
      </c>
      <c r="C267" s="232">
        <v>578.20000000000005</v>
      </c>
      <c r="D267" s="233">
        <v>576.88333333333333</v>
      </c>
      <c r="E267" s="233">
        <v>569.81666666666661</v>
      </c>
      <c r="F267" s="233">
        <v>561.43333333333328</v>
      </c>
      <c r="G267" s="233">
        <v>554.36666666666656</v>
      </c>
      <c r="H267" s="233">
        <v>585.26666666666665</v>
      </c>
      <c r="I267" s="233">
        <v>592.33333333333348</v>
      </c>
      <c r="J267" s="233">
        <v>600.7166666666667</v>
      </c>
      <c r="K267" s="232">
        <v>583.95000000000005</v>
      </c>
      <c r="L267" s="232">
        <v>568.5</v>
      </c>
      <c r="M267" s="232">
        <v>84.771479999999997</v>
      </c>
      <c r="N267" s="1"/>
      <c r="O267" s="1"/>
    </row>
    <row r="268" spans="1:15" ht="12.75" customHeight="1">
      <c r="A268" s="30">
        <v>258</v>
      </c>
      <c r="B268" s="218" t="s">
        <v>140</v>
      </c>
      <c r="C268" s="232">
        <v>514.5</v>
      </c>
      <c r="D268" s="233">
        <v>516.23333333333335</v>
      </c>
      <c r="E268" s="233">
        <v>511.76666666666665</v>
      </c>
      <c r="F268" s="233">
        <v>509.0333333333333</v>
      </c>
      <c r="G268" s="233">
        <v>504.56666666666661</v>
      </c>
      <c r="H268" s="233">
        <v>518.9666666666667</v>
      </c>
      <c r="I268" s="233">
        <v>523.43333333333339</v>
      </c>
      <c r="J268" s="233">
        <v>526.16666666666674</v>
      </c>
      <c r="K268" s="232">
        <v>520.70000000000005</v>
      </c>
      <c r="L268" s="232">
        <v>513.5</v>
      </c>
      <c r="M268" s="232">
        <v>11.866250000000001</v>
      </c>
      <c r="N268" s="1"/>
      <c r="O268" s="1"/>
    </row>
    <row r="269" spans="1:15" ht="12.75" customHeight="1">
      <c r="A269" s="30">
        <v>259</v>
      </c>
      <c r="B269" s="218" t="s">
        <v>781</v>
      </c>
      <c r="C269" s="232">
        <v>526.29999999999995</v>
      </c>
      <c r="D269" s="233">
        <v>525.48333333333323</v>
      </c>
      <c r="E269" s="233">
        <v>519.81666666666649</v>
      </c>
      <c r="F269" s="233">
        <v>513.33333333333326</v>
      </c>
      <c r="G269" s="233">
        <v>507.66666666666652</v>
      </c>
      <c r="H269" s="233">
        <v>531.96666666666647</v>
      </c>
      <c r="I269" s="233">
        <v>537.63333333333321</v>
      </c>
      <c r="J269" s="233">
        <v>544.11666666666645</v>
      </c>
      <c r="K269" s="232">
        <v>531.15</v>
      </c>
      <c r="L269" s="232">
        <v>519</v>
      </c>
      <c r="M269" s="232">
        <v>1.6901999999999999</v>
      </c>
      <c r="N269" s="1"/>
      <c r="O269" s="1"/>
    </row>
    <row r="270" spans="1:15" ht="12.75" customHeight="1">
      <c r="A270" s="30">
        <v>260</v>
      </c>
      <c r="B270" s="218" t="s">
        <v>782</v>
      </c>
      <c r="C270" s="232">
        <v>374.65</v>
      </c>
      <c r="D270" s="233">
        <v>381.2166666666667</v>
      </c>
      <c r="E270" s="233">
        <v>365.43333333333339</v>
      </c>
      <c r="F270" s="233">
        <v>356.2166666666667</v>
      </c>
      <c r="G270" s="233">
        <v>340.43333333333339</v>
      </c>
      <c r="H270" s="233">
        <v>390.43333333333339</v>
      </c>
      <c r="I270" s="233">
        <v>406.2166666666667</v>
      </c>
      <c r="J270" s="233">
        <v>415.43333333333339</v>
      </c>
      <c r="K270" s="232">
        <v>397</v>
      </c>
      <c r="L270" s="232">
        <v>372</v>
      </c>
      <c r="M270" s="232">
        <v>4.5694900000000001</v>
      </c>
      <c r="N270" s="1"/>
      <c r="O270" s="1"/>
    </row>
    <row r="271" spans="1:15" ht="12.75" customHeight="1">
      <c r="A271" s="30">
        <v>261</v>
      </c>
      <c r="B271" s="218" t="s">
        <v>402</v>
      </c>
      <c r="C271" s="232">
        <v>590.04999999999995</v>
      </c>
      <c r="D271" s="233">
        <v>587.7166666666667</v>
      </c>
      <c r="E271" s="233">
        <v>578.33333333333337</v>
      </c>
      <c r="F271" s="233">
        <v>566.61666666666667</v>
      </c>
      <c r="G271" s="233">
        <v>557.23333333333335</v>
      </c>
      <c r="H271" s="233">
        <v>599.43333333333339</v>
      </c>
      <c r="I271" s="233">
        <v>608.81666666666661</v>
      </c>
      <c r="J271" s="233">
        <v>620.53333333333342</v>
      </c>
      <c r="K271" s="232">
        <v>597.1</v>
      </c>
      <c r="L271" s="232">
        <v>576</v>
      </c>
      <c r="M271" s="232">
        <v>1.42624</v>
      </c>
      <c r="N271" s="1"/>
      <c r="O271" s="1"/>
    </row>
    <row r="272" spans="1:15" ht="12.75" customHeight="1">
      <c r="A272" s="30">
        <v>262</v>
      </c>
      <c r="B272" s="218" t="s">
        <v>403</v>
      </c>
      <c r="C272" s="232">
        <v>202.65</v>
      </c>
      <c r="D272" s="233">
        <v>203.88333333333333</v>
      </c>
      <c r="E272" s="233">
        <v>200.26666666666665</v>
      </c>
      <c r="F272" s="233">
        <v>197.88333333333333</v>
      </c>
      <c r="G272" s="233">
        <v>194.26666666666665</v>
      </c>
      <c r="H272" s="233">
        <v>206.26666666666665</v>
      </c>
      <c r="I272" s="233">
        <v>209.88333333333333</v>
      </c>
      <c r="J272" s="233">
        <v>212.26666666666665</v>
      </c>
      <c r="K272" s="232">
        <v>207.5</v>
      </c>
      <c r="L272" s="232">
        <v>201.5</v>
      </c>
      <c r="M272" s="232">
        <v>1.7859400000000001</v>
      </c>
      <c r="N272" s="1"/>
      <c r="O272" s="1"/>
    </row>
    <row r="273" spans="1:15" ht="12.75" customHeight="1">
      <c r="A273" s="30">
        <v>263</v>
      </c>
      <c r="B273" s="218" t="s">
        <v>404</v>
      </c>
      <c r="C273" s="232">
        <v>503.85</v>
      </c>
      <c r="D273" s="233">
        <v>501.39999999999992</v>
      </c>
      <c r="E273" s="233">
        <v>493.34999999999985</v>
      </c>
      <c r="F273" s="233">
        <v>482.84999999999991</v>
      </c>
      <c r="G273" s="233">
        <v>474.79999999999984</v>
      </c>
      <c r="H273" s="233">
        <v>511.89999999999986</v>
      </c>
      <c r="I273" s="233">
        <v>519.94999999999993</v>
      </c>
      <c r="J273" s="233">
        <v>530.44999999999982</v>
      </c>
      <c r="K273" s="232">
        <v>509.45</v>
      </c>
      <c r="L273" s="232">
        <v>490.9</v>
      </c>
      <c r="M273" s="232">
        <v>2.3158400000000001</v>
      </c>
      <c r="N273" s="1"/>
      <c r="O273" s="1"/>
    </row>
    <row r="274" spans="1:15" ht="12.75" customHeight="1">
      <c r="A274" s="30">
        <v>264</v>
      </c>
      <c r="B274" s="218" t="s">
        <v>405</v>
      </c>
      <c r="C274" s="232">
        <v>1466.25</v>
      </c>
      <c r="D274" s="233">
        <v>1470.7166666666665</v>
      </c>
      <c r="E274" s="233">
        <v>1445.5333333333328</v>
      </c>
      <c r="F274" s="233">
        <v>1424.8166666666664</v>
      </c>
      <c r="G274" s="233">
        <v>1399.6333333333328</v>
      </c>
      <c r="H274" s="233">
        <v>1491.4333333333329</v>
      </c>
      <c r="I274" s="233">
        <v>1516.6166666666668</v>
      </c>
      <c r="J274" s="233">
        <v>1537.333333333333</v>
      </c>
      <c r="K274" s="232">
        <v>1495.9</v>
      </c>
      <c r="L274" s="232">
        <v>1450</v>
      </c>
      <c r="M274" s="232">
        <v>1.2073799999999999</v>
      </c>
      <c r="N274" s="1"/>
      <c r="O274" s="1"/>
    </row>
    <row r="275" spans="1:15" ht="12.75" customHeight="1">
      <c r="A275" s="30">
        <v>265</v>
      </c>
      <c r="B275" s="218" t="s">
        <v>406</v>
      </c>
      <c r="C275" s="232">
        <v>251.25</v>
      </c>
      <c r="D275" s="233">
        <v>248.58333333333334</v>
      </c>
      <c r="E275" s="233">
        <v>244.16666666666669</v>
      </c>
      <c r="F275" s="233">
        <v>237.08333333333334</v>
      </c>
      <c r="G275" s="233">
        <v>232.66666666666669</v>
      </c>
      <c r="H275" s="233">
        <v>255.66666666666669</v>
      </c>
      <c r="I275" s="233">
        <v>260.08333333333337</v>
      </c>
      <c r="J275" s="233">
        <v>267.16666666666669</v>
      </c>
      <c r="K275" s="232">
        <v>253</v>
      </c>
      <c r="L275" s="232">
        <v>241.5</v>
      </c>
      <c r="M275" s="232">
        <v>2.69584</v>
      </c>
      <c r="N275" s="1"/>
      <c r="O275" s="1"/>
    </row>
    <row r="276" spans="1:15" ht="12.75" customHeight="1">
      <c r="A276" s="30">
        <v>266</v>
      </c>
      <c r="B276" s="218" t="s">
        <v>407</v>
      </c>
      <c r="C276" s="232">
        <v>700</v>
      </c>
      <c r="D276" s="233">
        <v>696.65</v>
      </c>
      <c r="E276" s="233">
        <v>690.4</v>
      </c>
      <c r="F276" s="233">
        <v>680.8</v>
      </c>
      <c r="G276" s="233">
        <v>674.55</v>
      </c>
      <c r="H276" s="233">
        <v>706.25</v>
      </c>
      <c r="I276" s="233">
        <v>712.5</v>
      </c>
      <c r="J276" s="233">
        <v>722.1</v>
      </c>
      <c r="K276" s="232">
        <v>702.9</v>
      </c>
      <c r="L276" s="232">
        <v>687.05</v>
      </c>
      <c r="M276" s="232">
        <v>6.6289999999999996</v>
      </c>
      <c r="N276" s="1"/>
      <c r="O276" s="1"/>
    </row>
    <row r="277" spans="1:15" ht="12.75" customHeight="1">
      <c r="A277" s="30">
        <v>267</v>
      </c>
      <c r="B277" s="218" t="s">
        <v>408</v>
      </c>
      <c r="C277" s="232">
        <v>383.7</v>
      </c>
      <c r="D277" s="233">
        <v>383.91666666666669</v>
      </c>
      <c r="E277" s="233">
        <v>377.83333333333337</v>
      </c>
      <c r="F277" s="233">
        <v>371.9666666666667</v>
      </c>
      <c r="G277" s="233">
        <v>365.88333333333338</v>
      </c>
      <c r="H277" s="233">
        <v>389.78333333333336</v>
      </c>
      <c r="I277" s="233">
        <v>395.86666666666673</v>
      </c>
      <c r="J277" s="233">
        <v>401.73333333333335</v>
      </c>
      <c r="K277" s="232">
        <v>390</v>
      </c>
      <c r="L277" s="232">
        <v>378.05</v>
      </c>
      <c r="M277" s="232">
        <v>3.7143299999999999</v>
      </c>
      <c r="N277" s="1"/>
      <c r="O277" s="1"/>
    </row>
    <row r="278" spans="1:15" ht="12.75" customHeight="1">
      <c r="A278" s="30">
        <v>268</v>
      </c>
      <c r="B278" s="218" t="s">
        <v>409</v>
      </c>
      <c r="C278" s="232">
        <v>1131.7</v>
      </c>
      <c r="D278" s="233">
        <v>1122.0333333333333</v>
      </c>
      <c r="E278" s="233">
        <v>1105.0666666666666</v>
      </c>
      <c r="F278" s="233">
        <v>1078.4333333333334</v>
      </c>
      <c r="G278" s="233">
        <v>1061.4666666666667</v>
      </c>
      <c r="H278" s="233">
        <v>1148.6666666666665</v>
      </c>
      <c r="I278" s="233">
        <v>1165.6333333333332</v>
      </c>
      <c r="J278" s="233">
        <v>1192.2666666666664</v>
      </c>
      <c r="K278" s="232">
        <v>1139</v>
      </c>
      <c r="L278" s="232">
        <v>1095.4000000000001</v>
      </c>
      <c r="M278" s="232">
        <v>0.44857000000000002</v>
      </c>
      <c r="N278" s="1"/>
      <c r="O278" s="1"/>
    </row>
    <row r="279" spans="1:15" ht="12.75" customHeight="1">
      <c r="A279" s="30">
        <v>269</v>
      </c>
      <c r="B279" s="218" t="s">
        <v>410</v>
      </c>
      <c r="C279" s="232">
        <v>540.04999999999995</v>
      </c>
      <c r="D279" s="233">
        <v>537.05000000000007</v>
      </c>
      <c r="E279" s="233">
        <v>531.15000000000009</v>
      </c>
      <c r="F279" s="233">
        <v>522.25</v>
      </c>
      <c r="G279" s="233">
        <v>516.35</v>
      </c>
      <c r="H279" s="233">
        <v>545.95000000000016</v>
      </c>
      <c r="I279" s="233">
        <v>551.85</v>
      </c>
      <c r="J279" s="233">
        <v>560.75000000000023</v>
      </c>
      <c r="K279" s="232">
        <v>542.95000000000005</v>
      </c>
      <c r="L279" s="232">
        <v>528.15</v>
      </c>
      <c r="M279" s="232">
        <v>0.75205999999999995</v>
      </c>
      <c r="N279" s="1"/>
      <c r="O279" s="1"/>
    </row>
    <row r="280" spans="1:15" ht="12.75" customHeight="1">
      <c r="A280" s="30">
        <v>270</v>
      </c>
      <c r="B280" s="218" t="s">
        <v>783</v>
      </c>
      <c r="C280" s="232">
        <v>131.15</v>
      </c>
      <c r="D280" s="233">
        <v>129.23333333333332</v>
      </c>
      <c r="E280" s="233">
        <v>125.46666666666664</v>
      </c>
      <c r="F280" s="233">
        <v>119.78333333333332</v>
      </c>
      <c r="G280" s="233">
        <v>116.01666666666664</v>
      </c>
      <c r="H280" s="233">
        <v>134.91666666666663</v>
      </c>
      <c r="I280" s="233">
        <v>138.68333333333334</v>
      </c>
      <c r="J280" s="233">
        <v>144.36666666666665</v>
      </c>
      <c r="K280" s="232">
        <v>133</v>
      </c>
      <c r="L280" s="232">
        <v>123.55</v>
      </c>
      <c r="M280" s="232">
        <v>120.84101</v>
      </c>
      <c r="N280" s="1"/>
      <c r="O280" s="1"/>
    </row>
    <row r="281" spans="1:15" ht="12.75" customHeight="1">
      <c r="A281" s="30">
        <v>271</v>
      </c>
      <c r="B281" s="218" t="s">
        <v>411</v>
      </c>
      <c r="C281" s="232">
        <v>438.45</v>
      </c>
      <c r="D281" s="233">
        <v>436.43333333333334</v>
      </c>
      <c r="E281" s="233">
        <v>432.9666666666667</v>
      </c>
      <c r="F281" s="233">
        <v>427.48333333333335</v>
      </c>
      <c r="G281" s="233">
        <v>424.01666666666671</v>
      </c>
      <c r="H281" s="233">
        <v>441.91666666666669</v>
      </c>
      <c r="I281" s="233">
        <v>445.38333333333327</v>
      </c>
      <c r="J281" s="233">
        <v>450.86666666666667</v>
      </c>
      <c r="K281" s="232">
        <v>439.9</v>
      </c>
      <c r="L281" s="232">
        <v>430.95</v>
      </c>
      <c r="M281" s="232">
        <v>0.71160000000000001</v>
      </c>
      <c r="N281" s="1"/>
      <c r="O281" s="1"/>
    </row>
    <row r="282" spans="1:15" ht="12.75" customHeight="1">
      <c r="A282" s="30">
        <v>272</v>
      </c>
      <c r="B282" s="218" t="s">
        <v>412</v>
      </c>
      <c r="C282" s="232">
        <v>108.25</v>
      </c>
      <c r="D282" s="233">
        <v>108.61666666666667</v>
      </c>
      <c r="E282" s="233">
        <v>107.23333333333335</v>
      </c>
      <c r="F282" s="233">
        <v>106.21666666666667</v>
      </c>
      <c r="G282" s="233">
        <v>104.83333333333334</v>
      </c>
      <c r="H282" s="233">
        <v>109.63333333333335</v>
      </c>
      <c r="I282" s="233">
        <v>111.01666666666668</v>
      </c>
      <c r="J282" s="233">
        <v>112.03333333333336</v>
      </c>
      <c r="K282" s="232">
        <v>110</v>
      </c>
      <c r="L282" s="232">
        <v>107.6</v>
      </c>
      <c r="M282" s="232">
        <v>16.478470000000002</v>
      </c>
      <c r="N282" s="1"/>
      <c r="O282" s="1"/>
    </row>
    <row r="283" spans="1:15" ht="12.75" customHeight="1">
      <c r="A283" s="30">
        <v>273</v>
      </c>
      <c r="B283" s="218" t="s">
        <v>413</v>
      </c>
      <c r="C283" s="232">
        <v>475.65</v>
      </c>
      <c r="D283" s="233">
        <v>475.66666666666669</v>
      </c>
      <c r="E283" s="233">
        <v>470.23333333333335</v>
      </c>
      <c r="F283" s="233">
        <v>464.81666666666666</v>
      </c>
      <c r="G283" s="233">
        <v>459.38333333333333</v>
      </c>
      <c r="H283" s="233">
        <v>481.08333333333337</v>
      </c>
      <c r="I283" s="233">
        <v>486.51666666666665</v>
      </c>
      <c r="J283" s="233">
        <v>491.93333333333339</v>
      </c>
      <c r="K283" s="232">
        <v>481.1</v>
      </c>
      <c r="L283" s="232">
        <v>470.25</v>
      </c>
      <c r="M283" s="232">
        <v>1.5440400000000001</v>
      </c>
      <c r="N283" s="1"/>
      <c r="O283" s="1"/>
    </row>
    <row r="284" spans="1:15" ht="12.75" customHeight="1">
      <c r="A284" s="30">
        <v>274</v>
      </c>
      <c r="B284" s="218" t="s">
        <v>141</v>
      </c>
      <c r="C284" s="232">
        <v>1820.1</v>
      </c>
      <c r="D284" s="233">
        <v>1822.25</v>
      </c>
      <c r="E284" s="233">
        <v>1813.1</v>
      </c>
      <c r="F284" s="233">
        <v>1806.1</v>
      </c>
      <c r="G284" s="233">
        <v>1796.9499999999998</v>
      </c>
      <c r="H284" s="233">
        <v>1829.25</v>
      </c>
      <c r="I284" s="233">
        <v>1838.4</v>
      </c>
      <c r="J284" s="233">
        <v>1845.4</v>
      </c>
      <c r="K284" s="232">
        <v>1831.4</v>
      </c>
      <c r="L284" s="232">
        <v>1815.25</v>
      </c>
      <c r="M284" s="232">
        <v>19.042680000000001</v>
      </c>
      <c r="N284" s="1"/>
      <c r="O284" s="1"/>
    </row>
    <row r="285" spans="1:15" ht="12.75" customHeight="1">
      <c r="A285" s="30">
        <v>275</v>
      </c>
      <c r="B285" s="218" t="s">
        <v>767</v>
      </c>
      <c r="C285" s="232">
        <v>1524.8</v>
      </c>
      <c r="D285" s="233">
        <v>1510.0833333333333</v>
      </c>
      <c r="E285" s="233">
        <v>1488.1666666666665</v>
      </c>
      <c r="F285" s="233">
        <v>1451.5333333333333</v>
      </c>
      <c r="G285" s="233">
        <v>1429.6166666666666</v>
      </c>
      <c r="H285" s="233">
        <v>1546.7166666666665</v>
      </c>
      <c r="I285" s="233">
        <v>1568.633333333333</v>
      </c>
      <c r="J285" s="233">
        <v>1605.2666666666664</v>
      </c>
      <c r="K285" s="232">
        <v>1532</v>
      </c>
      <c r="L285" s="232">
        <v>1473.45</v>
      </c>
      <c r="M285" s="232">
        <v>0.31419000000000002</v>
      </c>
      <c r="N285" s="1"/>
      <c r="O285" s="1"/>
    </row>
    <row r="286" spans="1:15" ht="12.75" customHeight="1">
      <c r="A286" s="30">
        <v>276</v>
      </c>
      <c r="B286" s="218" t="s">
        <v>142</v>
      </c>
      <c r="C286" s="232">
        <v>86</v>
      </c>
      <c r="D286" s="233">
        <v>85.8</v>
      </c>
      <c r="E286" s="233">
        <v>84.85</v>
      </c>
      <c r="F286" s="233">
        <v>83.7</v>
      </c>
      <c r="G286" s="233">
        <v>82.75</v>
      </c>
      <c r="H286" s="233">
        <v>86.949999999999989</v>
      </c>
      <c r="I286" s="233">
        <v>87.9</v>
      </c>
      <c r="J286" s="233">
        <v>89.049999999999983</v>
      </c>
      <c r="K286" s="232">
        <v>86.75</v>
      </c>
      <c r="L286" s="232">
        <v>84.65</v>
      </c>
      <c r="M286" s="232">
        <v>56.015599999999999</v>
      </c>
      <c r="N286" s="1"/>
      <c r="O286" s="1"/>
    </row>
    <row r="287" spans="1:15" ht="12.75" customHeight="1">
      <c r="A287" s="30">
        <v>277</v>
      </c>
      <c r="B287" s="218" t="s">
        <v>147</v>
      </c>
      <c r="C287" s="232">
        <v>3700.1</v>
      </c>
      <c r="D287" s="233">
        <v>3716.4166666666665</v>
      </c>
      <c r="E287" s="233">
        <v>3673.833333333333</v>
      </c>
      <c r="F287" s="233">
        <v>3647.5666666666666</v>
      </c>
      <c r="G287" s="233">
        <v>3604.9833333333331</v>
      </c>
      <c r="H287" s="233">
        <v>3742.6833333333329</v>
      </c>
      <c r="I287" s="233">
        <v>3785.266666666666</v>
      </c>
      <c r="J287" s="233">
        <v>3811.5333333333328</v>
      </c>
      <c r="K287" s="232">
        <v>3759</v>
      </c>
      <c r="L287" s="232">
        <v>3690.15</v>
      </c>
      <c r="M287" s="232">
        <v>1.87185</v>
      </c>
      <c r="N287" s="1"/>
      <c r="O287" s="1"/>
    </row>
    <row r="288" spans="1:15" ht="12.75" customHeight="1">
      <c r="A288" s="30">
        <v>278</v>
      </c>
      <c r="B288" s="218" t="s">
        <v>144</v>
      </c>
      <c r="C288" s="232">
        <v>416.5</v>
      </c>
      <c r="D288" s="233">
        <v>415.5333333333333</v>
      </c>
      <c r="E288" s="233">
        <v>411.06666666666661</v>
      </c>
      <c r="F288" s="233">
        <v>405.63333333333333</v>
      </c>
      <c r="G288" s="233">
        <v>401.16666666666663</v>
      </c>
      <c r="H288" s="233">
        <v>420.96666666666658</v>
      </c>
      <c r="I288" s="233">
        <v>425.43333333333328</v>
      </c>
      <c r="J288" s="233">
        <v>430.86666666666656</v>
      </c>
      <c r="K288" s="232">
        <v>420</v>
      </c>
      <c r="L288" s="232">
        <v>410.1</v>
      </c>
      <c r="M288" s="232">
        <v>12.3508</v>
      </c>
      <c r="N288" s="1"/>
      <c r="O288" s="1"/>
    </row>
    <row r="289" spans="1:15" ht="12.75" customHeight="1">
      <c r="A289" s="30">
        <v>279</v>
      </c>
      <c r="B289" s="218" t="s">
        <v>414</v>
      </c>
      <c r="C289" s="232">
        <v>11820.7</v>
      </c>
      <c r="D289" s="233">
        <v>11834.9</v>
      </c>
      <c r="E289" s="233">
        <v>11725.8</v>
      </c>
      <c r="F289" s="233">
        <v>11630.9</v>
      </c>
      <c r="G289" s="233">
        <v>11521.8</v>
      </c>
      <c r="H289" s="233">
        <v>11929.8</v>
      </c>
      <c r="I289" s="233">
        <v>12038.900000000001</v>
      </c>
      <c r="J289" s="233">
        <v>12133.8</v>
      </c>
      <c r="K289" s="232">
        <v>11944</v>
      </c>
      <c r="L289" s="232">
        <v>11740</v>
      </c>
      <c r="M289" s="232">
        <v>6.1370000000000001E-2</v>
      </c>
      <c r="N289" s="1"/>
      <c r="O289" s="1"/>
    </row>
    <row r="290" spans="1:15" ht="12.75" customHeight="1">
      <c r="A290" s="30">
        <v>280</v>
      </c>
      <c r="B290" s="218" t="s">
        <v>948</v>
      </c>
      <c r="C290" s="232">
        <v>4332</v>
      </c>
      <c r="D290" s="233">
        <v>4344.4000000000005</v>
      </c>
      <c r="E290" s="233">
        <v>4293.8000000000011</v>
      </c>
      <c r="F290" s="233">
        <v>4255.6000000000004</v>
      </c>
      <c r="G290" s="233">
        <v>4205.0000000000009</v>
      </c>
      <c r="H290" s="233">
        <v>4382.6000000000013</v>
      </c>
      <c r="I290" s="233">
        <v>4433.2000000000016</v>
      </c>
      <c r="J290" s="233">
        <v>4471.4000000000015</v>
      </c>
      <c r="K290" s="232">
        <v>4395</v>
      </c>
      <c r="L290" s="232">
        <v>4306.2</v>
      </c>
      <c r="M290" s="232">
        <v>3.1263999999999998</v>
      </c>
      <c r="N290" s="1"/>
      <c r="O290" s="1"/>
    </row>
    <row r="291" spans="1:15" ht="12.75" customHeight="1">
      <c r="A291" s="30">
        <v>281</v>
      </c>
      <c r="B291" s="218" t="s">
        <v>145</v>
      </c>
      <c r="C291" s="232">
        <v>2121.1</v>
      </c>
      <c r="D291" s="233">
        <v>2123.5833333333335</v>
      </c>
      <c r="E291" s="233">
        <v>2111.166666666667</v>
      </c>
      <c r="F291" s="233">
        <v>2101.2333333333336</v>
      </c>
      <c r="G291" s="233">
        <v>2088.8166666666671</v>
      </c>
      <c r="H291" s="233">
        <v>2133.5166666666669</v>
      </c>
      <c r="I291" s="233">
        <v>2145.9333333333338</v>
      </c>
      <c r="J291" s="233">
        <v>2155.8666666666668</v>
      </c>
      <c r="K291" s="232">
        <v>2136</v>
      </c>
      <c r="L291" s="232">
        <v>2113.65</v>
      </c>
      <c r="M291" s="232">
        <v>11.538830000000001</v>
      </c>
      <c r="N291" s="1"/>
      <c r="O291" s="1"/>
    </row>
    <row r="292" spans="1:15" ht="12.75" customHeight="1">
      <c r="A292" s="30">
        <v>282</v>
      </c>
      <c r="B292" s="218" t="s">
        <v>825</v>
      </c>
      <c r="C292" s="232">
        <v>371.6</v>
      </c>
      <c r="D292" s="233">
        <v>369.63333333333338</v>
      </c>
      <c r="E292" s="233">
        <v>364.01666666666677</v>
      </c>
      <c r="F292" s="233">
        <v>356.43333333333339</v>
      </c>
      <c r="G292" s="233">
        <v>350.81666666666678</v>
      </c>
      <c r="H292" s="233">
        <v>377.21666666666675</v>
      </c>
      <c r="I292" s="233">
        <v>382.83333333333343</v>
      </c>
      <c r="J292" s="233">
        <v>390.41666666666674</v>
      </c>
      <c r="K292" s="232">
        <v>375.25</v>
      </c>
      <c r="L292" s="232">
        <v>362.05</v>
      </c>
      <c r="M292" s="232">
        <v>4.9036999999999997</v>
      </c>
      <c r="N292" s="1"/>
      <c r="O292" s="1"/>
    </row>
    <row r="293" spans="1:15" ht="12.75" customHeight="1">
      <c r="A293" s="30">
        <v>283</v>
      </c>
      <c r="B293" s="218" t="s">
        <v>265</v>
      </c>
      <c r="C293" s="232">
        <v>373</v>
      </c>
      <c r="D293" s="233">
        <v>374.73333333333335</v>
      </c>
      <c r="E293" s="233">
        <v>369.61666666666667</v>
      </c>
      <c r="F293" s="233">
        <v>366.23333333333335</v>
      </c>
      <c r="G293" s="233">
        <v>361.11666666666667</v>
      </c>
      <c r="H293" s="233">
        <v>378.11666666666667</v>
      </c>
      <c r="I293" s="233">
        <v>383.23333333333335</v>
      </c>
      <c r="J293" s="233">
        <v>386.61666666666667</v>
      </c>
      <c r="K293" s="232">
        <v>379.85</v>
      </c>
      <c r="L293" s="232">
        <v>371.35</v>
      </c>
      <c r="M293" s="232">
        <v>15.623939999999999</v>
      </c>
      <c r="N293" s="1"/>
      <c r="O293" s="1"/>
    </row>
    <row r="294" spans="1:15" ht="12.75" customHeight="1">
      <c r="A294" s="30">
        <v>284</v>
      </c>
      <c r="B294" s="218" t="s">
        <v>785</v>
      </c>
      <c r="C294" s="232">
        <v>295.55</v>
      </c>
      <c r="D294" s="233">
        <v>296.31666666666666</v>
      </c>
      <c r="E294" s="233">
        <v>293.43333333333334</v>
      </c>
      <c r="F294" s="233">
        <v>291.31666666666666</v>
      </c>
      <c r="G294" s="233">
        <v>288.43333333333334</v>
      </c>
      <c r="H294" s="233">
        <v>298.43333333333334</v>
      </c>
      <c r="I294" s="233">
        <v>301.31666666666666</v>
      </c>
      <c r="J294" s="233">
        <v>303.43333333333334</v>
      </c>
      <c r="K294" s="232">
        <v>299.2</v>
      </c>
      <c r="L294" s="232">
        <v>294.2</v>
      </c>
      <c r="M294" s="232">
        <v>2.6318700000000002</v>
      </c>
      <c r="N294" s="1"/>
      <c r="O294" s="1"/>
    </row>
    <row r="295" spans="1:15" ht="12.75" customHeight="1">
      <c r="A295" s="30">
        <v>285</v>
      </c>
      <c r="B295" s="218" t="s">
        <v>855</v>
      </c>
      <c r="C295" s="232">
        <v>687.05</v>
      </c>
      <c r="D295" s="233">
        <v>688.51666666666677</v>
      </c>
      <c r="E295" s="233">
        <v>683.53333333333353</v>
      </c>
      <c r="F295" s="233">
        <v>680.01666666666677</v>
      </c>
      <c r="G295" s="233">
        <v>675.03333333333353</v>
      </c>
      <c r="H295" s="233">
        <v>692.03333333333353</v>
      </c>
      <c r="I295" s="233">
        <v>697.01666666666688</v>
      </c>
      <c r="J295" s="233">
        <v>700.53333333333353</v>
      </c>
      <c r="K295" s="232">
        <v>693.5</v>
      </c>
      <c r="L295" s="232">
        <v>685</v>
      </c>
      <c r="M295" s="232">
        <v>9.4433900000000008</v>
      </c>
      <c r="N295" s="1"/>
      <c r="O295" s="1"/>
    </row>
    <row r="296" spans="1:15" ht="12.75" customHeight="1">
      <c r="A296" s="30">
        <v>286</v>
      </c>
      <c r="B296" s="218" t="s">
        <v>415</v>
      </c>
      <c r="C296" s="232">
        <v>3425.7</v>
      </c>
      <c r="D296" s="233">
        <v>3413.7666666666664</v>
      </c>
      <c r="E296" s="233">
        <v>3381.583333333333</v>
      </c>
      <c r="F296" s="233">
        <v>3337.4666666666667</v>
      </c>
      <c r="G296" s="233">
        <v>3305.2833333333333</v>
      </c>
      <c r="H296" s="233">
        <v>3457.8833333333328</v>
      </c>
      <c r="I296" s="233">
        <v>3490.0666666666662</v>
      </c>
      <c r="J296" s="233">
        <v>3534.1833333333325</v>
      </c>
      <c r="K296" s="232">
        <v>3445.95</v>
      </c>
      <c r="L296" s="232">
        <v>3369.65</v>
      </c>
      <c r="M296" s="232">
        <v>0.33801999999999999</v>
      </c>
      <c r="N296" s="1"/>
      <c r="O296" s="1"/>
    </row>
    <row r="297" spans="1:15" ht="12.75" customHeight="1">
      <c r="A297" s="30">
        <v>287</v>
      </c>
      <c r="B297" s="218" t="s">
        <v>148</v>
      </c>
      <c r="C297" s="232">
        <v>732.9</v>
      </c>
      <c r="D297" s="233">
        <v>735.33333333333337</v>
      </c>
      <c r="E297" s="233">
        <v>723.11666666666679</v>
      </c>
      <c r="F297" s="233">
        <v>713.33333333333337</v>
      </c>
      <c r="G297" s="233">
        <v>701.11666666666679</v>
      </c>
      <c r="H297" s="233">
        <v>745.11666666666679</v>
      </c>
      <c r="I297" s="233">
        <v>757.33333333333326</v>
      </c>
      <c r="J297" s="233">
        <v>767.11666666666679</v>
      </c>
      <c r="K297" s="232">
        <v>747.55</v>
      </c>
      <c r="L297" s="232">
        <v>725.55</v>
      </c>
      <c r="M297" s="232">
        <v>13.10549</v>
      </c>
      <c r="N297" s="1"/>
      <c r="O297" s="1"/>
    </row>
    <row r="298" spans="1:15" ht="12.75" customHeight="1">
      <c r="A298" s="30">
        <v>288</v>
      </c>
      <c r="B298" s="218" t="s">
        <v>416</v>
      </c>
      <c r="C298" s="232">
        <v>1684.1</v>
      </c>
      <c r="D298" s="233">
        <v>1667.0666666666666</v>
      </c>
      <c r="E298" s="233">
        <v>1624.1333333333332</v>
      </c>
      <c r="F298" s="233">
        <v>1564.1666666666665</v>
      </c>
      <c r="G298" s="233">
        <v>1521.2333333333331</v>
      </c>
      <c r="H298" s="233">
        <v>1727.0333333333333</v>
      </c>
      <c r="I298" s="233">
        <v>1769.9666666666667</v>
      </c>
      <c r="J298" s="233">
        <v>1829.9333333333334</v>
      </c>
      <c r="K298" s="232">
        <v>1710</v>
      </c>
      <c r="L298" s="232">
        <v>1607.1</v>
      </c>
      <c r="M298" s="232">
        <v>0.74448999999999999</v>
      </c>
      <c r="N298" s="1"/>
      <c r="O298" s="1"/>
    </row>
    <row r="299" spans="1:15" ht="12.75" customHeight="1">
      <c r="A299" s="30">
        <v>289</v>
      </c>
      <c r="B299" s="218" t="s">
        <v>417</v>
      </c>
      <c r="C299" s="232">
        <v>37.9</v>
      </c>
      <c r="D299" s="233">
        <v>37.716666666666669</v>
      </c>
      <c r="E299" s="233">
        <v>36.583333333333336</v>
      </c>
      <c r="F299" s="233">
        <v>35.266666666666666</v>
      </c>
      <c r="G299" s="233">
        <v>34.133333333333333</v>
      </c>
      <c r="H299" s="233">
        <v>39.033333333333339</v>
      </c>
      <c r="I299" s="233">
        <v>40.166666666666664</v>
      </c>
      <c r="J299" s="233">
        <v>41.483333333333341</v>
      </c>
      <c r="K299" s="232">
        <v>38.85</v>
      </c>
      <c r="L299" s="232">
        <v>36.4</v>
      </c>
      <c r="M299" s="232">
        <v>30.535399999999999</v>
      </c>
      <c r="N299" s="1"/>
      <c r="O299" s="1"/>
    </row>
    <row r="300" spans="1:15" ht="12.75" customHeight="1">
      <c r="A300" s="30">
        <v>290</v>
      </c>
      <c r="B300" s="218" t="s">
        <v>418</v>
      </c>
      <c r="C300" s="232">
        <v>160.25</v>
      </c>
      <c r="D300" s="233">
        <v>160.91666666666666</v>
      </c>
      <c r="E300" s="233">
        <v>158.38333333333333</v>
      </c>
      <c r="F300" s="233">
        <v>156.51666666666668</v>
      </c>
      <c r="G300" s="233">
        <v>153.98333333333335</v>
      </c>
      <c r="H300" s="233">
        <v>162.7833333333333</v>
      </c>
      <c r="I300" s="233">
        <v>165.31666666666666</v>
      </c>
      <c r="J300" s="233">
        <v>167.18333333333328</v>
      </c>
      <c r="K300" s="232">
        <v>163.44999999999999</v>
      </c>
      <c r="L300" s="232">
        <v>159.05000000000001</v>
      </c>
      <c r="M300" s="232">
        <v>2.3620999999999999</v>
      </c>
      <c r="N300" s="1"/>
      <c r="O300" s="1"/>
    </row>
    <row r="301" spans="1:15" ht="12.75" customHeight="1">
      <c r="A301" s="30">
        <v>291</v>
      </c>
      <c r="B301" s="218" t="s">
        <v>159</v>
      </c>
      <c r="C301" s="232">
        <v>87923.25</v>
      </c>
      <c r="D301" s="233">
        <v>88004.416666666672</v>
      </c>
      <c r="E301" s="233">
        <v>87418.833333333343</v>
      </c>
      <c r="F301" s="233">
        <v>86914.416666666672</v>
      </c>
      <c r="G301" s="233">
        <v>86328.833333333343</v>
      </c>
      <c r="H301" s="233">
        <v>88508.833333333343</v>
      </c>
      <c r="I301" s="233">
        <v>89094.416666666686</v>
      </c>
      <c r="J301" s="233">
        <v>89598.833333333343</v>
      </c>
      <c r="K301" s="232">
        <v>88590</v>
      </c>
      <c r="L301" s="232">
        <v>87500</v>
      </c>
      <c r="M301" s="232">
        <v>5.1920000000000001E-2</v>
      </c>
      <c r="N301" s="1"/>
      <c r="O301" s="1"/>
    </row>
    <row r="302" spans="1:15" ht="12.75" customHeight="1">
      <c r="A302" s="30">
        <v>292</v>
      </c>
      <c r="B302" s="218" t="s">
        <v>826</v>
      </c>
      <c r="C302" s="232">
        <v>1607.85</v>
      </c>
      <c r="D302" s="233">
        <v>1598.0333333333335</v>
      </c>
      <c r="E302" s="233">
        <v>1581.8166666666671</v>
      </c>
      <c r="F302" s="233">
        <v>1555.7833333333335</v>
      </c>
      <c r="G302" s="233">
        <v>1539.5666666666671</v>
      </c>
      <c r="H302" s="233">
        <v>1624.0666666666671</v>
      </c>
      <c r="I302" s="233">
        <v>1640.2833333333338</v>
      </c>
      <c r="J302" s="233">
        <v>1666.3166666666671</v>
      </c>
      <c r="K302" s="232">
        <v>1614.25</v>
      </c>
      <c r="L302" s="232">
        <v>1572</v>
      </c>
      <c r="M302" s="232">
        <v>0.48825000000000002</v>
      </c>
      <c r="N302" s="1"/>
      <c r="O302" s="1"/>
    </row>
    <row r="303" spans="1:15" ht="12.75" customHeight="1">
      <c r="A303" s="30">
        <v>293</v>
      </c>
      <c r="B303" s="218" t="s">
        <v>784</v>
      </c>
      <c r="C303" s="232">
        <v>1084</v>
      </c>
      <c r="D303" s="233">
        <v>1069.45</v>
      </c>
      <c r="E303" s="233">
        <v>1039.9000000000001</v>
      </c>
      <c r="F303" s="233">
        <v>995.8</v>
      </c>
      <c r="G303" s="233">
        <v>966.25</v>
      </c>
      <c r="H303" s="233">
        <v>1113.5500000000002</v>
      </c>
      <c r="I303" s="233">
        <v>1143.0999999999999</v>
      </c>
      <c r="J303" s="233">
        <v>1187.2000000000003</v>
      </c>
      <c r="K303" s="232">
        <v>1099</v>
      </c>
      <c r="L303" s="232">
        <v>1025.3499999999999</v>
      </c>
      <c r="M303" s="232">
        <v>6.6091699999999998</v>
      </c>
      <c r="N303" s="1"/>
      <c r="O303" s="1"/>
    </row>
    <row r="304" spans="1:15" ht="12.75" customHeight="1">
      <c r="A304" s="30">
        <v>294</v>
      </c>
      <c r="B304" s="218" t="s">
        <v>157</v>
      </c>
      <c r="C304" s="232">
        <v>843.1</v>
      </c>
      <c r="D304" s="233">
        <v>844.86666666666667</v>
      </c>
      <c r="E304" s="233">
        <v>837.23333333333335</v>
      </c>
      <c r="F304" s="233">
        <v>831.36666666666667</v>
      </c>
      <c r="G304" s="233">
        <v>823.73333333333335</v>
      </c>
      <c r="H304" s="233">
        <v>850.73333333333335</v>
      </c>
      <c r="I304" s="233">
        <v>858.36666666666679</v>
      </c>
      <c r="J304" s="233">
        <v>864.23333333333335</v>
      </c>
      <c r="K304" s="232">
        <v>852.5</v>
      </c>
      <c r="L304" s="232">
        <v>839</v>
      </c>
      <c r="M304" s="232">
        <v>1.19276</v>
      </c>
      <c r="N304" s="1"/>
      <c r="O304" s="1"/>
    </row>
    <row r="305" spans="1:15" ht="12.75" customHeight="1">
      <c r="A305" s="30">
        <v>295</v>
      </c>
      <c r="B305" s="218" t="s">
        <v>150</v>
      </c>
      <c r="C305" s="232">
        <v>231.75</v>
      </c>
      <c r="D305" s="233">
        <v>231.11666666666667</v>
      </c>
      <c r="E305" s="233">
        <v>228.03333333333336</v>
      </c>
      <c r="F305" s="233">
        <v>224.31666666666669</v>
      </c>
      <c r="G305" s="233">
        <v>221.23333333333338</v>
      </c>
      <c r="H305" s="233">
        <v>234.83333333333334</v>
      </c>
      <c r="I305" s="233">
        <v>237.91666666666666</v>
      </c>
      <c r="J305" s="233">
        <v>241.63333333333333</v>
      </c>
      <c r="K305" s="232">
        <v>234.2</v>
      </c>
      <c r="L305" s="232">
        <v>227.4</v>
      </c>
      <c r="M305" s="232">
        <v>14.041740000000001</v>
      </c>
      <c r="N305" s="1"/>
      <c r="O305" s="1"/>
    </row>
    <row r="306" spans="1:15" ht="12.75" customHeight="1">
      <c r="A306" s="30">
        <v>296</v>
      </c>
      <c r="B306" s="218" t="s">
        <v>149</v>
      </c>
      <c r="C306" s="232">
        <v>1252.3499999999999</v>
      </c>
      <c r="D306" s="233">
        <v>1244.1166666666666</v>
      </c>
      <c r="E306" s="233">
        <v>1233.2333333333331</v>
      </c>
      <c r="F306" s="233">
        <v>1214.1166666666666</v>
      </c>
      <c r="G306" s="233">
        <v>1203.2333333333331</v>
      </c>
      <c r="H306" s="233">
        <v>1263.2333333333331</v>
      </c>
      <c r="I306" s="233">
        <v>1274.1166666666668</v>
      </c>
      <c r="J306" s="233">
        <v>1293.2333333333331</v>
      </c>
      <c r="K306" s="232">
        <v>1255</v>
      </c>
      <c r="L306" s="232">
        <v>1225</v>
      </c>
      <c r="M306" s="232">
        <v>19.595079999999999</v>
      </c>
      <c r="N306" s="1"/>
      <c r="O306" s="1"/>
    </row>
    <row r="307" spans="1:15" ht="12.75" customHeight="1">
      <c r="A307" s="30">
        <v>297</v>
      </c>
      <c r="B307" s="218" t="s">
        <v>419</v>
      </c>
      <c r="C307" s="232">
        <v>337.7</v>
      </c>
      <c r="D307" s="233">
        <v>335.86666666666662</v>
      </c>
      <c r="E307" s="233">
        <v>328.83333333333326</v>
      </c>
      <c r="F307" s="233">
        <v>319.96666666666664</v>
      </c>
      <c r="G307" s="233">
        <v>312.93333333333328</v>
      </c>
      <c r="H307" s="233">
        <v>344.73333333333323</v>
      </c>
      <c r="I307" s="233">
        <v>351.76666666666665</v>
      </c>
      <c r="J307" s="233">
        <v>360.63333333333321</v>
      </c>
      <c r="K307" s="232">
        <v>342.9</v>
      </c>
      <c r="L307" s="232">
        <v>327</v>
      </c>
      <c r="M307" s="232">
        <v>15.09416</v>
      </c>
      <c r="N307" s="1"/>
      <c r="O307" s="1"/>
    </row>
    <row r="308" spans="1:15" ht="12.75" customHeight="1">
      <c r="A308" s="30">
        <v>298</v>
      </c>
      <c r="B308" s="218" t="s">
        <v>420</v>
      </c>
      <c r="C308" s="232">
        <v>263.75</v>
      </c>
      <c r="D308" s="233">
        <v>260.34999999999997</v>
      </c>
      <c r="E308" s="233">
        <v>255.79999999999995</v>
      </c>
      <c r="F308" s="233">
        <v>247.85</v>
      </c>
      <c r="G308" s="233">
        <v>243.29999999999998</v>
      </c>
      <c r="H308" s="233">
        <v>268.29999999999995</v>
      </c>
      <c r="I308" s="233">
        <v>272.85000000000002</v>
      </c>
      <c r="J308" s="233">
        <v>280.7999999999999</v>
      </c>
      <c r="K308" s="232">
        <v>264.89999999999998</v>
      </c>
      <c r="L308" s="232">
        <v>252.4</v>
      </c>
      <c r="M308" s="232">
        <v>2.0122</v>
      </c>
      <c r="N308" s="1"/>
      <c r="O308" s="1"/>
    </row>
    <row r="309" spans="1:15" ht="12.75" customHeight="1">
      <c r="A309" s="30">
        <v>299</v>
      </c>
      <c r="B309" s="218" t="s">
        <v>864</v>
      </c>
      <c r="C309" s="232">
        <v>365.15</v>
      </c>
      <c r="D309" s="233">
        <v>365.7166666666667</v>
      </c>
      <c r="E309" s="233">
        <v>362.43333333333339</v>
      </c>
      <c r="F309" s="233">
        <v>359.7166666666667</v>
      </c>
      <c r="G309" s="233">
        <v>356.43333333333339</v>
      </c>
      <c r="H309" s="233">
        <v>368.43333333333339</v>
      </c>
      <c r="I309" s="233">
        <v>371.7166666666667</v>
      </c>
      <c r="J309" s="233">
        <v>374.43333333333339</v>
      </c>
      <c r="K309" s="232">
        <v>369</v>
      </c>
      <c r="L309" s="232">
        <v>363</v>
      </c>
      <c r="M309" s="232">
        <v>0.31059999999999999</v>
      </c>
      <c r="N309" s="1"/>
      <c r="O309" s="1"/>
    </row>
    <row r="310" spans="1:15" ht="12.75" customHeight="1">
      <c r="A310" s="30">
        <v>300</v>
      </c>
      <c r="B310" s="218" t="s">
        <v>421</v>
      </c>
      <c r="C310" s="232">
        <v>490.95</v>
      </c>
      <c r="D310" s="233">
        <v>486.61666666666662</v>
      </c>
      <c r="E310" s="233">
        <v>480.63333333333321</v>
      </c>
      <c r="F310" s="233">
        <v>470.31666666666661</v>
      </c>
      <c r="G310" s="233">
        <v>464.3333333333332</v>
      </c>
      <c r="H310" s="233">
        <v>496.93333333333322</v>
      </c>
      <c r="I310" s="233">
        <v>502.91666666666669</v>
      </c>
      <c r="J310" s="233">
        <v>513.23333333333323</v>
      </c>
      <c r="K310" s="232">
        <v>492.6</v>
      </c>
      <c r="L310" s="232">
        <v>476.3</v>
      </c>
      <c r="M310" s="232">
        <v>0.48464000000000002</v>
      </c>
      <c r="N310" s="1"/>
      <c r="O310" s="1"/>
    </row>
    <row r="311" spans="1:15" ht="12.75" customHeight="1">
      <c r="A311" s="30">
        <v>301</v>
      </c>
      <c r="B311" s="218" t="s">
        <v>151</v>
      </c>
      <c r="C311" s="232">
        <v>111.6</v>
      </c>
      <c r="D311" s="233">
        <v>111.53333333333335</v>
      </c>
      <c r="E311" s="233">
        <v>110.31666666666669</v>
      </c>
      <c r="F311" s="233">
        <v>109.03333333333335</v>
      </c>
      <c r="G311" s="233">
        <v>107.81666666666669</v>
      </c>
      <c r="H311" s="233">
        <v>112.81666666666669</v>
      </c>
      <c r="I311" s="233">
        <v>114.03333333333336</v>
      </c>
      <c r="J311" s="233">
        <v>115.31666666666669</v>
      </c>
      <c r="K311" s="232">
        <v>112.75</v>
      </c>
      <c r="L311" s="232">
        <v>110.25</v>
      </c>
      <c r="M311" s="232">
        <v>32.093260000000001</v>
      </c>
      <c r="N311" s="1"/>
      <c r="O311" s="1"/>
    </row>
    <row r="312" spans="1:15" ht="12.75" customHeight="1">
      <c r="A312" s="30">
        <v>302</v>
      </c>
      <c r="B312" s="218" t="s">
        <v>422</v>
      </c>
      <c r="C312" s="232">
        <v>55.05</v>
      </c>
      <c r="D312" s="233">
        <v>55.033333333333331</v>
      </c>
      <c r="E312" s="233">
        <v>54.61666666666666</v>
      </c>
      <c r="F312" s="233">
        <v>54.18333333333333</v>
      </c>
      <c r="G312" s="233">
        <v>53.766666666666659</v>
      </c>
      <c r="H312" s="233">
        <v>55.466666666666661</v>
      </c>
      <c r="I312" s="233">
        <v>55.883333333333333</v>
      </c>
      <c r="J312" s="233">
        <v>56.316666666666663</v>
      </c>
      <c r="K312" s="232">
        <v>55.45</v>
      </c>
      <c r="L312" s="232">
        <v>54.6</v>
      </c>
      <c r="M312" s="232">
        <v>21.46367</v>
      </c>
      <c r="N312" s="1"/>
      <c r="O312" s="1"/>
    </row>
    <row r="313" spans="1:15" ht="12.75" customHeight="1">
      <c r="A313" s="30">
        <v>303</v>
      </c>
      <c r="B313" s="218" t="s">
        <v>152</v>
      </c>
      <c r="C313" s="232">
        <v>519.20000000000005</v>
      </c>
      <c r="D313" s="233">
        <v>518.44999999999993</v>
      </c>
      <c r="E313" s="233">
        <v>515.09999999999991</v>
      </c>
      <c r="F313" s="233">
        <v>511</v>
      </c>
      <c r="G313" s="233">
        <v>507.65</v>
      </c>
      <c r="H313" s="233">
        <v>522.54999999999984</v>
      </c>
      <c r="I313" s="233">
        <v>525.9</v>
      </c>
      <c r="J313" s="233">
        <v>529.99999999999977</v>
      </c>
      <c r="K313" s="232">
        <v>521.79999999999995</v>
      </c>
      <c r="L313" s="232">
        <v>514.35</v>
      </c>
      <c r="M313" s="232">
        <v>4.3337500000000002</v>
      </c>
      <c r="N313" s="1"/>
      <c r="O313" s="1"/>
    </row>
    <row r="314" spans="1:15" ht="12.75" customHeight="1">
      <c r="A314" s="30">
        <v>304</v>
      </c>
      <c r="B314" s="218" t="s">
        <v>153</v>
      </c>
      <c r="C314" s="232">
        <v>8421.0499999999993</v>
      </c>
      <c r="D314" s="233">
        <v>8387.3833333333332</v>
      </c>
      <c r="E314" s="233">
        <v>8321.2666666666664</v>
      </c>
      <c r="F314" s="233">
        <v>8221.4833333333336</v>
      </c>
      <c r="G314" s="233">
        <v>8155.3666666666668</v>
      </c>
      <c r="H314" s="233">
        <v>8487.1666666666661</v>
      </c>
      <c r="I314" s="233">
        <v>8553.283333333331</v>
      </c>
      <c r="J314" s="233">
        <v>8653.0666666666657</v>
      </c>
      <c r="K314" s="232">
        <v>8453.5</v>
      </c>
      <c r="L314" s="232">
        <v>8287.6</v>
      </c>
      <c r="M314" s="232">
        <v>5.3863200000000004</v>
      </c>
      <c r="N314" s="1"/>
      <c r="O314" s="1"/>
    </row>
    <row r="315" spans="1:15" ht="12.75" customHeight="1">
      <c r="A315" s="30">
        <v>305</v>
      </c>
      <c r="B315" s="218" t="s">
        <v>786</v>
      </c>
      <c r="C315" s="232">
        <v>1663.4</v>
      </c>
      <c r="D315" s="233">
        <v>1668.0833333333333</v>
      </c>
      <c r="E315" s="233">
        <v>1646.2666666666664</v>
      </c>
      <c r="F315" s="233">
        <v>1629.1333333333332</v>
      </c>
      <c r="G315" s="233">
        <v>1607.3166666666664</v>
      </c>
      <c r="H315" s="233">
        <v>1685.2166666666665</v>
      </c>
      <c r="I315" s="233">
        <v>1707.0333333333335</v>
      </c>
      <c r="J315" s="233">
        <v>1724.1666666666665</v>
      </c>
      <c r="K315" s="232">
        <v>1689.9</v>
      </c>
      <c r="L315" s="232">
        <v>1650.95</v>
      </c>
      <c r="M315" s="232">
        <v>0.1789</v>
      </c>
      <c r="N315" s="1"/>
      <c r="O315" s="1"/>
    </row>
    <row r="316" spans="1:15" ht="12.75" customHeight="1">
      <c r="A316" s="30">
        <v>306</v>
      </c>
      <c r="B316" s="218" t="s">
        <v>156</v>
      </c>
      <c r="C316" s="232">
        <v>672</v>
      </c>
      <c r="D316" s="233">
        <v>675.6</v>
      </c>
      <c r="E316" s="233">
        <v>666.40000000000009</v>
      </c>
      <c r="F316" s="233">
        <v>660.80000000000007</v>
      </c>
      <c r="G316" s="233">
        <v>651.60000000000014</v>
      </c>
      <c r="H316" s="233">
        <v>681.2</v>
      </c>
      <c r="I316" s="233">
        <v>690.40000000000009</v>
      </c>
      <c r="J316" s="233">
        <v>696</v>
      </c>
      <c r="K316" s="232">
        <v>684.8</v>
      </c>
      <c r="L316" s="232">
        <v>670</v>
      </c>
      <c r="M316" s="232">
        <v>6.2872599999999998</v>
      </c>
      <c r="N316" s="1"/>
      <c r="O316" s="1"/>
    </row>
    <row r="317" spans="1:15" ht="12.75" customHeight="1">
      <c r="A317" s="30">
        <v>307</v>
      </c>
      <c r="B317" s="218" t="s">
        <v>423</v>
      </c>
      <c r="C317" s="232">
        <v>438</v>
      </c>
      <c r="D317" s="233">
        <v>437</v>
      </c>
      <c r="E317" s="233">
        <v>434.2</v>
      </c>
      <c r="F317" s="233">
        <v>430.4</v>
      </c>
      <c r="G317" s="233">
        <v>427.59999999999997</v>
      </c>
      <c r="H317" s="233">
        <v>440.8</v>
      </c>
      <c r="I317" s="233">
        <v>443.59999999999997</v>
      </c>
      <c r="J317" s="233">
        <v>447.40000000000003</v>
      </c>
      <c r="K317" s="232">
        <v>439.8</v>
      </c>
      <c r="L317" s="232">
        <v>433.2</v>
      </c>
      <c r="M317" s="232">
        <v>3.7933599999999998</v>
      </c>
      <c r="N317" s="1"/>
      <c r="O317" s="1"/>
    </row>
    <row r="318" spans="1:15" ht="12.75" customHeight="1">
      <c r="A318" s="30">
        <v>308</v>
      </c>
      <c r="B318" s="218" t="s">
        <v>424</v>
      </c>
      <c r="C318" s="232">
        <v>799.65</v>
      </c>
      <c r="D318" s="233">
        <v>801.19999999999993</v>
      </c>
      <c r="E318" s="233">
        <v>783.94999999999982</v>
      </c>
      <c r="F318" s="233">
        <v>768.24999999999989</v>
      </c>
      <c r="G318" s="233">
        <v>750.99999999999977</v>
      </c>
      <c r="H318" s="233">
        <v>816.89999999999986</v>
      </c>
      <c r="I318" s="233">
        <v>834.15000000000009</v>
      </c>
      <c r="J318" s="233">
        <v>849.84999999999991</v>
      </c>
      <c r="K318" s="232">
        <v>818.45</v>
      </c>
      <c r="L318" s="232">
        <v>785.5</v>
      </c>
      <c r="M318" s="232">
        <v>39.405410000000003</v>
      </c>
      <c r="N318" s="1"/>
      <c r="O318" s="1"/>
    </row>
    <row r="319" spans="1:15" ht="12.75" customHeight="1">
      <c r="A319" s="30">
        <v>309</v>
      </c>
      <c r="B319" s="218" t="s">
        <v>827</v>
      </c>
      <c r="C319" s="232">
        <v>636.35</v>
      </c>
      <c r="D319" s="233">
        <v>638.01666666666665</v>
      </c>
      <c r="E319" s="233">
        <v>631.0333333333333</v>
      </c>
      <c r="F319" s="233">
        <v>625.7166666666667</v>
      </c>
      <c r="G319" s="233">
        <v>618.73333333333335</v>
      </c>
      <c r="H319" s="233">
        <v>643.33333333333326</v>
      </c>
      <c r="I319" s="233">
        <v>650.31666666666661</v>
      </c>
      <c r="J319" s="233">
        <v>655.63333333333321</v>
      </c>
      <c r="K319" s="232">
        <v>645</v>
      </c>
      <c r="L319" s="232">
        <v>632.70000000000005</v>
      </c>
      <c r="M319" s="232">
        <v>0.23005999999999999</v>
      </c>
      <c r="N319" s="1"/>
      <c r="O319" s="1"/>
    </row>
    <row r="320" spans="1:15" ht="12.75" customHeight="1">
      <c r="A320" s="30">
        <v>310</v>
      </c>
      <c r="B320" s="218" t="s">
        <v>828</v>
      </c>
      <c r="C320" s="232">
        <v>860.85</v>
      </c>
      <c r="D320" s="233">
        <v>853.81666666666661</v>
      </c>
      <c r="E320" s="233">
        <v>841.63333333333321</v>
      </c>
      <c r="F320" s="233">
        <v>822.41666666666663</v>
      </c>
      <c r="G320" s="233">
        <v>810.23333333333323</v>
      </c>
      <c r="H320" s="233">
        <v>873.03333333333319</v>
      </c>
      <c r="I320" s="233">
        <v>885.21666666666658</v>
      </c>
      <c r="J320" s="233">
        <v>904.43333333333317</v>
      </c>
      <c r="K320" s="232">
        <v>866</v>
      </c>
      <c r="L320" s="232">
        <v>834.6</v>
      </c>
      <c r="M320" s="232">
        <v>0.92474999999999996</v>
      </c>
      <c r="N320" s="1"/>
      <c r="O320" s="1"/>
    </row>
    <row r="321" spans="1:15" ht="12.75" customHeight="1">
      <c r="A321" s="30">
        <v>311</v>
      </c>
      <c r="B321" s="218" t="s">
        <v>155</v>
      </c>
      <c r="C321" s="232">
        <v>1320.5</v>
      </c>
      <c r="D321" s="233">
        <v>1324</v>
      </c>
      <c r="E321" s="233">
        <v>1309.4000000000001</v>
      </c>
      <c r="F321" s="233">
        <v>1298.3000000000002</v>
      </c>
      <c r="G321" s="233">
        <v>1283.7000000000003</v>
      </c>
      <c r="H321" s="233">
        <v>1335.1</v>
      </c>
      <c r="I321" s="233">
        <v>1349.6999999999998</v>
      </c>
      <c r="J321" s="233">
        <v>1360.7999999999997</v>
      </c>
      <c r="K321" s="232">
        <v>1338.6</v>
      </c>
      <c r="L321" s="232">
        <v>1312.9</v>
      </c>
      <c r="M321" s="232">
        <v>2.6183200000000002</v>
      </c>
      <c r="N321" s="1"/>
      <c r="O321" s="1"/>
    </row>
    <row r="322" spans="1:15" ht="12.75" customHeight="1">
      <c r="A322" s="30">
        <v>312</v>
      </c>
      <c r="B322" s="218" t="s">
        <v>856</v>
      </c>
      <c r="C322" s="232">
        <v>57.9</v>
      </c>
      <c r="D322" s="233">
        <v>58.283333333333339</v>
      </c>
      <c r="E322" s="233">
        <v>57.316666666666677</v>
      </c>
      <c r="F322" s="233">
        <v>56.733333333333341</v>
      </c>
      <c r="G322" s="233">
        <v>55.76666666666668</v>
      </c>
      <c r="H322" s="233">
        <v>58.866666666666674</v>
      </c>
      <c r="I322" s="233">
        <v>59.833333333333329</v>
      </c>
      <c r="J322" s="233">
        <v>60.416666666666671</v>
      </c>
      <c r="K322" s="232">
        <v>59.25</v>
      </c>
      <c r="L322" s="232">
        <v>57.7</v>
      </c>
      <c r="M322" s="232">
        <v>36.160490000000003</v>
      </c>
      <c r="N322" s="1"/>
      <c r="O322" s="1"/>
    </row>
    <row r="323" spans="1:15" ht="12.75" customHeight="1">
      <c r="A323" s="30">
        <v>313</v>
      </c>
      <c r="B323" s="218" t="s">
        <v>426</v>
      </c>
      <c r="C323" s="232">
        <v>693.25</v>
      </c>
      <c r="D323" s="233">
        <v>696.7166666666667</v>
      </c>
      <c r="E323" s="233">
        <v>687.53333333333342</v>
      </c>
      <c r="F323" s="233">
        <v>681.81666666666672</v>
      </c>
      <c r="G323" s="233">
        <v>672.63333333333344</v>
      </c>
      <c r="H323" s="233">
        <v>702.43333333333339</v>
      </c>
      <c r="I323" s="233">
        <v>711.61666666666679</v>
      </c>
      <c r="J323" s="233">
        <v>717.33333333333337</v>
      </c>
      <c r="K323" s="232">
        <v>705.9</v>
      </c>
      <c r="L323" s="232">
        <v>691</v>
      </c>
      <c r="M323" s="232">
        <v>0.54637000000000002</v>
      </c>
      <c r="N323" s="1"/>
      <c r="O323" s="1"/>
    </row>
    <row r="324" spans="1:15" ht="12.75" customHeight="1">
      <c r="A324" s="30">
        <v>314</v>
      </c>
      <c r="B324" s="218" t="s">
        <v>158</v>
      </c>
      <c r="C324" s="232">
        <v>1940.4</v>
      </c>
      <c r="D324" s="233">
        <v>1936.1000000000001</v>
      </c>
      <c r="E324" s="233">
        <v>1920.5000000000002</v>
      </c>
      <c r="F324" s="233">
        <v>1900.6000000000001</v>
      </c>
      <c r="G324" s="233">
        <v>1885.0000000000002</v>
      </c>
      <c r="H324" s="233">
        <v>1956.0000000000002</v>
      </c>
      <c r="I324" s="233">
        <v>1971.6000000000001</v>
      </c>
      <c r="J324" s="233">
        <v>1991.5000000000002</v>
      </c>
      <c r="K324" s="232">
        <v>1951.7</v>
      </c>
      <c r="L324" s="232">
        <v>1916.2</v>
      </c>
      <c r="M324" s="232">
        <v>3.3756499999999998</v>
      </c>
      <c r="N324" s="1"/>
      <c r="O324" s="1"/>
    </row>
    <row r="325" spans="1:15" ht="12.75" customHeight="1">
      <c r="A325" s="30">
        <v>315</v>
      </c>
      <c r="B325" s="218" t="s">
        <v>427</v>
      </c>
      <c r="C325" s="232">
        <v>1554.1</v>
      </c>
      <c r="D325" s="233">
        <v>1553.9833333333336</v>
      </c>
      <c r="E325" s="233">
        <v>1543.0166666666671</v>
      </c>
      <c r="F325" s="233">
        <v>1531.9333333333336</v>
      </c>
      <c r="G325" s="233">
        <v>1520.9666666666672</v>
      </c>
      <c r="H325" s="233">
        <v>1565.0666666666671</v>
      </c>
      <c r="I325" s="233">
        <v>1576.0333333333333</v>
      </c>
      <c r="J325" s="233">
        <v>1587.116666666667</v>
      </c>
      <c r="K325" s="232">
        <v>1564.95</v>
      </c>
      <c r="L325" s="232">
        <v>1542.9</v>
      </c>
      <c r="M325" s="232">
        <v>0.88756000000000002</v>
      </c>
      <c r="N325" s="1"/>
      <c r="O325" s="1"/>
    </row>
    <row r="326" spans="1:15" ht="12.75" customHeight="1">
      <c r="A326" s="30">
        <v>316</v>
      </c>
      <c r="B326" s="218" t="s">
        <v>160</v>
      </c>
      <c r="C326" s="232">
        <v>1078.1500000000001</v>
      </c>
      <c r="D326" s="233">
        <v>1077.3833333333334</v>
      </c>
      <c r="E326" s="233">
        <v>1064.7666666666669</v>
      </c>
      <c r="F326" s="233">
        <v>1051.3833333333334</v>
      </c>
      <c r="G326" s="233">
        <v>1038.7666666666669</v>
      </c>
      <c r="H326" s="233">
        <v>1090.7666666666669</v>
      </c>
      <c r="I326" s="233">
        <v>1103.3833333333332</v>
      </c>
      <c r="J326" s="233">
        <v>1116.7666666666669</v>
      </c>
      <c r="K326" s="232">
        <v>1090</v>
      </c>
      <c r="L326" s="232">
        <v>1064</v>
      </c>
      <c r="M326" s="232">
        <v>7.0730199999999996</v>
      </c>
      <c r="N326" s="1"/>
      <c r="O326" s="1"/>
    </row>
    <row r="327" spans="1:15" ht="12.75" customHeight="1">
      <c r="A327" s="30">
        <v>317</v>
      </c>
      <c r="B327" s="218" t="s">
        <v>266</v>
      </c>
      <c r="C327" s="232">
        <v>558.4</v>
      </c>
      <c r="D327" s="233">
        <v>556.41666666666663</v>
      </c>
      <c r="E327" s="233">
        <v>552.93333333333328</v>
      </c>
      <c r="F327" s="233">
        <v>547.4666666666667</v>
      </c>
      <c r="G327" s="233">
        <v>543.98333333333335</v>
      </c>
      <c r="H327" s="233">
        <v>561.88333333333321</v>
      </c>
      <c r="I327" s="233">
        <v>565.36666666666656</v>
      </c>
      <c r="J327" s="233">
        <v>570.83333333333314</v>
      </c>
      <c r="K327" s="232">
        <v>559.9</v>
      </c>
      <c r="L327" s="232">
        <v>550.95000000000005</v>
      </c>
      <c r="M327" s="232">
        <v>1.74028</v>
      </c>
      <c r="N327" s="1"/>
      <c r="O327" s="1"/>
    </row>
    <row r="328" spans="1:15" ht="12.75" customHeight="1">
      <c r="A328" s="30">
        <v>318</v>
      </c>
      <c r="B328" s="218" t="s">
        <v>428</v>
      </c>
      <c r="C328" s="232">
        <v>37.85</v>
      </c>
      <c r="D328" s="233">
        <v>37.6</v>
      </c>
      <c r="E328" s="233">
        <v>37.1</v>
      </c>
      <c r="F328" s="233">
        <v>36.35</v>
      </c>
      <c r="G328" s="233">
        <v>35.85</v>
      </c>
      <c r="H328" s="233">
        <v>38.35</v>
      </c>
      <c r="I328" s="233">
        <v>38.85</v>
      </c>
      <c r="J328" s="233">
        <v>39.6</v>
      </c>
      <c r="K328" s="232">
        <v>38.1</v>
      </c>
      <c r="L328" s="232">
        <v>36.85</v>
      </c>
      <c r="M328" s="232">
        <v>46.742609999999999</v>
      </c>
      <c r="N328" s="1"/>
      <c r="O328" s="1"/>
    </row>
    <row r="329" spans="1:15" ht="12.75" customHeight="1">
      <c r="A329" s="30">
        <v>319</v>
      </c>
      <c r="B329" s="218" t="s">
        <v>429</v>
      </c>
      <c r="C329" s="232">
        <v>83.5</v>
      </c>
      <c r="D329" s="233">
        <v>83.05</v>
      </c>
      <c r="E329" s="233">
        <v>81.849999999999994</v>
      </c>
      <c r="F329" s="233">
        <v>80.2</v>
      </c>
      <c r="G329" s="233">
        <v>79</v>
      </c>
      <c r="H329" s="233">
        <v>84.699999999999989</v>
      </c>
      <c r="I329" s="233">
        <v>85.9</v>
      </c>
      <c r="J329" s="233">
        <v>87.549999999999983</v>
      </c>
      <c r="K329" s="232">
        <v>84.25</v>
      </c>
      <c r="L329" s="232">
        <v>81.400000000000006</v>
      </c>
      <c r="M329" s="232">
        <v>37.446950000000001</v>
      </c>
      <c r="N329" s="1"/>
      <c r="O329" s="1"/>
    </row>
    <row r="330" spans="1:15" ht="12.75" customHeight="1">
      <c r="A330" s="30">
        <v>320</v>
      </c>
      <c r="B330" s="218" t="s">
        <v>430</v>
      </c>
      <c r="C330" s="232">
        <v>39.65</v>
      </c>
      <c r="D330" s="233">
        <v>39.533333333333339</v>
      </c>
      <c r="E330" s="233">
        <v>39.066666666666677</v>
      </c>
      <c r="F330" s="233">
        <v>38.483333333333341</v>
      </c>
      <c r="G330" s="233">
        <v>38.01666666666668</v>
      </c>
      <c r="H330" s="233">
        <v>40.116666666666674</v>
      </c>
      <c r="I330" s="233">
        <v>40.583333333333329</v>
      </c>
      <c r="J330" s="233">
        <v>41.166666666666671</v>
      </c>
      <c r="K330" s="232">
        <v>40</v>
      </c>
      <c r="L330" s="232">
        <v>38.950000000000003</v>
      </c>
      <c r="M330" s="232">
        <v>143.19149999999999</v>
      </c>
      <c r="N330" s="1"/>
      <c r="O330" s="1"/>
    </row>
    <row r="331" spans="1:15" ht="12.75" customHeight="1">
      <c r="A331" s="30">
        <v>321</v>
      </c>
      <c r="B331" s="218" t="s">
        <v>865</v>
      </c>
      <c r="C331" s="232">
        <v>305.75</v>
      </c>
      <c r="D331" s="233">
        <v>309.7</v>
      </c>
      <c r="E331" s="233">
        <v>301.04999999999995</v>
      </c>
      <c r="F331" s="233">
        <v>296.34999999999997</v>
      </c>
      <c r="G331" s="233">
        <v>287.69999999999993</v>
      </c>
      <c r="H331" s="233">
        <v>314.39999999999998</v>
      </c>
      <c r="I331" s="233">
        <v>323.04999999999995</v>
      </c>
      <c r="J331" s="233">
        <v>327.75</v>
      </c>
      <c r="K331" s="232">
        <v>318.35000000000002</v>
      </c>
      <c r="L331" s="232">
        <v>305</v>
      </c>
      <c r="M331" s="232">
        <v>2.8780800000000002</v>
      </c>
      <c r="N331" s="1"/>
      <c r="O331" s="1"/>
    </row>
    <row r="332" spans="1:15" ht="12.75" customHeight="1">
      <c r="A332" s="30">
        <v>322</v>
      </c>
      <c r="B332" s="218" t="s">
        <v>431</v>
      </c>
      <c r="C332" s="232">
        <v>85.9</v>
      </c>
      <c r="D332" s="233">
        <v>84.766666666666666</v>
      </c>
      <c r="E332" s="233">
        <v>82.983333333333334</v>
      </c>
      <c r="F332" s="233">
        <v>80.066666666666663</v>
      </c>
      <c r="G332" s="233">
        <v>78.283333333333331</v>
      </c>
      <c r="H332" s="233">
        <v>87.683333333333337</v>
      </c>
      <c r="I332" s="233">
        <v>89.466666666666669</v>
      </c>
      <c r="J332" s="233">
        <v>92.38333333333334</v>
      </c>
      <c r="K332" s="232">
        <v>86.55</v>
      </c>
      <c r="L332" s="232">
        <v>81.849999999999994</v>
      </c>
      <c r="M332" s="232">
        <v>46.582430000000002</v>
      </c>
      <c r="N332" s="1"/>
      <c r="O332" s="1"/>
    </row>
    <row r="333" spans="1:15" ht="12.75" customHeight="1">
      <c r="A333" s="30">
        <v>323</v>
      </c>
      <c r="B333" s="218" t="s">
        <v>432</v>
      </c>
      <c r="C333" s="232">
        <v>234.1</v>
      </c>
      <c r="D333" s="233">
        <v>235.1</v>
      </c>
      <c r="E333" s="233">
        <v>231.2</v>
      </c>
      <c r="F333" s="233">
        <v>228.29999999999998</v>
      </c>
      <c r="G333" s="233">
        <v>224.39999999999998</v>
      </c>
      <c r="H333" s="233">
        <v>238</v>
      </c>
      <c r="I333" s="233">
        <v>241.90000000000003</v>
      </c>
      <c r="J333" s="233">
        <v>244.8</v>
      </c>
      <c r="K333" s="232">
        <v>239</v>
      </c>
      <c r="L333" s="232">
        <v>232.2</v>
      </c>
      <c r="M333" s="232">
        <v>3.7925599999999999</v>
      </c>
      <c r="N333" s="1"/>
      <c r="O333" s="1"/>
    </row>
    <row r="334" spans="1:15" ht="12.75" customHeight="1">
      <c r="A334" s="30">
        <v>324</v>
      </c>
      <c r="B334" s="218" t="s">
        <v>168</v>
      </c>
      <c r="C334" s="232">
        <v>165.85</v>
      </c>
      <c r="D334" s="233">
        <v>166.08333333333334</v>
      </c>
      <c r="E334" s="233">
        <v>164.56666666666669</v>
      </c>
      <c r="F334" s="233">
        <v>163.28333333333336</v>
      </c>
      <c r="G334" s="233">
        <v>161.76666666666671</v>
      </c>
      <c r="H334" s="233">
        <v>167.36666666666667</v>
      </c>
      <c r="I334" s="233">
        <v>168.88333333333333</v>
      </c>
      <c r="J334" s="233">
        <v>170.16666666666666</v>
      </c>
      <c r="K334" s="232">
        <v>167.6</v>
      </c>
      <c r="L334" s="232">
        <v>164.8</v>
      </c>
      <c r="M334" s="232">
        <v>96.529839999999993</v>
      </c>
      <c r="N334" s="1"/>
      <c r="O334" s="1"/>
    </row>
    <row r="335" spans="1:15" ht="12.75" customHeight="1">
      <c r="A335" s="30">
        <v>325</v>
      </c>
      <c r="B335" s="218" t="s">
        <v>433</v>
      </c>
      <c r="C335" s="232">
        <v>756.35</v>
      </c>
      <c r="D335" s="233">
        <v>757.79999999999984</v>
      </c>
      <c r="E335" s="233">
        <v>750.09999999999968</v>
      </c>
      <c r="F335" s="233">
        <v>743.8499999999998</v>
      </c>
      <c r="G335" s="233">
        <v>736.14999999999964</v>
      </c>
      <c r="H335" s="233">
        <v>764.04999999999973</v>
      </c>
      <c r="I335" s="233">
        <v>771.74999999999977</v>
      </c>
      <c r="J335" s="233">
        <v>777.99999999999977</v>
      </c>
      <c r="K335" s="232">
        <v>765.5</v>
      </c>
      <c r="L335" s="232">
        <v>751.55</v>
      </c>
      <c r="M335" s="232">
        <v>0.65025999999999995</v>
      </c>
      <c r="N335" s="1"/>
      <c r="O335" s="1"/>
    </row>
    <row r="336" spans="1:15" ht="12.75" customHeight="1">
      <c r="A336" s="30">
        <v>326</v>
      </c>
      <c r="B336" s="218" t="s">
        <v>162</v>
      </c>
      <c r="C336" s="232">
        <v>78.75</v>
      </c>
      <c r="D336" s="233">
        <v>78.683333333333337</v>
      </c>
      <c r="E336" s="233">
        <v>77.866666666666674</v>
      </c>
      <c r="F336" s="233">
        <v>76.983333333333334</v>
      </c>
      <c r="G336" s="233">
        <v>76.166666666666671</v>
      </c>
      <c r="H336" s="233">
        <v>79.566666666666677</v>
      </c>
      <c r="I336" s="233">
        <v>80.38333333333334</v>
      </c>
      <c r="J336" s="233">
        <v>81.26666666666668</v>
      </c>
      <c r="K336" s="232">
        <v>79.5</v>
      </c>
      <c r="L336" s="232">
        <v>77.8</v>
      </c>
      <c r="M336" s="232">
        <v>96.723519999999994</v>
      </c>
      <c r="N336" s="1"/>
      <c r="O336" s="1"/>
    </row>
    <row r="337" spans="1:15" ht="12.75" customHeight="1">
      <c r="A337" s="30">
        <v>327</v>
      </c>
      <c r="B337" s="218" t="s">
        <v>164</v>
      </c>
      <c r="C337" s="232">
        <v>4086.8</v>
      </c>
      <c r="D337" s="233">
        <v>4086.9499999999994</v>
      </c>
      <c r="E337" s="233">
        <v>4050.8999999999987</v>
      </c>
      <c r="F337" s="233">
        <v>4014.9999999999995</v>
      </c>
      <c r="G337" s="233">
        <v>3978.9499999999989</v>
      </c>
      <c r="H337" s="233">
        <v>4122.8499999999985</v>
      </c>
      <c r="I337" s="233">
        <v>4158.8999999999987</v>
      </c>
      <c r="J337" s="233">
        <v>4194.7999999999984</v>
      </c>
      <c r="K337" s="232">
        <v>4123</v>
      </c>
      <c r="L337" s="232">
        <v>4051.05</v>
      </c>
      <c r="M337" s="232">
        <v>1.0825800000000001</v>
      </c>
      <c r="N337" s="1"/>
      <c r="O337" s="1"/>
    </row>
    <row r="338" spans="1:15" ht="12.75" customHeight="1">
      <c r="A338" s="30">
        <v>328</v>
      </c>
      <c r="B338" s="218" t="s">
        <v>787</v>
      </c>
      <c r="C338" s="232">
        <v>575.95000000000005</v>
      </c>
      <c r="D338" s="233">
        <v>573.31666666666672</v>
      </c>
      <c r="E338" s="233">
        <v>567.63333333333344</v>
      </c>
      <c r="F338" s="233">
        <v>559.31666666666672</v>
      </c>
      <c r="G338" s="233">
        <v>553.63333333333344</v>
      </c>
      <c r="H338" s="233">
        <v>581.63333333333344</v>
      </c>
      <c r="I338" s="233">
        <v>587.31666666666661</v>
      </c>
      <c r="J338" s="233">
        <v>595.63333333333344</v>
      </c>
      <c r="K338" s="232">
        <v>579</v>
      </c>
      <c r="L338" s="232">
        <v>565</v>
      </c>
      <c r="M338" s="232">
        <v>1.1357699999999999</v>
      </c>
      <c r="N338" s="1"/>
      <c r="O338" s="1"/>
    </row>
    <row r="339" spans="1:15" ht="12.75" customHeight="1">
      <c r="A339" s="30">
        <v>329</v>
      </c>
      <c r="B339" s="218" t="s">
        <v>165</v>
      </c>
      <c r="C339" s="232">
        <v>19843.599999999999</v>
      </c>
      <c r="D339" s="233">
        <v>19816.5</v>
      </c>
      <c r="E339" s="233">
        <v>19737.099999999999</v>
      </c>
      <c r="F339" s="233">
        <v>19630.599999999999</v>
      </c>
      <c r="G339" s="233">
        <v>19551.199999999997</v>
      </c>
      <c r="H339" s="233">
        <v>19923</v>
      </c>
      <c r="I339" s="233">
        <v>20002.400000000001</v>
      </c>
      <c r="J339" s="233">
        <v>20108.900000000001</v>
      </c>
      <c r="K339" s="232">
        <v>19895.900000000001</v>
      </c>
      <c r="L339" s="232">
        <v>19710</v>
      </c>
      <c r="M339" s="232">
        <v>0.35346</v>
      </c>
      <c r="N339" s="1"/>
      <c r="O339" s="1"/>
    </row>
    <row r="340" spans="1:15" ht="12.75" customHeight="1">
      <c r="A340" s="30">
        <v>330</v>
      </c>
      <c r="B340" s="218" t="s">
        <v>434</v>
      </c>
      <c r="C340" s="232">
        <v>67.05</v>
      </c>
      <c r="D340" s="233">
        <v>66.466666666666669</v>
      </c>
      <c r="E340" s="233">
        <v>65.183333333333337</v>
      </c>
      <c r="F340" s="233">
        <v>63.316666666666663</v>
      </c>
      <c r="G340" s="233">
        <v>62.033333333333331</v>
      </c>
      <c r="H340" s="233">
        <v>68.333333333333343</v>
      </c>
      <c r="I340" s="233">
        <v>69.616666666666674</v>
      </c>
      <c r="J340" s="233">
        <v>71.483333333333348</v>
      </c>
      <c r="K340" s="232">
        <v>67.75</v>
      </c>
      <c r="L340" s="232">
        <v>64.599999999999994</v>
      </c>
      <c r="M340" s="232">
        <v>16.19172</v>
      </c>
      <c r="N340" s="1"/>
      <c r="O340" s="1"/>
    </row>
    <row r="341" spans="1:15" ht="12.75" customHeight="1">
      <c r="A341" s="30">
        <v>331</v>
      </c>
      <c r="B341" s="218" t="s">
        <v>161</v>
      </c>
      <c r="C341" s="232">
        <v>252</v>
      </c>
      <c r="D341" s="233">
        <v>253</v>
      </c>
      <c r="E341" s="233">
        <v>250.5</v>
      </c>
      <c r="F341" s="233">
        <v>249</v>
      </c>
      <c r="G341" s="233">
        <v>246.5</v>
      </c>
      <c r="H341" s="233">
        <v>254.5</v>
      </c>
      <c r="I341" s="233">
        <v>257</v>
      </c>
      <c r="J341" s="233">
        <v>258.5</v>
      </c>
      <c r="K341" s="232">
        <v>255.5</v>
      </c>
      <c r="L341" s="232">
        <v>251.5</v>
      </c>
      <c r="M341" s="232">
        <v>2.2670699999999999</v>
      </c>
      <c r="N341" s="1"/>
      <c r="O341" s="1"/>
    </row>
    <row r="342" spans="1:15" ht="12.75" customHeight="1">
      <c r="A342" s="30">
        <v>332</v>
      </c>
      <c r="B342" s="218" t="s">
        <v>829</v>
      </c>
      <c r="C342" s="232">
        <v>357.2</v>
      </c>
      <c r="D342" s="233">
        <v>357.34999999999997</v>
      </c>
      <c r="E342" s="233">
        <v>354.84999999999991</v>
      </c>
      <c r="F342" s="233">
        <v>352.49999999999994</v>
      </c>
      <c r="G342" s="233">
        <v>349.99999999999989</v>
      </c>
      <c r="H342" s="233">
        <v>359.69999999999993</v>
      </c>
      <c r="I342" s="233">
        <v>362.20000000000005</v>
      </c>
      <c r="J342" s="233">
        <v>364.54999999999995</v>
      </c>
      <c r="K342" s="232">
        <v>359.85</v>
      </c>
      <c r="L342" s="232">
        <v>355</v>
      </c>
      <c r="M342" s="232">
        <v>1.04009</v>
      </c>
      <c r="N342" s="1"/>
      <c r="O342" s="1"/>
    </row>
    <row r="343" spans="1:15" ht="12.75" customHeight="1">
      <c r="A343" s="30">
        <v>333</v>
      </c>
      <c r="B343" s="218" t="s">
        <v>267</v>
      </c>
      <c r="C343" s="232">
        <v>848.75</v>
      </c>
      <c r="D343" s="233">
        <v>846.58333333333337</v>
      </c>
      <c r="E343" s="233">
        <v>837.16666666666674</v>
      </c>
      <c r="F343" s="233">
        <v>825.58333333333337</v>
      </c>
      <c r="G343" s="233">
        <v>816.16666666666674</v>
      </c>
      <c r="H343" s="233">
        <v>858.16666666666674</v>
      </c>
      <c r="I343" s="233">
        <v>867.58333333333348</v>
      </c>
      <c r="J343" s="233">
        <v>879.16666666666674</v>
      </c>
      <c r="K343" s="232">
        <v>856</v>
      </c>
      <c r="L343" s="232">
        <v>835</v>
      </c>
      <c r="M343" s="232">
        <v>3.7547299999999999</v>
      </c>
      <c r="N343" s="1"/>
      <c r="O343" s="1"/>
    </row>
    <row r="344" spans="1:15" ht="12.75" customHeight="1">
      <c r="A344" s="30">
        <v>334</v>
      </c>
      <c r="B344" s="218" t="s">
        <v>169</v>
      </c>
      <c r="C344" s="232">
        <v>143.9</v>
      </c>
      <c r="D344" s="233">
        <v>143.75</v>
      </c>
      <c r="E344" s="233">
        <v>142.85</v>
      </c>
      <c r="F344" s="233">
        <v>141.79999999999998</v>
      </c>
      <c r="G344" s="233">
        <v>140.89999999999998</v>
      </c>
      <c r="H344" s="233">
        <v>144.80000000000001</v>
      </c>
      <c r="I344" s="233">
        <v>145.69999999999999</v>
      </c>
      <c r="J344" s="233">
        <v>146.75000000000003</v>
      </c>
      <c r="K344" s="232">
        <v>144.65</v>
      </c>
      <c r="L344" s="232">
        <v>142.69999999999999</v>
      </c>
      <c r="M344" s="232">
        <v>95.348579999999998</v>
      </c>
      <c r="N344" s="1"/>
      <c r="O344" s="1"/>
    </row>
    <row r="345" spans="1:15" ht="12.75" customHeight="1">
      <c r="A345" s="30">
        <v>335</v>
      </c>
      <c r="B345" s="218" t="s">
        <v>268</v>
      </c>
      <c r="C345" s="232">
        <v>209.65</v>
      </c>
      <c r="D345" s="233">
        <v>209.85</v>
      </c>
      <c r="E345" s="233">
        <v>208.25</v>
      </c>
      <c r="F345" s="233">
        <v>206.85</v>
      </c>
      <c r="G345" s="233">
        <v>205.25</v>
      </c>
      <c r="H345" s="233">
        <v>211.25</v>
      </c>
      <c r="I345" s="233">
        <v>212.84999999999997</v>
      </c>
      <c r="J345" s="233">
        <v>214.25</v>
      </c>
      <c r="K345" s="232">
        <v>211.45</v>
      </c>
      <c r="L345" s="232">
        <v>208.45</v>
      </c>
      <c r="M345" s="232">
        <v>3.2276799999999999</v>
      </c>
      <c r="N345" s="1"/>
      <c r="O345" s="1"/>
    </row>
    <row r="346" spans="1:15" ht="12.75" customHeight="1">
      <c r="A346" s="30">
        <v>336</v>
      </c>
      <c r="B346" s="218" t="s">
        <v>866</v>
      </c>
      <c r="C346" s="232">
        <v>500.25</v>
      </c>
      <c r="D346" s="233">
        <v>505.16666666666669</v>
      </c>
      <c r="E346" s="233">
        <v>490.88333333333333</v>
      </c>
      <c r="F346" s="233">
        <v>481.51666666666665</v>
      </c>
      <c r="G346" s="233">
        <v>467.23333333333329</v>
      </c>
      <c r="H346" s="233">
        <v>514.5333333333333</v>
      </c>
      <c r="I346" s="233">
        <v>528.81666666666683</v>
      </c>
      <c r="J346" s="233">
        <v>538.18333333333339</v>
      </c>
      <c r="K346" s="232">
        <v>519.45000000000005</v>
      </c>
      <c r="L346" s="232">
        <v>495.8</v>
      </c>
      <c r="M346" s="232">
        <v>1.7362200000000001</v>
      </c>
      <c r="N346" s="1"/>
      <c r="O346" s="1"/>
    </row>
    <row r="347" spans="1:15" ht="12.75" customHeight="1">
      <c r="A347" s="30">
        <v>337</v>
      </c>
      <c r="B347" s="218" t="s">
        <v>811</v>
      </c>
      <c r="C347" s="232">
        <v>535.54999999999995</v>
      </c>
      <c r="D347" s="233">
        <v>529.44999999999993</v>
      </c>
      <c r="E347" s="233">
        <v>517.19999999999982</v>
      </c>
      <c r="F347" s="233">
        <v>498.84999999999991</v>
      </c>
      <c r="G347" s="233">
        <v>486.5999999999998</v>
      </c>
      <c r="H347" s="233">
        <v>547.79999999999984</v>
      </c>
      <c r="I347" s="233">
        <v>560.05000000000007</v>
      </c>
      <c r="J347" s="233">
        <v>578.39999999999986</v>
      </c>
      <c r="K347" s="232">
        <v>541.70000000000005</v>
      </c>
      <c r="L347" s="232">
        <v>511.1</v>
      </c>
      <c r="M347" s="232">
        <v>68.674570000000003</v>
      </c>
      <c r="N347" s="1"/>
      <c r="O347" s="1"/>
    </row>
    <row r="348" spans="1:15" ht="12.75" customHeight="1">
      <c r="A348" s="30">
        <v>338</v>
      </c>
      <c r="B348" s="218" t="s">
        <v>435</v>
      </c>
      <c r="C348" s="232">
        <v>3002.95</v>
      </c>
      <c r="D348" s="233">
        <v>3001.6333333333332</v>
      </c>
      <c r="E348" s="233">
        <v>2990.5666666666666</v>
      </c>
      <c r="F348" s="233">
        <v>2978.1833333333334</v>
      </c>
      <c r="G348" s="233">
        <v>2967.1166666666668</v>
      </c>
      <c r="H348" s="233">
        <v>3014.0166666666664</v>
      </c>
      <c r="I348" s="233">
        <v>3025.083333333333</v>
      </c>
      <c r="J348" s="233">
        <v>3037.4666666666662</v>
      </c>
      <c r="K348" s="232">
        <v>3012.7</v>
      </c>
      <c r="L348" s="232">
        <v>2989.25</v>
      </c>
      <c r="M348" s="232">
        <v>0.24163999999999999</v>
      </c>
      <c r="N348" s="1"/>
      <c r="O348" s="1"/>
    </row>
    <row r="349" spans="1:15" ht="12.75" customHeight="1">
      <c r="A349" s="30">
        <v>339</v>
      </c>
      <c r="B349" s="218" t="s">
        <v>436</v>
      </c>
      <c r="C349" s="232">
        <v>259.35000000000002</v>
      </c>
      <c r="D349" s="233">
        <v>262.01666666666671</v>
      </c>
      <c r="E349" s="233">
        <v>255.18333333333339</v>
      </c>
      <c r="F349" s="233">
        <v>251.01666666666671</v>
      </c>
      <c r="G349" s="233">
        <v>244.18333333333339</v>
      </c>
      <c r="H349" s="233">
        <v>266.18333333333339</v>
      </c>
      <c r="I349" s="233">
        <v>273.01666666666677</v>
      </c>
      <c r="J349" s="233">
        <v>277.18333333333339</v>
      </c>
      <c r="K349" s="232">
        <v>268.85000000000002</v>
      </c>
      <c r="L349" s="232">
        <v>257.85000000000002</v>
      </c>
      <c r="M349" s="232">
        <v>1.83205</v>
      </c>
      <c r="N349" s="1"/>
      <c r="O349" s="1"/>
    </row>
    <row r="350" spans="1:15" ht="12.75" customHeight="1">
      <c r="A350" s="30">
        <v>340</v>
      </c>
      <c r="B350" s="218" t="s">
        <v>812</v>
      </c>
      <c r="C350" s="232">
        <v>460.6</v>
      </c>
      <c r="D350" s="233">
        <v>464.5</v>
      </c>
      <c r="E350" s="233">
        <v>454.35</v>
      </c>
      <c r="F350" s="233">
        <v>448.1</v>
      </c>
      <c r="G350" s="233">
        <v>437.95000000000005</v>
      </c>
      <c r="H350" s="233">
        <v>470.75</v>
      </c>
      <c r="I350" s="233">
        <v>480.9</v>
      </c>
      <c r="J350" s="233">
        <v>487.15</v>
      </c>
      <c r="K350" s="232">
        <v>474.65</v>
      </c>
      <c r="L350" s="232">
        <v>458.25</v>
      </c>
      <c r="M350" s="232">
        <v>15.558680000000001</v>
      </c>
      <c r="N350" s="1"/>
      <c r="O350" s="1"/>
    </row>
    <row r="351" spans="1:15" ht="12.75" customHeight="1">
      <c r="A351" s="30">
        <v>341</v>
      </c>
      <c r="B351" s="218" t="s">
        <v>801</v>
      </c>
      <c r="C351" s="232">
        <v>128.80000000000001</v>
      </c>
      <c r="D351" s="233">
        <v>128.63333333333333</v>
      </c>
      <c r="E351" s="233">
        <v>127.56666666666666</v>
      </c>
      <c r="F351" s="233">
        <v>126.33333333333334</v>
      </c>
      <c r="G351" s="233">
        <v>125.26666666666668</v>
      </c>
      <c r="H351" s="233">
        <v>129.86666666666665</v>
      </c>
      <c r="I351" s="233">
        <v>130.93333333333331</v>
      </c>
      <c r="J351" s="233">
        <v>132.16666666666663</v>
      </c>
      <c r="K351" s="232">
        <v>129.69999999999999</v>
      </c>
      <c r="L351" s="232">
        <v>127.4</v>
      </c>
      <c r="M351" s="232">
        <v>6.44625</v>
      </c>
      <c r="N351" s="1"/>
      <c r="O351" s="1"/>
    </row>
    <row r="352" spans="1:15" ht="12.75" customHeight="1">
      <c r="A352" s="30">
        <v>342</v>
      </c>
      <c r="B352" s="218" t="s">
        <v>176</v>
      </c>
      <c r="C352" s="232">
        <v>3452.7</v>
      </c>
      <c r="D352" s="233">
        <v>3462.5666666666671</v>
      </c>
      <c r="E352" s="233">
        <v>3432.1333333333341</v>
      </c>
      <c r="F352" s="233">
        <v>3411.5666666666671</v>
      </c>
      <c r="G352" s="233">
        <v>3381.1333333333341</v>
      </c>
      <c r="H352" s="233">
        <v>3483.1333333333341</v>
      </c>
      <c r="I352" s="233">
        <v>3513.5666666666675</v>
      </c>
      <c r="J352" s="233">
        <v>3534.1333333333341</v>
      </c>
      <c r="K352" s="232">
        <v>3493</v>
      </c>
      <c r="L352" s="232">
        <v>3442</v>
      </c>
      <c r="M352" s="232">
        <v>2.5360399999999998</v>
      </c>
      <c r="N352" s="1"/>
      <c r="O352" s="1"/>
    </row>
    <row r="353" spans="1:15" ht="12.75" customHeight="1">
      <c r="A353" s="30">
        <v>343</v>
      </c>
      <c r="B353" s="218" t="s">
        <v>438</v>
      </c>
      <c r="C353" s="232">
        <v>503.45</v>
      </c>
      <c r="D353" s="233">
        <v>505.66666666666669</v>
      </c>
      <c r="E353" s="233">
        <v>493.43333333333339</v>
      </c>
      <c r="F353" s="233">
        <v>483.41666666666669</v>
      </c>
      <c r="G353" s="233">
        <v>471.18333333333339</v>
      </c>
      <c r="H353" s="233">
        <v>515.68333333333339</v>
      </c>
      <c r="I353" s="233">
        <v>527.91666666666663</v>
      </c>
      <c r="J353" s="233">
        <v>537.93333333333339</v>
      </c>
      <c r="K353" s="232">
        <v>517.9</v>
      </c>
      <c r="L353" s="232">
        <v>495.65</v>
      </c>
      <c r="M353" s="232">
        <v>14.98794</v>
      </c>
      <c r="N353" s="1"/>
      <c r="O353" s="1"/>
    </row>
    <row r="354" spans="1:15" ht="12.75" customHeight="1">
      <c r="A354" s="30">
        <v>344</v>
      </c>
      <c r="B354" s="218" t="s">
        <v>439</v>
      </c>
      <c r="C354" s="232">
        <v>283.85000000000002</v>
      </c>
      <c r="D354" s="233">
        <v>284.68333333333334</v>
      </c>
      <c r="E354" s="233">
        <v>281.26666666666665</v>
      </c>
      <c r="F354" s="233">
        <v>278.68333333333334</v>
      </c>
      <c r="G354" s="233">
        <v>275.26666666666665</v>
      </c>
      <c r="H354" s="233">
        <v>287.26666666666665</v>
      </c>
      <c r="I354" s="233">
        <v>290.68333333333328</v>
      </c>
      <c r="J354" s="233">
        <v>293.26666666666665</v>
      </c>
      <c r="K354" s="232">
        <v>288.10000000000002</v>
      </c>
      <c r="L354" s="232">
        <v>282.10000000000002</v>
      </c>
      <c r="M354" s="232">
        <v>5.5622299999999996</v>
      </c>
      <c r="N354" s="1"/>
      <c r="O354" s="1"/>
    </row>
    <row r="355" spans="1:15" ht="12.75" customHeight="1">
      <c r="A355" s="30">
        <v>345</v>
      </c>
      <c r="B355" s="218" t="s">
        <v>180</v>
      </c>
      <c r="C355" s="232">
        <v>1716.85</v>
      </c>
      <c r="D355" s="233">
        <v>1719.6333333333332</v>
      </c>
      <c r="E355" s="233">
        <v>1707.4166666666665</v>
      </c>
      <c r="F355" s="233">
        <v>1697.9833333333333</v>
      </c>
      <c r="G355" s="233">
        <v>1685.7666666666667</v>
      </c>
      <c r="H355" s="233">
        <v>1729.0666666666664</v>
      </c>
      <c r="I355" s="233">
        <v>1741.2833333333331</v>
      </c>
      <c r="J355" s="233">
        <v>1750.7166666666662</v>
      </c>
      <c r="K355" s="232">
        <v>1731.85</v>
      </c>
      <c r="L355" s="232">
        <v>1710.2</v>
      </c>
      <c r="M355" s="232">
        <v>4.3444900000000004</v>
      </c>
      <c r="N355" s="1"/>
      <c r="O355" s="1"/>
    </row>
    <row r="356" spans="1:15" ht="12.75" customHeight="1">
      <c r="A356" s="30">
        <v>346</v>
      </c>
      <c r="B356" s="218" t="s">
        <v>170</v>
      </c>
      <c r="C356" s="232">
        <v>44589.05</v>
      </c>
      <c r="D356" s="233">
        <v>44168.683333333327</v>
      </c>
      <c r="E356" s="233">
        <v>43638.366666666654</v>
      </c>
      <c r="F356" s="233">
        <v>42687.683333333327</v>
      </c>
      <c r="G356" s="233">
        <v>42157.366666666654</v>
      </c>
      <c r="H356" s="233">
        <v>45119.366666666654</v>
      </c>
      <c r="I356" s="233">
        <v>45649.68333333332</v>
      </c>
      <c r="J356" s="233">
        <v>46600.366666666654</v>
      </c>
      <c r="K356" s="232">
        <v>44699</v>
      </c>
      <c r="L356" s="232">
        <v>43218</v>
      </c>
      <c r="M356" s="232">
        <v>0.27629999999999999</v>
      </c>
      <c r="N356" s="1"/>
      <c r="O356" s="1"/>
    </row>
    <row r="357" spans="1:15" ht="12.75" customHeight="1">
      <c r="A357" s="30">
        <v>347</v>
      </c>
      <c r="B357" s="218" t="s">
        <v>857</v>
      </c>
      <c r="C357" s="232">
        <v>1160.95</v>
      </c>
      <c r="D357" s="233">
        <v>1147.6833333333334</v>
      </c>
      <c r="E357" s="233">
        <v>1125.4666666666667</v>
      </c>
      <c r="F357" s="233">
        <v>1089.9833333333333</v>
      </c>
      <c r="G357" s="233">
        <v>1067.7666666666667</v>
      </c>
      <c r="H357" s="233">
        <v>1183.1666666666667</v>
      </c>
      <c r="I357" s="233">
        <v>1205.3833333333334</v>
      </c>
      <c r="J357" s="233">
        <v>1240.8666666666668</v>
      </c>
      <c r="K357" s="232">
        <v>1169.9000000000001</v>
      </c>
      <c r="L357" s="232">
        <v>1112.2</v>
      </c>
      <c r="M357" s="232">
        <v>0.92340999999999995</v>
      </c>
      <c r="N357" s="1"/>
      <c r="O357" s="1"/>
    </row>
    <row r="358" spans="1:15" ht="12.75" customHeight="1">
      <c r="A358" s="30">
        <v>348</v>
      </c>
      <c r="B358" s="218" t="s">
        <v>440</v>
      </c>
      <c r="C358" s="232">
        <v>3860.1</v>
      </c>
      <c r="D358" s="233">
        <v>3867.3666666666668</v>
      </c>
      <c r="E358" s="233">
        <v>3823.7333333333336</v>
      </c>
      <c r="F358" s="233">
        <v>3787.3666666666668</v>
      </c>
      <c r="G358" s="233">
        <v>3743.7333333333336</v>
      </c>
      <c r="H358" s="233">
        <v>3903.7333333333336</v>
      </c>
      <c r="I358" s="233">
        <v>3947.3666666666668</v>
      </c>
      <c r="J358" s="233">
        <v>3983.7333333333336</v>
      </c>
      <c r="K358" s="232">
        <v>3911</v>
      </c>
      <c r="L358" s="232">
        <v>3831</v>
      </c>
      <c r="M358" s="232">
        <v>1.57833</v>
      </c>
      <c r="N358" s="1"/>
      <c r="O358" s="1"/>
    </row>
    <row r="359" spans="1:15" ht="12.75" customHeight="1">
      <c r="A359" s="30">
        <v>349</v>
      </c>
      <c r="B359" s="218" t="s">
        <v>172</v>
      </c>
      <c r="C359" s="232">
        <v>212.55</v>
      </c>
      <c r="D359" s="233">
        <v>212.30000000000004</v>
      </c>
      <c r="E359" s="233">
        <v>210.70000000000007</v>
      </c>
      <c r="F359" s="233">
        <v>208.85000000000002</v>
      </c>
      <c r="G359" s="233">
        <v>207.25000000000006</v>
      </c>
      <c r="H359" s="233">
        <v>214.15000000000009</v>
      </c>
      <c r="I359" s="233">
        <v>215.75000000000006</v>
      </c>
      <c r="J359" s="233">
        <v>217.60000000000011</v>
      </c>
      <c r="K359" s="232">
        <v>213.9</v>
      </c>
      <c r="L359" s="232">
        <v>210.45</v>
      </c>
      <c r="M359" s="232">
        <v>18.344460000000002</v>
      </c>
      <c r="N359" s="1"/>
      <c r="O359" s="1"/>
    </row>
    <row r="360" spans="1:15" ht="12.75" customHeight="1">
      <c r="A360" s="30">
        <v>350</v>
      </c>
      <c r="B360" s="218" t="s">
        <v>174</v>
      </c>
      <c r="C360" s="232">
        <v>4325.95</v>
      </c>
      <c r="D360" s="233">
        <v>4325.666666666667</v>
      </c>
      <c r="E360" s="233">
        <v>4301.3333333333339</v>
      </c>
      <c r="F360" s="233">
        <v>4276.7166666666672</v>
      </c>
      <c r="G360" s="233">
        <v>4252.3833333333341</v>
      </c>
      <c r="H360" s="233">
        <v>4350.2833333333338</v>
      </c>
      <c r="I360" s="233">
        <v>4374.6166666666677</v>
      </c>
      <c r="J360" s="233">
        <v>4399.2333333333336</v>
      </c>
      <c r="K360" s="232">
        <v>4350</v>
      </c>
      <c r="L360" s="232">
        <v>4301.05</v>
      </c>
      <c r="M360" s="232">
        <v>2.6839999999999999E-2</v>
      </c>
      <c r="N360" s="1"/>
      <c r="O360" s="1"/>
    </row>
    <row r="361" spans="1:15" ht="12.75" customHeight="1">
      <c r="A361" s="30">
        <v>351</v>
      </c>
      <c r="B361" s="218" t="s">
        <v>442</v>
      </c>
      <c r="C361" s="232">
        <v>1382.55</v>
      </c>
      <c r="D361" s="233">
        <v>1383.1833333333334</v>
      </c>
      <c r="E361" s="233">
        <v>1361.3666666666668</v>
      </c>
      <c r="F361" s="233">
        <v>1340.1833333333334</v>
      </c>
      <c r="G361" s="233">
        <v>1318.3666666666668</v>
      </c>
      <c r="H361" s="233">
        <v>1404.3666666666668</v>
      </c>
      <c r="I361" s="233">
        <v>1426.1833333333334</v>
      </c>
      <c r="J361" s="233">
        <v>1447.3666666666668</v>
      </c>
      <c r="K361" s="232">
        <v>1405</v>
      </c>
      <c r="L361" s="232">
        <v>1362</v>
      </c>
      <c r="M361" s="232">
        <v>0.94106000000000001</v>
      </c>
      <c r="N361" s="1"/>
      <c r="O361" s="1"/>
    </row>
    <row r="362" spans="1:15" ht="12.75" customHeight="1">
      <c r="A362" s="30">
        <v>352</v>
      </c>
      <c r="B362" s="218" t="s">
        <v>175</v>
      </c>
      <c r="C362" s="232">
        <v>2587.9</v>
      </c>
      <c r="D362" s="233">
        <v>2582</v>
      </c>
      <c r="E362" s="233">
        <v>2530.0500000000002</v>
      </c>
      <c r="F362" s="233">
        <v>2472.2000000000003</v>
      </c>
      <c r="G362" s="233">
        <v>2420.2500000000005</v>
      </c>
      <c r="H362" s="233">
        <v>2639.85</v>
      </c>
      <c r="I362" s="233">
        <v>2691.7999999999997</v>
      </c>
      <c r="J362" s="233">
        <v>2749.6499999999996</v>
      </c>
      <c r="K362" s="232">
        <v>2633.95</v>
      </c>
      <c r="L362" s="232">
        <v>2524.15</v>
      </c>
      <c r="M362" s="232">
        <v>4.9076500000000003</v>
      </c>
      <c r="N362" s="1"/>
      <c r="O362" s="1"/>
    </row>
    <row r="363" spans="1:15" ht="12.75" customHeight="1">
      <c r="A363" s="30">
        <v>353</v>
      </c>
      <c r="B363" s="218" t="s">
        <v>443</v>
      </c>
      <c r="C363" s="232">
        <v>881.5</v>
      </c>
      <c r="D363" s="233">
        <v>883.44999999999993</v>
      </c>
      <c r="E363" s="233">
        <v>878.09999999999991</v>
      </c>
      <c r="F363" s="233">
        <v>874.69999999999993</v>
      </c>
      <c r="G363" s="233">
        <v>869.34999999999991</v>
      </c>
      <c r="H363" s="233">
        <v>886.84999999999991</v>
      </c>
      <c r="I363" s="233">
        <v>892.2</v>
      </c>
      <c r="J363" s="233">
        <v>895.59999999999991</v>
      </c>
      <c r="K363" s="232">
        <v>888.8</v>
      </c>
      <c r="L363" s="232">
        <v>880.05</v>
      </c>
      <c r="M363" s="232">
        <v>9.0870000000000006E-2</v>
      </c>
      <c r="N363" s="1"/>
      <c r="O363" s="1"/>
    </row>
    <row r="364" spans="1:15" ht="12.75" customHeight="1">
      <c r="A364" s="30">
        <v>354</v>
      </c>
      <c r="B364" s="218" t="s">
        <v>269</v>
      </c>
      <c r="C364" s="232">
        <v>2601.65</v>
      </c>
      <c r="D364" s="233">
        <v>2598.0499999999997</v>
      </c>
      <c r="E364" s="233">
        <v>2583.5999999999995</v>
      </c>
      <c r="F364" s="233">
        <v>2565.5499999999997</v>
      </c>
      <c r="G364" s="233">
        <v>2551.0999999999995</v>
      </c>
      <c r="H364" s="233">
        <v>2616.0999999999995</v>
      </c>
      <c r="I364" s="233">
        <v>2630.5499999999993</v>
      </c>
      <c r="J364" s="233">
        <v>2648.5999999999995</v>
      </c>
      <c r="K364" s="232">
        <v>2612.5</v>
      </c>
      <c r="L364" s="232">
        <v>2580</v>
      </c>
      <c r="M364" s="232">
        <v>1.81789</v>
      </c>
      <c r="N364" s="1"/>
      <c r="O364" s="1"/>
    </row>
    <row r="365" spans="1:15" ht="12.75" customHeight="1">
      <c r="A365" s="30">
        <v>355</v>
      </c>
      <c r="B365" s="218" t="s">
        <v>444</v>
      </c>
      <c r="C365" s="232">
        <v>1591.1</v>
      </c>
      <c r="D365" s="233">
        <v>1590.8833333333332</v>
      </c>
      <c r="E365" s="233">
        <v>1576.8166666666664</v>
      </c>
      <c r="F365" s="233">
        <v>1562.5333333333331</v>
      </c>
      <c r="G365" s="233">
        <v>1548.4666666666662</v>
      </c>
      <c r="H365" s="233">
        <v>1605.1666666666665</v>
      </c>
      <c r="I365" s="233">
        <v>1619.2333333333331</v>
      </c>
      <c r="J365" s="233">
        <v>1633.5166666666667</v>
      </c>
      <c r="K365" s="232">
        <v>1604.95</v>
      </c>
      <c r="L365" s="232">
        <v>1576.6</v>
      </c>
      <c r="M365" s="232">
        <v>0.67032000000000003</v>
      </c>
      <c r="N365" s="1"/>
      <c r="O365" s="1"/>
    </row>
    <row r="366" spans="1:15" ht="12.75" customHeight="1">
      <c r="A366" s="30">
        <v>356</v>
      </c>
      <c r="B366" s="218" t="s">
        <v>788</v>
      </c>
      <c r="C366" s="232">
        <v>302.39999999999998</v>
      </c>
      <c r="D366" s="233">
        <v>299.13333333333338</v>
      </c>
      <c r="E366" s="233">
        <v>293.46666666666675</v>
      </c>
      <c r="F366" s="233">
        <v>284.53333333333336</v>
      </c>
      <c r="G366" s="233">
        <v>278.86666666666673</v>
      </c>
      <c r="H366" s="233">
        <v>308.06666666666678</v>
      </c>
      <c r="I366" s="233">
        <v>313.73333333333341</v>
      </c>
      <c r="J366" s="233">
        <v>322.6666666666668</v>
      </c>
      <c r="K366" s="232">
        <v>304.8</v>
      </c>
      <c r="L366" s="232">
        <v>290.2</v>
      </c>
      <c r="M366" s="232">
        <v>64.757670000000005</v>
      </c>
      <c r="N366" s="1"/>
      <c r="O366" s="1"/>
    </row>
    <row r="367" spans="1:15" ht="12.75" customHeight="1">
      <c r="A367" s="30">
        <v>357</v>
      </c>
      <c r="B367" s="218" t="s">
        <v>173</v>
      </c>
      <c r="C367" s="232">
        <v>137.69999999999999</v>
      </c>
      <c r="D367" s="233">
        <v>137.66666666666666</v>
      </c>
      <c r="E367" s="233">
        <v>136.33333333333331</v>
      </c>
      <c r="F367" s="233">
        <v>134.96666666666667</v>
      </c>
      <c r="G367" s="233">
        <v>133.63333333333333</v>
      </c>
      <c r="H367" s="233">
        <v>139.0333333333333</v>
      </c>
      <c r="I367" s="233">
        <v>140.36666666666662</v>
      </c>
      <c r="J367" s="233">
        <v>141.73333333333329</v>
      </c>
      <c r="K367" s="232">
        <v>139</v>
      </c>
      <c r="L367" s="232">
        <v>136.30000000000001</v>
      </c>
      <c r="M367" s="232">
        <v>28.775480000000002</v>
      </c>
      <c r="N367" s="1"/>
      <c r="O367" s="1"/>
    </row>
    <row r="368" spans="1:15" ht="12.75" customHeight="1">
      <c r="A368" s="30">
        <v>358</v>
      </c>
      <c r="B368" s="218" t="s">
        <v>178</v>
      </c>
      <c r="C368" s="232">
        <v>215.75</v>
      </c>
      <c r="D368" s="233">
        <v>215.54999999999998</v>
      </c>
      <c r="E368" s="233">
        <v>212.69999999999996</v>
      </c>
      <c r="F368" s="233">
        <v>209.64999999999998</v>
      </c>
      <c r="G368" s="233">
        <v>206.79999999999995</v>
      </c>
      <c r="H368" s="233">
        <v>218.59999999999997</v>
      </c>
      <c r="I368" s="233">
        <v>221.45</v>
      </c>
      <c r="J368" s="233">
        <v>224.49999999999997</v>
      </c>
      <c r="K368" s="232">
        <v>218.4</v>
      </c>
      <c r="L368" s="232">
        <v>212.5</v>
      </c>
      <c r="M368" s="232">
        <v>126.11662</v>
      </c>
      <c r="N368" s="1"/>
      <c r="O368" s="1"/>
    </row>
    <row r="369" spans="1:15" ht="12.75" customHeight="1">
      <c r="A369" s="30">
        <v>359</v>
      </c>
      <c r="B369" s="218" t="s">
        <v>789</v>
      </c>
      <c r="C369" s="232">
        <v>355.45</v>
      </c>
      <c r="D369" s="233">
        <v>357.60000000000008</v>
      </c>
      <c r="E369" s="233">
        <v>351.20000000000016</v>
      </c>
      <c r="F369" s="233">
        <v>346.9500000000001</v>
      </c>
      <c r="G369" s="233">
        <v>340.55000000000018</v>
      </c>
      <c r="H369" s="233">
        <v>361.85000000000014</v>
      </c>
      <c r="I369" s="233">
        <v>368.25000000000011</v>
      </c>
      <c r="J369" s="233">
        <v>372.50000000000011</v>
      </c>
      <c r="K369" s="232">
        <v>364</v>
      </c>
      <c r="L369" s="232">
        <v>353.35</v>
      </c>
      <c r="M369" s="232">
        <v>7.2358900000000004</v>
      </c>
      <c r="N369" s="1"/>
      <c r="O369" s="1"/>
    </row>
    <row r="370" spans="1:15" ht="12.75" customHeight="1">
      <c r="A370" s="30">
        <v>360</v>
      </c>
      <c r="B370" s="218" t="s">
        <v>270</v>
      </c>
      <c r="C370" s="232">
        <v>447.65</v>
      </c>
      <c r="D370" s="233">
        <v>449.45</v>
      </c>
      <c r="E370" s="233">
        <v>443.59999999999997</v>
      </c>
      <c r="F370" s="233">
        <v>439.54999999999995</v>
      </c>
      <c r="G370" s="233">
        <v>433.69999999999993</v>
      </c>
      <c r="H370" s="233">
        <v>453.5</v>
      </c>
      <c r="I370" s="233">
        <v>459.35</v>
      </c>
      <c r="J370" s="233">
        <v>463.40000000000003</v>
      </c>
      <c r="K370" s="232">
        <v>455.3</v>
      </c>
      <c r="L370" s="232">
        <v>445.4</v>
      </c>
      <c r="M370" s="232">
        <v>1.3596299999999999</v>
      </c>
      <c r="N370" s="1"/>
      <c r="O370" s="1"/>
    </row>
    <row r="371" spans="1:15" ht="12.75" customHeight="1">
      <c r="A371" s="30">
        <v>361</v>
      </c>
      <c r="B371" s="218" t="s">
        <v>445</v>
      </c>
      <c r="C371" s="232">
        <v>581.6</v>
      </c>
      <c r="D371" s="233">
        <v>577.73333333333323</v>
      </c>
      <c r="E371" s="233">
        <v>570.96666666666647</v>
      </c>
      <c r="F371" s="233">
        <v>560.33333333333326</v>
      </c>
      <c r="G371" s="233">
        <v>553.56666666666649</v>
      </c>
      <c r="H371" s="233">
        <v>588.36666666666645</v>
      </c>
      <c r="I371" s="233">
        <v>595.1333333333331</v>
      </c>
      <c r="J371" s="233">
        <v>605.76666666666642</v>
      </c>
      <c r="K371" s="232">
        <v>584.5</v>
      </c>
      <c r="L371" s="232">
        <v>567.1</v>
      </c>
      <c r="M371" s="232">
        <v>1.29861</v>
      </c>
      <c r="N371" s="1"/>
      <c r="O371" s="1"/>
    </row>
    <row r="372" spans="1:15" ht="12.75" customHeight="1">
      <c r="A372" s="30">
        <v>362</v>
      </c>
      <c r="B372" s="218" t="s">
        <v>446</v>
      </c>
      <c r="C372" s="232">
        <v>101.5</v>
      </c>
      <c r="D372" s="233">
        <v>102.41666666666667</v>
      </c>
      <c r="E372" s="233">
        <v>99.283333333333346</v>
      </c>
      <c r="F372" s="233">
        <v>97.066666666666677</v>
      </c>
      <c r="G372" s="233">
        <v>93.933333333333351</v>
      </c>
      <c r="H372" s="233">
        <v>104.63333333333334</v>
      </c>
      <c r="I372" s="233">
        <v>107.76666666666667</v>
      </c>
      <c r="J372" s="233">
        <v>109.98333333333333</v>
      </c>
      <c r="K372" s="232">
        <v>105.55</v>
      </c>
      <c r="L372" s="232">
        <v>100.2</v>
      </c>
      <c r="M372" s="232">
        <v>4.9023199999999996</v>
      </c>
      <c r="N372" s="1"/>
      <c r="O372" s="1"/>
    </row>
    <row r="373" spans="1:15" ht="12.75" customHeight="1">
      <c r="A373" s="30">
        <v>363</v>
      </c>
      <c r="B373" s="218" t="s">
        <v>830</v>
      </c>
      <c r="C373" s="232">
        <v>1135.9000000000001</v>
      </c>
      <c r="D373" s="233">
        <v>1143.6499999999999</v>
      </c>
      <c r="E373" s="233">
        <v>1121.2999999999997</v>
      </c>
      <c r="F373" s="233">
        <v>1106.6999999999998</v>
      </c>
      <c r="G373" s="233">
        <v>1084.3499999999997</v>
      </c>
      <c r="H373" s="233">
        <v>1158.2499999999998</v>
      </c>
      <c r="I373" s="233">
        <v>1180.5999999999997</v>
      </c>
      <c r="J373" s="233">
        <v>1195.1999999999998</v>
      </c>
      <c r="K373" s="232">
        <v>1166</v>
      </c>
      <c r="L373" s="232">
        <v>1129.05</v>
      </c>
      <c r="M373" s="232">
        <v>0.14559</v>
      </c>
      <c r="N373" s="1"/>
      <c r="O373" s="1"/>
    </row>
    <row r="374" spans="1:15" ht="12.75" customHeight="1">
      <c r="A374" s="30">
        <v>364</v>
      </c>
      <c r="B374" s="218" t="s">
        <v>447</v>
      </c>
      <c r="C374" s="232">
        <v>4099.75</v>
      </c>
      <c r="D374" s="233">
        <v>4121.25</v>
      </c>
      <c r="E374" s="233">
        <v>4063.5</v>
      </c>
      <c r="F374" s="233">
        <v>4027.25</v>
      </c>
      <c r="G374" s="233">
        <v>3969.5</v>
      </c>
      <c r="H374" s="233">
        <v>4157.5</v>
      </c>
      <c r="I374" s="233">
        <v>4215.25</v>
      </c>
      <c r="J374" s="233">
        <v>4251.5</v>
      </c>
      <c r="K374" s="232">
        <v>4179</v>
      </c>
      <c r="L374" s="232">
        <v>4085</v>
      </c>
      <c r="M374" s="232">
        <v>5.4829999999999997E-2</v>
      </c>
      <c r="N374" s="1"/>
      <c r="O374" s="1"/>
    </row>
    <row r="375" spans="1:15" ht="12.75" customHeight="1">
      <c r="A375" s="30">
        <v>365</v>
      </c>
      <c r="B375" s="218" t="s">
        <v>271</v>
      </c>
      <c r="C375" s="232">
        <v>14143.45</v>
      </c>
      <c r="D375" s="233">
        <v>14088.133333333333</v>
      </c>
      <c r="E375" s="233">
        <v>13986.266666666666</v>
      </c>
      <c r="F375" s="233">
        <v>13829.083333333334</v>
      </c>
      <c r="G375" s="233">
        <v>13727.216666666667</v>
      </c>
      <c r="H375" s="233">
        <v>14245.316666666666</v>
      </c>
      <c r="I375" s="233">
        <v>14347.183333333331</v>
      </c>
      <c r="J375" s="233">
        <v>14504.366666666665</v>
      </c>
      <c r="K375" s="232">
        <v>14190</v>
      </c>
      <c r="L375" s="232">
        <v>13930.95</v>
      </c>
      <c r="M375" s="232">
        <v>0.21965999999999999</v>
      </c>
      <c r="N375" s="1"/>
      <c r="O375" s="1"/>
    </row>
    <row r="376" spans="1:15" ht="12.75" customHeight="1">
      <c r="A376" s="30">
        <v>366</v>
      </c>
      <c r="B376" s="218" t="s">
        <v>177</v>
      </c>
      <c r="C376" s="232">
        <v>54.9</v>
      </c>
      <c r="D376" s="233">
        <v>54.716666666666669</v>
      </c>
      <c r="E376" s="233">
        <v>53.583333333333336</v>
      </c>
      <c r="F376" s="233">
        <v>52.266666666666666</v>
      </c>
      <c r="G376" s="233">
        <v>51.133333333333333</v>
      </c>
      <c r="H376" s="233">
        <v>56.033333333333339</v>
      </c>
      <c r="I376" s="233">
        <v>57.166666666666664</v>
      </c>
      <c r="J376" s="233">
        <v>58.483333333333341</v>
      </c>
      <c r="K376" s="232">
        <v>55.85</v>
      </c>
      <c r="L376" s="232">
        <v>53.4</v>
      </c>
      <c r="M376" s="232">
        <v>1256.9740999999999</v>
      </c>
      <c r="N376" s="1"/>
      <c r="O376" s="1"/>
    </row>
    <row r="377" spans="1:15" ht="12.75" customHeight="1">
      <c r="A377" s="30">
        <v>367</v>
      </c>
      <c r="B377" s="218" t="s">
        <v>448</v>
      </c>
      <c r="C377" s="232">
        <v>410.6</v>
      </c>
      <c r="D377" s="233">
        <v>410.95</v>
      </c>
      <c r="E377" s="233">
        <v>407.7</v>
      </c>
      <c r="F377" s="233">
        <v>404.8</v>
      </c>
      <c r="G377" s="233">
        <v>401.55</v>
      </c>
      <c r="H377" s="233">
        <v>413.84999999999997</v>
      </c>
      <c r="I377" s="233">
        <v>417.09999999999997</v>
      </c>
      <c r="J377" s="233">
        <v>419.99999999999994</v>
      </c>
      <c r="K377" s="232">
        <v>414.2</v>
      </c>
      <c r="L377" s="232">
        <v>408.05</v>
      </c>
      <c r="M377" s="232">
        <v>0.58031999999999995</v>
      </c>
      <c r="N377" s="1"/>
      <c r="O377" s="1"/>
    </row>
    <row r="378" spans="1:15" ht="12.75" customHeight="1">
      <c r="A378" s="30">
        <v>368</v>
      </c>
      <c r="B378" s="218" t="s">
        <v>182</v>
      </c>
      <c r="C378" s="232">
        <v>173.05</v>
      </c>
      <c r="D378" s="233">
        <v>170.9</v>
      </c>
      <c r="E378" s="233">
        <v>167.55</v>
      </c>
      <c r="F378" s="233">
        <v>162.05000000000001</v>
      </c>
      <c r="G378" s="233">
        <v>158.70000000000002</v>
      </c>
      <c r="H378" s="233">
        <v>176.4</v>
      </c>
      <c r="I378" s="233">
        <v>179.74999999999997</v>
      </c>
      <c r="J378" s="233">
        <v>185.25</v>
      </c>
      <c r="K378" s="232">
        <v>174.25</v>
      </c>
      <c r="L378" s="232">
        <v>165.4</v>
      </c>
      <c r="M378" s="232">
        <v>181.73917</v>
      </c>
      <c r="N378" s="1"/>
      <c r="O378" s="1"/>
    </row>
    <row r="379" spans="1:15" ht="12.75" customHeight="1">
      <c r="A379" s="30">
        <v>369</v>
      </c>
      <c r="B379" s="218" t="s">
        <v>183</v>
      </c>
      <c r="C379" s="232">
        <v>113.35</v>
      </c>
      <c r="D379" s="233">
        <v>113.64999999999999</v>
      </c>
      <c r="E379" s="233">
        <v>112.49999999999999</v>
      </c>
      <c r="F379" s="233">
        <v>111.64999999999999</v>
      </c>
      <c r="G379" s="233">
        <v>110.49999999999999</v>
      </c>
      <c r="H379" s="233">
        <v>114.49999999999999</v>
      </c>
      <c r="I379" s="233">
        <v>115.64999999999999</v>
      </c>
      <c r="J379" s="233">
        <v>116.49999999999999</v>
      </c>
      <c r="K379" s="232">
        <v>114.8</v>
      </c>
      <c r="L379" s="232">
        <v>112.8</v>
      </c>
      <c r="M379" s="232">
        <v>57.632849999999998</v>
      </c>
      <c r="N379" s="1"/>
      <c r="O379" s="1"/>
    </row>
    <row r="380" spans="1:15" ht="12.75" customHeight="1">
      <c r="A380" s="30">
        <v>370</v>
      </c>
      <c r="B380" s="218" t="s">
        <v>790</v>
      </c>
      <c r="C380" s="232">
        <v>829.25</v>
      </c>
      <c r="D380" s="233">
        <v>826.08333333333337</v>
      </c>
      <c r="E380" s="233">
        <v>810.16666666666674</v>
      </c>
      <c r="F380" s="233">
        <v>791.08333333333337</v>
      </c>
      <c r="G380" s="233">
        <v>775.16666666666674</v>
      </c>
      <c r="H380" s="233">
        <v>845.16666666666674</v>
      </c>
      <c r="I380" s="233">
        <v>861.08333333333348</v>
      </c>
      <c r="J380" s="233">
        <v>880.16666666666674</v>
      </c>
      <c r="K380" s="232">
        <v>842</v>
      </c>
      <c r="L380" s="232">
        <v>807</v>
      </c>
      <c r="M380" s="232">
        <v>3.8675999999999999</v>
      </c>
      <c r="N380" s="1"/>
      <c r="O380" s="1"/>
    </row>
    <row r="381" spans="1:15" ht="12.75" customHeight="1">
      <c r="A381" s="30">
        <v>371</v>
      </c>
      <c r="B381" s="218" t="s">
        <v>449</v>
      </c>
      <c r="C381" s="232">
        <v>335.95</v>
      </c>
      <c r="D381" s="233">
        <v>329.9666666666667</v>
      </c>
      <c r="E381" s="233">
        <v>320.93333333333339</v>
      </c>
      <c r="F381" s="233">
        <v>305.91666666666669</v>
      </c>
      <c r="G381" s="233">
        <v>296.88333333333338</v>
      </c>
      <c r="H381" s="233">
        <v>344.98333333333341</v>
      </c>
      <c r="I381" s="233">
        <v>354.01666666666671</v>
      </c>
      <c r="J381" s="233">
        <v>369.03333333333342</v>
      </c>
      <c r="K381" s="232">
        <v>339</v>
      </c>
      <c r="L381" s="232">
        <v>314.95</v>
      </c>
      <c r="M381" s="232">
        <v>23.943989999999999</v>
      </c>
      <c r="N381" s="1"/>
      <c r="O381" s="1"/>
    </row>
    <row r="382" spans="1:15" ht="12.75" customHeight="1">
      <c r="A382" s="30">
        <v>372</v>
      </c>
      <c r="B382" s="218" t="s">
        <v>450</v>
      </c>
      <c r="C382" s="232">
        <v>984.9</v>
      </c>
      <c r="D382" s="233">
        <v>988.48333333333323</v>
      </c>
      <c r="E382" s="233">
        <v>978.41666666666652</v>
      </c>
      <c r="F382" s="233">
        <v>971.93333333333328</v>
      </c>
      <c r="G382" s="233">
        <v>961.86666666666656</v>
      </c>
      <c r="H382" s="233">
        <v>994.96666666666647</v>
      </c>
      <c r="I382" s="233">
        <v>1005.0333333333333</v>
      </c>
      <c r="J382" s="233">
        <v>1011.5166666666664</v>
      </c>
      <c r="K382" s="232">
        <v>998.55</v>
      </c>
      <c r="L382" s="232">
        <v>982</v>
      </c>
      <c r="M382" s="232">
        <v>1.2914399999999999</v>
      </c>
      <c r="N382" s="1"/>
      <c r="O382" s="1"/>
    </row>
    <row r="383" spans="1:15" ht="12.75" customHeight="1">
      <c r="A383" s="30">
        <v>373</v>
      </c>
      <c r="B383" s="218" t="s">
        <v>451</v>
      </c>
      <c r="C383" s="232">
        <v>66.7</v>
      </c>
      <c r="D383" s="233">
        <v>66.216666666666669</v>
      </c>
      <c r="E383" s="233">
        <v>65.733333333333334</v>
      </c>
      <c r="F383" s="233">
        <v>64.766666666666666</v>
      </c>
      <c r="G383" s="233">
        <v>64.283333333333331</v>
      </c>
      <c r="H383" s="233">
        <v>67.183333333333337</v>
      </c>
      <c r="I383" s="233">
        <v>67.666666666666686</v>
      </c>
      <c r="J383" s="233">
        <v>68.63333333333334</v>
      </c>
      <c r="K383" s="232">
        <v>66.7</v>
      </c>
      <c r="L383" s="232">
        <v>65.25</v>
      </c>
      <c r="M383" s="232">
        <v>138.19215</v>
      </c>
      <c r="N383" s="1"/>
      <c r="O383" s="1"/>
    </row>
    <row r="384" spans="1:15" ht="12.75" customHeight="1">
      <c r="A384" s="30">
        <v>374</v>
      </c>
      <c r="B384" s="218" t="s">
        <v>452</v>
      </c>
      <c r="C384" s="232">
        <v>168.25</v>
      </c>
      <c r="D384" s="233">
        <v>167.66666666666666</v>
      </c>
      <c r="E384" s="233">
        <v>166.18333333333331</v>
      </c>
      <c r="F384" s="233">
        <v>164.11666666666665</v>
      </c>
      <c r="G384" s="233">
        <v>162.6333333333333</v>
      </c>
      <c r="H384" s="233">
        <v>169.73333333333332</v>
      </c>
      <c r="I384" s="233">
        <v>171.21666666666667</v>
      </c>
      <c r="J384" s="233">
        <v>173.28333333333333</v>
      </c>
      <c r="K384" s="232">
        <v>169.15</v>
      </c>
      <c r="L384" s="232">
        <v>165.6</v>
      </c>
      <c r="M384" s="232">
        <v>9.3354999999999997</v>
      </c>
      <c r="N384" s="1"/>
      <c r="O384" s="1"/>
    </row>
    <row r="385" spans="1:15" ht="12.75" customHeight="1">
      <c r="A385" s="30">
        <v>375</v>
      </c>
      <c r="B385" s="218" t="s">
        <v>453</v>
      </c>
      <c r="C385" s="232">
        <v>711.75</v>
      </c>
      <c r="D385" s="233">
        <v>705.2833333333333</v>
      </c>
      <c r="E385" s="233">
        <v>689.56666666666661</v>
      </c>
      <c r="F385" s="233">
        <v>667.38333333333333</v>
      </c>
      <c r="G385" s="233">
        <v>651.66666666666663</v>
      </c>
      <c r="H385" s="233">
        <v>727.46666666666658</v>
      </c>
      <c r="I385" s="233">
        <v>743.18333333333328</v>
      </c>
      <c r="J385" s="233">
        <v>765.36666666666656</v>
      </c>
      <c r="K385" s="232">
        <v>721</v>
      </c>
      <c r="L385" s="232">
        <v>683.1</v>
      </c>
      <c r="M385" s="232">
        <v>2.1857500000000001</v>
      </c>
      <c r="N385" s="1"/>
      <c r="O385" s="1"/>
    </row>
    <row r="386" spans="1:15" ht="12.75" customHeight="1">
      <c r="A386" s="30">
        <v>376</v>
      </c>
      <c r="B386" s="218" t="s">
        <v>454</v>
      </c>
      <c r="C386" s="232">
        <v>235.95</v>
      </c>
      <c r="D386" s="233">
        <v>235.63333333333333</v>
      </c>
      <c r="E386" s="233">
        <v>232.66666666666666</v>
      </c>
      <c r="F386" s="233">
        <v>229.38333333333333</v>
      </c>
      <c r="G386" s="233">
        <v>226.41666666666666</v>
      </c>
      <c r="H386" s="233">
        <v>238.91666666666666</v>
      </c>
      <c r="I386" s="233">
        <v>241.88333333333335</v>
      </c>
      <c r="J386" s="233">
        <v>245.16666666666666</v>
      </c>
      <c r="K386" s="232">
        <v>238.6</v>
      </c>
      <c r="L386" s="232">
        <v>232.35</v>
      </c>
      <c r="M386" s="232">
        <v>3.29358</v>
      </c>
      <c r="N386" s="1"/>
      <c r="O386" s="1"/>
    </row>
    <row r="387" spans="1:15" ht="12.75" customHeight="1">
      <c r="A387" s="30">
        <v>377</v>
      </c>
      <c r="B387" s="218" t="s">
        <v>455</v>
      </c>
      <c r="C387" s="232">
        <v>133.80000000000001</v>
      </c>
      <c r="D387" s="233">
        <v>128.68333333333334</v>
      </c>
      <c r="E387" s="233">
        <v>120.11666666666667</v>
      </c>
      <c r="F387" s="233">
        <v>106.43333333333334</v>
      </c>
      <c r="G387" s="233">
        <v>97.866666666666674</v>
      </c>
      <c r="H387" s="233">
        <v>142.36666666666667</v>
      </c>
      <c r="I387" s="233">
        <v>150.93333333333334</v>
      </c>
      <c r="J387" s="233">
        <v>164.61666666666667</v>
      </c>
      <c r="K387" s="232">
        <v>137.25</v>
      </c>
      <c r="L387" s="232">
        <v>115</v>
      </c>
      <c r="M387" s="232">
        <v>471.87925999999999</v>
      </c>
      <c r="N387" s="1"/>
      <c r="O387" s="1"/>
    </row>
    <row r="388" spans="1:15" ht="12.75" customHeight="1">
      <c r="A388" s="30">
        <v>378</v>
      </c>
      <c r="B388" s="218" t="s">
        <v>456</v>
      </c>
      <c r="C388" s="232">
        <v>1933.45</v>
      </c>
      <c r="D388" s="233">
        <v>1929.9833333333333</v>
      </c>
      <c r="E388" s="233">
        <v>1916.0166666666667</v>
      </c>
      <c r="F388" s="233">
        <v>1898.5833333333333</v>
      </c>
      <c r="G388" s="233">
        <v>1884.6166666666666</v>
      </c>
      <c r="H388" s="233">
        <v>1947.4166666666667</v>
      </c>
      <c r="I388" s="233">
        <v>1961.3833333333334</v>
      </c>
      <c r="J388" s="233">
        <v>1978.8166666666668</v>
      </c>
      <c r="K388" s="232">
        <v>1943.95</v>
      </c>
      <c r="L388" s="232">
        <v>1912.55</v>
      </c>
      <c r="M388" s="232">
        <v>5.7910000000000003E-2</v>
      </c>
      <c r="N388" s="1"/>
      <c r="O388" s="1"/>
    </row>
    <row r="389" spans="1:15" ht="12.75" customHeight="1">
      <c r="A389" s="30">
        <v>379</v>
      </c>
      <c r="B389" s="218" t="s">
        <v>831</v>
      </c>
      <c r="C389" s="232">
        <v>41.85</v>
      </c>
      <c r="D389" s="233">
        <v>41.85</v>
      </c>
      <c r="E389" s="233">
        <v>40.5</v>
      </c>
      <c r="F389" s="233">
        <v>39.15</v>
      </c>
      <c r="G389" s="233">
        <v>37.799999999999997</v>
      </c>
      <c r="H389" s="233">
        <v>43.2</v>
      </c>
      <c r="I389" s="233">
        <v>44.550000000000011</v>
      </c>
      <c r="J389" s="233">
        <v>45.900000000000006</v>
      </c>
      <c r="K389" s="232">
        <v>43.2</v>
      </c>
      <c r="L389" s="232">
        <v>40.5</v>
      </c>
      <c r="M389" s="232">
        <v>23.200420000000001</v>
      </c>
      <c r="N389" s="1"/>
      <c r="O389" s="1"/>
    </row>
    <row r="390" spans="1:15" ht="12.75" customHeight="1">
      <c r="A390" s="30">
        <v>380</v>
      </c>
      <c r="B390" s="218" t="s">
        <v>867</v>
      </c>
      <c r="C390" s="232">
        <v>1442.15</v>
      </c>
      <c r="D390" s="233">
        <v>1437.25</v>
      </c>
      <c r="E390" s="233">
        <v>1416.1</v>
      </c>
      <c r="F390" s="233">
        <v>1390.05</v>
      </c>
      <c r="G390" s="233">
        <v>1368.8999999999999</v>
      </c>
      <c r="H390" s="233">
        <v>1463.3</v>
      </c>
      <c r="I390" s="233">
        <v>1484.45</v>
      </c>
      <c r="J390" s="233">
        <v>1510.5</v>
      </c>
      <c r="K390" s="232">
        <v>1458.4</v>
      </c>
      <c r="L390" s="232">
        <v>1411.2</v>
      </c>
      <c r="M390" s="232">
        <v>5.2953200000000002</v>
      </c>
      <c r="N390" s="1"/>
      <c r="O390" s="1"/>
    </row>
    <row r="391" spans="1:15" ht="12.75" customHeight="1">
      <c r="A391" s="30">
        <v>381</v>
      </c>
      <c r="B391" s="218" t="s">
        <v>457</v>
      </c>
      <c r="C391" s="232">
        <v>180.25</v>
      </c>
      <c r="D391" s="233">
        <v>179.58333333333334</v>
      </c>
      <c r="E391" s="233">
        <v>176.76666666666668</v>
      </c>
      <c r="F391" s="233">
        <v>173.28333333333333</v>
      </c>
      <c r="G391" s="233">
        <v>170.46666666666667</v>
      </c>
      <c r="H391" s="233">
        <v>183.06666666666669</v>
      </c>
      <c r="I391" s="233">
        <v>185.88333333333335</v>
      </c>
      <c r="J391" s="233">
        <v>189.3666666666667</v>
      </c>
      <c r="K391" s="232">
        <v>182.4</v>
      </c>
      <c r="L391" s="232">
        <v>176.1</v>
      </c>
      <c r="M391" s="232">
        <v>24.34759</v>
      </c>
      <c r="N391" s="1"/>
      <c r="O391" s="1"/>
    </row>
    <row r="392" spans="1:15" ht="12.75" customHeight="1">
      <c r="A392" s="30">
        <v>382</v>
      </c>
      <c r="B392" s="218" t="s">
        <v>458</v>
      </c>
      <c r="C392" s="232">
        <v>914.6</v>
      </c>
      <c r="D392" s="233">
        <v>911.4666666666667</v>
      </c>
      <c r="E392" s="233">
        <v>905.33333333333337</v>
      </c>
      <c r="F392" s="233">
        <v>896.06666666666672</v>
      </c>
      <c r="G392" s="233">
        <v>889.93333333333339</v>
      </c>
      <c r="H392" s="233">
        <v>920.73333333333335</v>
      </c>
      <c r="I392" s="233">
        <v>926.86666666666656</v>
      </c>
      <c r="J392" s="233">
        <v>936.13333333333333</v>
      </c>
      <c r="K392" s="232">
        <v>917.6</v>
      </c>
      <c r="L392" s="232">
        <v>902.2</v>
      </c>
      <c r="M392" s="232">
        <v>1.39818</v>
      </c>
      <c r="N392" s="1"/>
      <c r="O392" s="1"/>
    </row>
    <row r="393" spans="1:15" ht="12.75" customHeight="1">
      <c r="A393" s="30">
        <v>383</v>
      </c>
      <c r="B393" s="218" t="s">
        <v>184</v>
      </c>
      <c r="C393" s="232">
        <v>2544.4499999999998</v>
      </c>
      <c r="D393" s="233">
        <v>2538.5833333333335</v>
      </c>
      <c r="E393" s="233">
        <v>2527.3666666666668</v>
      </c>
      <c r="F393" s="233">
        <v>2510.2833333333333</v>
      </c>
      <c r="G393" s="233">
        <v>2499.0666666666666</v>
      </c>
      <c r="H393" s="233">
        <v>2555.666666666667</v>
      </c>
      <c r="I393" s="233">
        <v>2566.8833333333332</v>
      </c>
      <c r="J393" s="233">
        <v>2583.9666666666672</v>
      </c>
      <c r="K393" s="232">
        <v>2549.8000000000002</v>
      </c>
      <c r="L393" s="232">
        <v>2521.5</v>
      </c>
      <c r="M393" s="232">
        <v>34.425089999999997</v>
      </c>
      <c r="N393" s="1"/>
      <c r="O393" s="1"/>
    </row>
    <row r="394" spans="1:15" ht="12.75" customHeight="1">
      <c r="A394" s="30">
        <v>384</v>
      </c>
      <c r="B394" s="218" t="s">
        <v>802</v>
      </c>
      <c r="C394" s="232">
        <v>112.5</v>
      </c>
      <c r="D394" s="233">
        <v>111.84999999999998</v>
      </c>
      <c r="E394" s="233">
        <v>109.99999999999996</v>
      </c>
      <c r="F394" s="233">
        <v>107.49999999999997</v>
      </c>
      <c r="G394" s="233">
        <v>105.64999999999995</v>
      </c>
      <c r="H394" s="233">
        <v>114.34999999999997</v>
      </c>
      <c r="I394" s="233">
        <v>116.19999999999999</v>
      </c>
      <c r="J394" s="233">
        <v>118.69999999999997</v>
      </c>
      <c r="K394" s="232">
        <v>113.7</v>
      </c>
      <c r="L394" s="232">
        <v>109.35</v>
      </c>
      <c r="M394" s="232">
        <v>3.1809699999999999</v>
      </c>
      <c r="N394" s="1"/>
      <c r="O394" s="1"/>
    </row>
    <row r="395" spans="1:15" ht="12.75" customHeight="1">
      <c r="A395" s="30">
        <v>385</v>
      </c>
      <c r="B395" s="218" t="s">
        <v>459</v>
      </c>
      <c r="C395" s="232">
        <v>754.6</v>
      </c>
      <c r="D395" s="233">
        <v>747.06666666666661</v>
      </c>
      <c r="E395" s="233">
        <v>717.53333333333319</v>
      </c>
      <c r="F395" s="233">
        <v>680.46666666666658</v>
      </c>
      <c r="G395" s="233">
        <v>650.93333333333317</v>
      </c>
      <c r="H395" s="233">
        <v>784.13333333333321</v>
      </c>
      <c r="I395" s="233">
        <v>813.66666666666652</v>
      </c>
      <c r="J395" s="233">
        <v>850.73333333333323</v>
      </c>
      <c r="K395" s="232">
        <v>776.6</v>
      </c>
      <c r="L395" s="232">
        <v>710</v>
      </c>
      <c r="M395" s="232">
        <v>8.8357600000000005</v>
      </c>
      <c r="N395" s="1"/>
      <c r="O395" s="1"/>
    </row>
    <row r="396" spans="1:15" ht="12.75" customHeight="1">
      <c r="A396" s="30">
        <v>386</v>
      </c>
      <c r="B396" s="218" t="s">
        <v>460</v>
      </c>
      <c r="C396" s="232">
        <v>1212.6500000000001</v>
      </c>
      <c r="D396" s="233">
        <v>1212.5833333333333</v>
      </c>
      <c r="E396" s="233">
        <v>1201.1666666666665</v>
      </c>
      <c r="F396" s="233">
        <v>1189.6833333333332</v>
      </c>
      <c r="G396" s="233">
        <v>1178.2666666666664</v>
      </c>
      <c r="H396" s="233">
        <v>1224.0666666666666</v>
      </c>
      <c r="I396" s="233">
        <v>1235.4833333333331</v>
      </c>
      <c r="J396" s="233">
        <v>1246.9666666666667</v>
      </c>
      <c r="K396" s="232">
        <v>1224</v>
      </c>
      <c r="L396" s="232">
        <v>1201.0999999999999</v>
      </c>
      <c r="M396" s="232">
        <v>0.33968999999999999</v>
      </c>
      <c r="N396" s="1"/>
      <c r="O396" s="1"/>
    </row>
    <row r="397" spans="1:15" ht="12.75" customHeight="1">
      <c r="A397" s="30">
        <v>387</v>
      </c>
      <c r="B397" s="218" t="s">
        <v>272</v>
      </c>
      <c r="C397" s="232">
        <v>794.95</v>
      </c>
      <c r="D397" s="233">
        <v>795.98333333333323</v>
      </c>
      <c r="E397" s="233">
        <v>790.96666666666647</v>
      </c>
      <c r="F397" s="233">
        <v>786.98333333333323</v>
      </c>
      <c r="G397" s="233">
        <v>781.96666666666647</v>
      </c>
      <c r="H397" s="233">
        <v>799.96666666666647</v>
      </c>
      <c r="I397" s="233">
        <v>804.98333333333312</v>
      </c>
      <c r="J397" s="233">
        <v>808.96666666666647</v>
      </c>
      <c r="K397" s="232">
        <v>801</v>
      </c>
      <c r="L397" s="232">
        <v>792</v>
      </c>
      <c r="M397" s="232">
        <v>6.8315700000000001</v>
      </c>
      <c r="N397" s="1"/>
      <c r="O397" s="1"/>
    </row>
    <row r="398" spans="1:15" ht="12.75" customHeight="1">
      <c r="A398" s="30">
        <v>388</v>
      </c>
      <c r="B398" s="218" t="s">
        <v>186</v>
      </c>
      <c r="C398" s="232">
        <v>1242.05</v>
      </c>
      <c r="D398" s="233">
        <v>1241.3499999999999</v>
      </c>
      <c r="E398" s="233">
        <v>1232.7999999999997</v>
      </c>
      <c r="F398" s="233">
        <v>1223.5499999999997</v>
      </c>
      <c r="G398" s="233">
        <v>1214.9999999999995</v>
      </c>
      <c r="H398" s="233">
        <v>1250.5999999999999</v>
      </c>
      <c r="I398" s="233">
        <v>1259.1500000000001</v>
      </c>
      <c r="J398" s="233">
        <v>1268.4000000000001</v>
      </c>
      <c r="K398" s="232">
        <v>1249.9000000000001</v>
      </c>
      <c r="L398" s="232">
        <v>1232.0999999999999</v>
      </c>
      <c r="M398" s="232">
        <v>3.7643900000000001</v>
      </c>
      <c r="N398" s="1"/>
      <c r="O398" s="1"/>
    </row>
    <row r="399" spans="1:15" ht="12.75" customHeight="1">
      <c r="A399" s="30">
        <v>389</v>
      </c>
      <c r="B399" s="218" t="s">
        <v>461</v>
      </c>
      <c r="C399" s="232">
        <v>379.2</v>
      </c>
      <c r="D399" s="233">
        <v>380.16666666666669</v>
      </c>
      <c r="E399" s="233">
        <v>376.93333333333339</v>
      </c>
      <c r="F399" s="233">
        <v>374.66666666666669</v>
      </c>
      <c r="G399" s="233">
        <v>371.43333333333339</v>
      </c>
      <c r="H399" s="233">
        <v>382.43333333333339</v>
      </c>
      <c r="I399" s="233">
        <v>385.66666666666663</v>
      </c>
      <c r="J399" s="233">
        <v>387.93333333333339</v>
      </c>
      <c r="K399" s="232">
        <v>383.4</v>
      </c>
      <c r="L399" s="232">
        <v>377.9</v>
      </c>
      <c r="M399" s="232">
        <v>0.24259</v>
      </c>
      <c r="N399" s="1"/>
      <c r="O399" s="1"/>
    </row>
    <row r="400" spans="1:15" ht="12.75" customHeight="1">
      <c r="A400" s="30">
        <v>390</v>
      </c>
      <c r="B400" s="218" t="s">
        <v>462</v>
      </c>
      <c r="C400" s="232">
        <v>34.6</v>
      </c>
      <c r="D400" s="233">
        <v>34.666666666666664</v>
      </c>
      <c r="E400" s="233">
        <v>33.93333333333333</v>
      </c>
      <c r="F400" s="233">
        <v>33.266666666666666</v>
      </c>
      <c r="G400" s="233">
        <v>32.533333333333331</v>
      </c>
      <c r="H400" s="233">
        <v>35.333333333333329</v>
      </c>
      <c r="I400" s="233">
        <v>36.066666666666663</v>
      </c>
      <c r="J400" s="233">
        <v>36.733333333333327</v>
      </c>
      <c r="K400" s="232">
        <v>35.4</v>
      </c>
      <c r="L400" s="232">
        <v>34</v>
      </c>
      <c r="M400" s="232">
        <v>64.018519999999995</v>
      </c>
      <c r="N400" s="1"/>
      <c r="O400" s="1"/>
    </row>
    <row r="401" spans="1:15" ht="12.75" customHeight="1">
      <c r="A401" s="30">
        <v>391</v>
      </c>
      <c r="B401" s="218" t="s">
        <v>463</v>
      </c>
      <c r="C401" s="232">
        <v>4582.6499999999996</v>
      </c>
      <c r="D401" s="233">
        <v>4576.4333333333334</v>
      </c>
      <c r="E401" s="233">
        <v>4551.5166666666664</v>
      </c>
      <c r="F401" s="233">
        <v>4520.3833333333332</v>
      </c>
      <c r="G401" s="233">
        <v>4495.4666666666662</v>
      </c>
      <c r="H401" s="233">
        <v>4607.5666666666666</v>
      </c>
      <c r="I401" s="233">
        <v>4632.4833333333327</v>
      </c>
      <c r="J401" s="233">
        <v>4663.6166666666668</v>
      </c>
      <c r="K401" s="232">
        <v>4601.3500000000004</v>
      </c>
      <c r="L401" s="232">
        <v>4545.3</v>
      </c>
      <c r="M401" s="232">
        <v>1.8125500000000001</v>
      </c>
      <c r="N401" s="1"/>
      <c r="O401" s="1"/>
    </row>
    <row r="402" spans="1:15" ht="12.75" customHeight="1">
      <c r="A402" s="30">
        <v>392</v>
      </c>
      <c r="B402" s="218" t="s">
        <v>190</v>
      </c>
      <c r="C402" s="232">
        <v>2307.25</v>
      </c>
      <c r="D402" s="233">
        <v>2314.85</v>
      </c>
      <c r="E402" s="233">
        <v>2292.3999999999996</v>
      </c>
      <c r="F402" s="233">
        <v>2277.5499999999997</v>
      </c>
      <c r="G402" s="233">
        <v>2255.0999999999995</v>
      </c>
      <c r="H402" s="233">
        <v>2329.6999999999998</v>
      </c>
      <c r="I402" s="233">
        <v>2352.1499999999996</v>
      </c>
      <c r="J402" s="233">
        <v>2367</v>
      </c>
      <c r="K402" s="232">
        <v>2337.3000000000002</v>
      </c>
      <c r="L402" s="232">
        <v>2300</v>
      </c>
      <c r="M402" s="232">
        <v>3.2374999999999998</v>
      </c>
      <c r="N402" s="1"/>
      <c r="O402" s="1"/>
    </row>
    <row r="403" spans="1:15" ht="12.75" customHeight="1">
      <c r="A403" s="30">
        <v>393</v>
      </c>
      <c r="B403" s="218" t="s">
        <v>808</v>
      </c>
      <c r="C403" s="232">
        <v>74.349999999999994</v>
      </c>
      <c r="D403" s="233">
        <v>73.86666666666666</v>
      </c>
      <c r="E403" s="233">
        <v>72.883333333333326</v>
      </c>
      <c r="F403" s="233">
        <v>71.416666666666671</v>
      </c>
      <c r="G403" s="233">
        <v>70.433333333333337</v>
      </c>
      <c r="H403" s="233">
        <v>75.333333333333314</v>
      </c>
      <c r="I403" s="233">
        <v>76.316666666666634</v>
      </c>
      <c r="J403" s="233">
        <v>77.783333333333303</v>
      </c>
      <c r="K403" s="232">
        <v>74.849999999999994</v>
      </c>
      <c r="L403" s="232">
        <v>72.400000000000006</v>
      </c>
      <c r="M403" s="232">
        <v>176.32917</v>
      </c>
      <c r="N403" s="1"/>
      <c r="O403" s="1"/>
    </row>
    <row r="404" spans="1:15" ht="12.75" customHeight="1">
      <c r="A404" s="30">
        <v>394</v>
      </c>
      <c r="B404" s="218" t="s">
        <v>273</v>
      </c>
      <c r="C404" s="232">
        <v>5880.55</v>
      </c>
      <c r="D404" s="233">
        <v>5869.2</v>
      </c>
      <c r="E404" s="233">
        <v>5828.4</v>
      </c>
      <c r="F404" s="233">
        <v>5776.25</v>
      </c>
      <c r="G404" s="233">
        <v>5735.45</v>
      </c>
      <c r="H404" s="233">
        <v>5921.3499999999995</v>
      </c>
      <c r="I404" s="233">
        <v>5962.1500000000005</v>
      </c>
      <c r="J404" s="233">
        <v>6014.2999999999993</v>
      </c>
      <c r="K404" s="232">
        <v>5910</v>
      </c>
      <c r="L404" s="232">
        <v>5817.05</v>
      </c>
      <c r="M404" s="232">
        <v>6.6199999999999995E-2</v>
      </c>
      <c r="N404" s="1"/>
      <c r="O404" s="1"/>
    </row>
    <row r="405" spans="1:15" ht="12.75" customHeight="1">
      <c r="A405" s="30">
        <v>395</v>
      </c>
      <c r="B405" s="218" t="s">
        <v>832</v>
      </c>
      <c r="C405" s="232">
        <v>1373.1</v>
      </c>
      <c r="D405" s="233">
        <v>1370.3166666666668</v>
      </c>
      <c r="E405" s="233">
        <v>1357.9333333333336</v>
      </c>
      <c r="F405" s="233">
        <v>1342.7666666666669</v>
      </c>
      <c r="G405" s="233">
        <v>1330.3833333333337</v>
      </c>
      <c r="H405" s="233">
        <v>1385.4833333333336</v>
      </c>
      <c r="I405" s="233">
        <v>1397.8666666666668</v>
      </c>
      <c r="J405" s="233">
        <v>1413.0333333333335</v>
      </c>
      <c r="K405" s="232">
        <v>1382.7</v>
      </c>
      <c r="L405" s="232">
        <v>1355.15</v>
      </c>
      <c r="M405" s="232">
        <v>0.54737000000000002</v>
      </c>
      <c r="N405" s="1"/>
      <c r="O405" s="1"/>
    </row>
    <row r="406" spans="1:15" ht="12.75" customHeight="1">
      <c r="A406" s="30">
        <v>396</v>
      </c>
      <c r="B406" s="218" t="s">
        <v>833</v>
      </c>
      <c r="C406" s="232">
        <v>395.2</v>
      </c>
      <c r="D406" s="233">
        <v>387.25</v>
      </c>
      <c r="E406" s="233">
        <v>375.5</v>
      </c>
      <c r="F406" s="233">
        <v>355.8</v>
      </c>
      <c r="G406" s="233">
        <v>344.05</v>
      </c>
      <c r="H406" s="233">
        <v>406.95</v>
      </c>
      <c r="I406" s="233">
        <v>418.7</v>
      </c>
      <c r="J406" s="233">
        <v>438.4</v>
      </c>
      <c r="K406" s="232">
        <v>399</v>
      </c>
      <c r="L406" s="232">
        <v>367.55</v>
      </c>
      <c r="M406" s="232">
        <v>11.412660000000001</v>
      </c>
      <c r="N406" s="1"/>
      <c r="O406" s="1"/>
    </row>
    <row r="407" spans="1:15" ht="12.75" customHeight="1">
      <c r="A407" s="30">
        <v>397</v>
      </c>
      <c r="B407" s="218" t="s">
        <v>464</v>
      </c>
      <c r="C407" s="232">
        <v>2776.3</v>
      </c>
      <c r="D407" s="233">
        <v>2778.0333333333333</v>
      </c>
      <c r="E407" s="233">
        <v>2759.2666666666664</v>
      </c>
      <c r="F407" s="233">
        <v>2742.2333333333331</v>
      </c>
      <c r="G407" s="233">
        <v>2723.4666666666662</v>
      </c>
      <c r="H407" s="233">
        <v>2795.0666666666666</v>
      </c>
      <c r="I407" s="233">
        <v>2813.8333333333339</v>
      </c>
      <c r="J407" s="233">
        <v>2830.8666666666668</v>
      </c>
      <c r="K407" s="232">
        <v>2796.8</v>
      </c>
      <c r="L407" s="232">
        <v>2761</v>
      </c>
      <c r="M407" s="232">
        <v>0.40973999999999999</v>
      </c>
      <c r="N407" s="1"/>
      <c r="O407" s="1"/>
    </row>
    <row r="408" spans="1:15" ht="12.75" customHeight="1">
      <c r="A408" s="30">
        <v>398</v>
      </c>
      <c r="B408" s="218" t="s">
        <v>868</v>
      </c>
      <c r="C408" s="232">
        <v>456.1</v>
      </c>
      <c r="D408" s="233">
        <v>457.0333333333333</v>
      </c>
      <c r="E408" s="233">
        <v>451.06666666666661</v>
      </c>
      <c r="F408" s="233">
        <v>446.0333333333333</v>
      </c>
      <c r="G408" s="233">
        <v>440.06666666666661</v>
      </c>
      <c r="H408" s="233">
        <v>462.06666666666661</v>
      </c>
      <c r="I408" s="233">
        <v>468.0333333333333</v>
      </c>
      <c r="J408" s="233">
        <v>473.06666666666661</v>
      </c>
      <c r="K408" s="232">
        <v>463</v>
      </c>
      <c r="L408" s="232">
        <v>452</v>
      </c>
      <c r="M408" s="232">
        <v>0.69803000000000004</v>
      </c>
      <c r="N408" s="1"/>
      <c r="O408" s="1"/>
    </row>
    <row r="409" spans="1:15" ht="12.75" customHeight="1">
      <c r="A409" s="30">
        <v>399</v>
      </c>
      <c r="B409" s="218" t="s">
        <v>465</v>
      </c>
      <c r="C409" s="232">
        <v>1296.8</v>
      </c>
      <c r="D409" s="233">
        <v>1299.7833333333335</v>
      </c>
      <c r="E409" s="233">
        <v>1261.5666666666671</v>
      </c>
      <c r="F409" s="233">
        <v>1226.3333333333335</v>
      </c>
      <c r="G409" s="233">
        <v>1188.116666666667</v>
      </c>
      <c r="H409" s="233">
        <v>1335.0166666666671</v>
      </c>
      <c r="I409" s="233">
        <v>1373.2333333333338</v>
      </c>
      <c r="J409" s="233">
        <v>1408.4666666666672</v>
      </c>
      <c r="K409" s="232">
        <v>1338</v>
      </c>
      <c r="L409" s="232">
        <v>1264.55</v>
      </c>
      <c r="M409" s="232">
        <v>0.83003000000000005</v>
      </c>
      <c r="N409" s="1"/>
      <c r="O409" s="1"/>
    </row>
    <row r="410" spans="1:15" ht="12.75" customHeight="1">
      <c r="A410" s="30">
        <v>400</v>
      </c>
      <c r="B410" s="218" t="s">
        <v>466</v>
      </c>
      <c r="C410" s="232">
        <v>280.60000000000002</v>
      </c>
      <c r="D410" s="233">
        <v>280.13333333333338</v>
      </c>
      <c r="E410" s="233">
        <v>276.21666666666675</v>
      </c>
      <c r="F410" s="233">
        <v>271.83333333333337</v>
      </c>
      <c r="G410" s="233">
        <v>267.91666666666674</v>
      </c>
      <c r="H410" s="233">
        <v>284.51666666666677</v>
      </c>
      <c r="I410" s="233">
        <v>288.43333333333339</v>
      </c>
      <c r="J410" s="233">
        <v>292.81666666666678</v>
      </c>
      <c r="K410" s="232">
        <v>284.05</v>
      </c>
      <c r="L410" s="232">
        <v>275.75</v>
      </c>
      <c r="M410" s="232">
        <v>2.0326900000000001</v>
      </c>
      <c r="N410" s="1"/>
      <c r="O410" s="1"/>
    </row>
    <row r="411" spans="1:15" ht="12.75" customHeight="1">
      <c r="A411" s="30">
        <v>401</v>
      </c>
      <c r="B411" s="218" t="s">
        <v>467</v>
      </c>
      <c r="C411" s="232">
        <v>140.19999999999999</v>
      </c>
      <c r="D411" s="233">
        <v>138.16666666666666</v>
      </c>
      <c r="E411" s="233">
        <v>133.83333333333331</v>
      </c>
      <c r="F411" s="233">
        <v>127.46666666666667</v>
      </c>
      <c r="G411" s="233">
        <v>123.13333333333333</v>
      </c>
      <c r="H411" s="233">
        <v>144.5333333333333</v>
      </c>
      <c r="I411" s="233">
        <v>148.86666666666662</v>
      </c>
      <c r="J411" s="233">
        <v>155.23333333333329</v>
      </c>
      <c r="K411" s="232">
        <v>142.5</v>
      </c>
      <c r="L411" s="232">
        <v>131.80000000000001</v>
      </c>
      <c r="M411" s="232">
        <v>59.860460000000003</v>
      </c>
      <c r="N411" s="1"/>
      <c r="O411" s="1"/>
    </row>
    <row r="412" spans="1:15" ht="12.75" customHeight="1">
      <c r="A412" s="30">
        <v>402</v>
      </c>
      <c r="B412" s="218" t="s">
        <v>869</v>
      </c>
      <c r="C412" s="232">
        <v>701.65</v>
      </c>
      <c r="D412" s="233">
        <v>697.35</v>
      </c>
      <c r="E412" s="233">
        <v>687.75</v>
      </c>
      <c r="F412" s="233">
        <v>673.85</v>
      </c>
      <c r="G412" s="233">
        <v>664.25</v>
      </c>
      <c r="H412" s="233">
        <v>711.25</v>
      </c>
      <c r="I412" s="233">
        <v>720.85000000000014</v>
      </c>
      <c r="J412" s="233">
        <v>734.75</v>
      </c>
      <c r="K412" s="232">
        <v>706.95</v>
      </c>
      <c r="L412" s="232">
        <v>683.45</v>
      </c>
      <c r="M412" s="232">
        <v>0.32762999999999998</v>
      </c>
      <c r="N412" s="1"/>
      <c r="O412" s="1"/>
    </row>
    <row r="413" spans="1:15" ht="12.75" customHeight="1">
      <c r="A413" s="30">
        <v>403</v>
      </c>
      <c r="B413" s="218" t="s">
        <v>188</v>
      </c>
      <c r="C413" s="232">
        <v>24284.25</v>
      </c>
      <c r="D413" s="233">
        <v>24245.899999999998</v>
      </c>
      <c r="E413" s="233">
        <v>24049.799999999996</v>
      </c>
      <c r="F413" s="233">
        <v>23815.35</v>
      </c>
      <c r="G413" s="233">
        <v>23619.249999999996</v>
      </c>
      <c r="H413" s="233">
        <v>24480.349999999995</v>
      </c>
      <c r="I413" s="233">
        <v>24676.449999999993</v>
      </c>
      <c r="J413" s="233">
        <v>24910.899999999994</v>
      </c>
      <c r="K413" s="232">
        <v>24442</v>
      </c>
      <c r="L413" s="232">
        <v>24011.45</v>
      </c>
      <c r="M413" s="232">
        <v>0.25313999999999998</v>
      </c>
      <c r="N413" s="1"/>
      <c r="O413" s="1"/>
    </row>
    <row r="414" spans="1:15" ht="12.75" customHeight="1">
      <c r="A414" s="30">
        <v>404</v>
      </c>
      <c r="B414" s="218" t="s">
        <v>834</v>
      </c>
      <c r="C414" s="232">
        <v>57.2</v>
      </c>
      <c r="D414" s="233">
        <v>57.283333333333331</v>
      </c>
      <c r="E414" s="233">
        <v>56.316666666666663</v>
      </c>
      <c r="F414" s="233">
        <v>55.43333333333333</v>
      </c>
      <c r="G414" s="233">
        <v>54.466666666666661</v>
      </c>
      <c r="H414" s="233">
        <v>58.166666666666664</v>
      </c>
      <c r="I414" s="233">
        <v>59.133333333333333</v>
      </c>
      <c r="J414" s="233">
        <v>60.016666666666666</v>
      </c>
      <c r="K414" s="232">
        <v>58.25</v>
      </c>
      <c r="L414" s="232">
        <v>56.4</v>
      </c>
      <c r="M414" s="232">
        <v>100.0544</v>
      </c>
      <c r="N414" s="1"/>
      <c r="O414" s="1"/>
    </row>
    <row r="415" spans="1:15" ht="12.75" customHeight="1">
      <c r="A415" s="30">
        <v>405</v>
      </c>
      <c r="B415" s="218" t="s">
        <v>191</v>
      </c>
      <c r="C415" s="232" t="e">
        <v>#N/A</v>
      </c>
      <c r="D415" s="233" t="e">
        <v>#N/A</v>
      </c>
      <c r="E415" s="233" t="e">
        <v>#N/A</v>
      </c>
      <c r="F415" s="233" t="e">
        <v>#N/A</v>
      </c>
      <c r="G415" s="233" t="e">
        <v>#N/A</v>
      </c>
      <c r="H415" s="233" t="e">
        <v>#N/A</v>
      </c>
      <c r="I415" s="233" t="e">
        <v>#N/A</v>
      </c>
      <c r="J415" s="233" t="e">
        <v>#N/A</v>
      </c>
      <c r="K415" s="232" t="e">
        <v>#N/A</v>
      </c>
      <c r="L415" s="232" t="e">
        <v>#N/A</v>
      </c>
      <c r="M415" s="232" t="e">
        <v>#N/A</v>
      </c>
      <c r="N415" s="1"/>
      <c r="O415" s="1"/>
    </row>
    <row r="416" spans="1:15" ht="12.75" customHeight="1">
      <c r="A416" s="30">
        <v>406</v>
      </c>
      <c r="B416" s="218" t="s">
        <v>835</v>
      </c>
      <c r="C416" s="232">
        <v>313.3</v>
      </c>
      <c r="D416" s="233">
        <v>311.81666666666666</v>
      </c>
      <c r="E416" s="233">
        <v>306.48333333333335</v>
      </c>
      <c r="F416" s="233">
        <v>299.66666666666669</v>
      </c>
      <c r="G416" s="233">
        <v>294.33333333333337</v>
      </c>
      <c r="H416" s="233">
        <v>318.63333333333333</v>
      </c>
      <c r="I416" s="233">
        <v>323.9666666666667</v>
      </c>
      <c r="J416" s="233">
        <v>330.7833333333333</v>
      </c>
      <c r="K416" s="232">
        <v>317.14999999999998</v>
      </c>
      <c r="L416" s="232">
        <v>305</v>
      </c>
      <c r="M416" s="232">
        <v>3.9308200000000002</v>
      </c>
      <c r="N416" s="1"/>
      <c r="O416" s="1"/>
    </row>
    <row r="417" spans="1:15" ht="12.75" customHeight="1">
      <c r="A417" s="30">
        <v>407</v>
      </c>
      <c r="B417" s="218" t="s">
        <v>189</v>
      </c>
      <c r="C417" s="232">
        <v>2861.15</v>
      </c>
      <c r="D417" s="233">
        <v>2859.2666666666664</v>
      </c>
      <c r="E417" s="233">
        <v>2836.8833333333328</v>
      </c>
      <c r="F417" s="233">
        <v>2812.6166666666663</v>
      </c>
      <c r="G417" s="233">
        <v>2790.2333333333327</v>
      </c>
      <c r="H417" s="233">
        <v>2883.5333333333328</v>
      </c>
      <c r="I417" s="233">
        <v>2905.9166666666661</v>
      </c>
      <c r="J417" s="233">
        <v>2930.1833333333329</v>
      </c>
      <c r="K417" s="232">
        <v>2881.65</v>
      </c>
      <c r="L417" s="232">
        <v>2835</v>
      </c>
      <c r="M417" s="232">
        <v>1.0956600000000001</v>
      </c>
      <c r="N417" s="1"/>
      <c r="O417" s="1"/>
    </row>
    <row r="418" spans="1:15" ht="12.75" customHeight="1">
      <c r="A418" s="30">
        <v>408</v>
      </c>
      <c r="B418" s="218" t="s">
        <v>468</v>
      </c>
      <c r="C418" s="232">
        <v>549.6</v>
      </c>
      <c r="D418" s="233">
        <v>552.76666666666677</v>
      </c>
      <c r="E418" s="233">
        <v>544.68333333333351</v>
      </c>
      <c r="F418" s="233">
        <v>539.76666666666677</v>
      </c>
      <c r="G418" s="233">
        <v>531.68333333333351</v>
      </c>
      <c r="H418" s="233">
        <v>557.68333333333351</v>
      </c>
      <c r="I418" s="233">
        <v>565.76666666666677</v>
      </c>
      <c r="J418" s="233">
        <v>570.68333333333351</v>
      </c>
      <c r="K418" s="232">
        <v>560.85</v>
      </c>
      <c r="L418" s="232">
        <v>547.85</v>
      </c>
      <c r="M418" s="232">
        <v>1.2444200000000001</v>
      </c>
      <c r="N418" s="1"/>
      <c r="O418" s="1"/>
    </row>
    <row r="419" spans="1:15" ht="12.75" customHeight="1">
      <c r="A419" s="30">
        <v>409</v>
      </c>
      <c r="B419" s="218" t="s">
        <v>469</v>
      </c>
      <c r="C419" s="232">
        <v>4147.3</v>
      </c>
      <c r="D419" s="233">
        <v>4144.45</v>
      </c>
      <c r="E419" s="233">
        <v>4095.8999999999996</v>
      </c>
      <c r="F419" s="233">
        <v>4044.5</v>
      </c>
      <c r="G419" s="233">
        <v>3995.95</v>
      </c>
      <c r="H419" s="233">
        <v>4195.8499999999995</v>
      </c>
      <c r="I419" s="233">
        <v>4244.4000000000005</v>
      </c>
      <c r="J419" s="233">
        <v>4295.7999999999993</v>
      </c>
      <c r="K419" s="232">
        <v>4193</v>
      </c>
      <c r="L419" s="232">
        <v>4093.05</v>
      </c>
      <c r="M419" s="232">
        <v>0.24562</v>
      </c>
      <c r="N419" s="1"/>
      <c r="O419" s="1"/>
    </row>
    <row r="420" spans="1:15" ht="12.75" customHeight="1">
      <c r="A420" s="30">
        <v>410</v>
      </c>
      <c r="B420" s="218" t="s">
        <v>803</v>
      </c>
      <c r="C420" s="232">
        <v>418.9</v>
      </c>
      <c r="D420" s="233">
        <v>422.2</v>
      </c>
      <c r="E420" s="233">
        <v>414.7</v>
      </c>
      <c r="F420" s="233">
        <v>410.5</v>
      </c>
      <c r="G420" s="233">
        <v>403</v>
      </c>
      <c r="H420" s="233">
        <v>426.4</v>
      </c>
      <c r="I420" s="233">
        <v>433.9</v>
      </c>
      <c r="J420" s="233">
        <v>438.09999999999997</v>
      </c>
      <c r="K420" s="232">
        <v>429.7</v>
      </c>
      <c r="L420" s="232">
        <v>418</v>
      </c>
      <c r="M420" s="232">
        <v>6.3472099999999996</v>
      </c>
      <c r="N420" s="1"/>
      <c r="O420" s="1"/>
    </row>
    <row r="421" spans="1:15" ht="12.75" customHeight="1">
      <c r="A421" s="30">
        <v>411</v>
      </c>
      <c r="B421" s="218" t="s">
        <v>470</v>
      </c>
      <c r="C421" s="232">
        <v>569.4</v>
      </c>
      <c r="D421" s="233">
        <v>570.75</v>
      </c>
      <c r="E421" s="233">
        <v>565.65</v>
      </c>
      <c r="F421" s="233">
        <v>561.9</v>
      </c>
      <c r="G421" s="233">
        <v>556.79999999999995</v>
      </c>
      <c r="H421" s="233">
        <v>574.5</v>
      </c>
      <c r="I421" s="233">
        <v>579.59999999999991</v>
      </c>
      <c r="J421" s="233">
        <v>583.35</v>
      </c>
      <c r="K421" s="232">
        <v>575.85</v>
      </c>
      <c r="L421" s="232">
        <v>567</v>
      </c>
      <c r="M421" s="232">
        <v>0.66859999999999997</v>
      </c>
      <c r="N421" s="1"/>
      <c r="O421" s="1"/>
    </row>
    <row r="422" spans="1:15" ht="12.75" customHeight="1">
      <c r="A422" s="30">
        <v>412</v>
      </c>
      <c r="B422" s="218" t="s">
        <v>836</v>
      </c>
      <c r="C422" s="232">
        <v>575.25</v>
      </c>
      <c r="D422" s="233">
        <v>575.11666666666667</v>
      </c>
      <c r="E422" s="233">
        <v>570.23333333333335</v>
      </c>
      <c r="F422" s="233">
        <v>565.2166666666667</v>
      </c>
      <c r="G422" s="233">
        <v>560.33333333333337</v>
      </c>
      <c r="H422" s="233">
        <v>580.13333333333333</v>
      </c>
      <c r="I422" s="233">
        <v>585.01666666666677</v>
      </c>
      <c r="J422" s="233">
        <v>590.0333333333333</v>
      </c>
      <c r="K422" s="232">
        <v>580</v>
      </c>
      <c r="L422" s="232">
        <v>570.1</v>
      </c>
      <c r="M422" s="232">
        <v>1.0285899999999999</v>
      </c>
      <c r="N422" s="1"/>
      <c r="O422" s="1"/>
    </row>
    <row r="423" spans="1:15" ht="12.75" customHeight="1">
      <c r="A423" s="30">
        <v>413</v>
      </c>
      <c r="B423" s="218" t="s">
        <v>187</v>
      </c>
      <c r="C423" s="232">
        <v>601.04999999999995</v>
      </c>
      <c r="D423" s="233">
        <v>602.19999999999993</v>
      </c>
      <c r="E423" s="233">
        <v>597.39999999999986</v>
      </c>
      <c r="F423" s="233">
        <v>593.74999999999989</v>
      </c>
      <c r="G423" s="233">
        <v>588.94999999999982</v>
      </c>
      <c r="H423" s="233">
        <v>605.84999999999991</v>
      </c>
      <c r="I423" s="233">
        <v>610.64999999999986</v>
      </c>
      <c r="J423" s="233">
        <v>614.29999999999995</v>
      </c>
      <c r="K423" s="232">
        <v>607</v>
      </c>
      <c r="L423" s="232">
        <v>598.54999999999995</v>
      </c>
      <c r="M423" s="232">
        <v>79.886309999999995</v>
      </c>
      <c r="N423" s="1"/>
      <c r="O423" s="1"/>
    </row>
    <row r="424" spans="1:15" ht="12.75" customHeight="1">
      <c r="A424" s="30">
        <v>414</v>
      </c>
      <c r="B424" s="218" t="s">
        <v>185</v>
      </c>
      <c r="C424" s="232">
        <v>80.7</v>
      </c>
      <c r="D424" s="233">
        <v>80.7</v>
      </c>
      <c r="E424" s="233">
        <v>79.95</v>
      </c>
      <c r="F424" s="233">
        <v>79.2</v>
      </c>
      <c r="G424" s="233">
        <v>78.45</v>
      </c>
      <c r="H424" s="233">
        <v>81.45</v>
      </c>
      <c r="I424" s="233">
        <v>82.2</v>
      </c>
      <c r="J424" s="233">
        <v>82.95</v>
      </c>
      <c r="K424" s="232">
        <v>81.45</v>
      </c>
      <c r="L424" s="232">
        <v>79.95</v>
      </c>
      <c r="M424" s="232">
        <v>138.88353000000001</v>
      </c>
      <c r="N424" s="1"/>
      <c r="O424" s="1"/>
    </row>
    <row r="425" spans="1:15" ht="12.75" customHeight="1">
      <c r="A425" s="30">
        <v>415</v>
      </c>
      <c r="B425" s="218" t="s">
        <v>471</v>
      </c>
      <c r="C425" s="232">
        <v>267.64999999999998</v>
      </c>
      <c r="D425" s="233">
        <v>268.45</v>
      </c>
      <c r="E425" s="233">
        <v>266.39999999999998</v>
      </c>
      <c r="F425" s="233">
        <v>265.14999999999998</v>
      </c>
      <c r="G425" s="233">
        <v>263.09999999999997</v>
      </c>
      <c r="H425" s="233">
        <v>269.7</v>
      </c>
      <c r="I425" s="233">
        <v>271.75000000000006</v>
      </c>
      <c r="J425" s="233">
        <v>273</v>
      </c>
      <c r="K425" s="232">
        <v>270.5</v>
      </c>
      <c r="L425" s="232">
        <v>267.2</v>
      </c>
      <c r="M425" s="232">
        <v>1.3731100000000001</v>
      </c>
      <c r="N425" s="1"/>
      <c r="O425" s="1"/>
    </row>
    <row r="426" spans="1:15" ht="12.75" customHeight="1">
      <c r="A426" s="30">
        <v>416</v>
      </c>
      <c r="B426" s="218" t="s">
        <v>472</v>
      </c>
      <c r="C426" s="232">
        <v>173.05</v>
      </c>
      <c r="D426" s="233">
        <v>173.18333333333337</v>
      </c>
      <c r="E426" s="233">
        <v>170.46666666666673</v>
      </c>
      <c r="F426" s="233">
        <v>167.88333333333335</v>
      </c>
      <c r="G426" s="233">
        <v>165.16666666666671</v>
      </c>
      <c r="H426" s="233">
        <v>175.76666666666674</v>
      </c>
      <c r="I426" s="233">
        <v>178.48333333333338</v>
      </c>
      <c r="J426" s="233">
        <v>181.06666666666675</v>
      </c>
      <c r="K426" s="232">
        <v>175.9</v>
      </c>
      <c r="L426" s="232">
        <v>170.6</v>
      </c>
      <c r="M426" s="232">
        <v>6.4146900000000002</v>
      </c>
      <c r="N426" s="1"/>
      <c r="O426" s="1"/>
    </row>
    <row r="427" spans="1:15" ht="12.75" customHeight="1">
      <c r="A427" s="30">
        <v>417</v>
      </c>
      <c r="B427" s="218" t="s">
        <v>473</v>
      </c>
      <c r="C427" s="232">
        <v>385.85</v>
      </c>
      <c r="D427" s="233">
        <v>386.15000000000003</v>
      </c>
      <c r="E427" s="233">
        <v>382.80000000000007</v>
      </c>
      <c r="F427" s="233">
        <v>379.75000000000006</v>
      </c>
      <c r="G427" s="233">
        <v>376.40000000000009</v>
      </c>
      <c r="H427" s="233">
        <v>389.20000000000005</v>
      </c>
      <c r="I427" s="233">
        <v>392.55000000000007</v>
      </c>
      <c r="J427" s="233">
        <v>395.6</v>
      </c>
      <c r="K427" s="232">
        <v>389.5</v>
      </c>
      <c r="L427" s="232">
        <v>383.1</v>
      </c>
      <c r="M427" s="232">
        <v>0.47239999999999999</v>
      </c>
      <c r="N427" s="1"/>
      <c r="O427" s="1"/>
    </row>
    <row r="428" spans="1:15" ht="12.75" customHeight="1">
      <c r="A428" s="30">
        <v>418</v>
      </c>
      <c r="B428" s="218" t="s">
        <v>474</v>
      </c>
      <c r="C428" s="232">
        <v>471.1</v>
      </c>
      <c r="D428" s="233">
        <v>473.06666666666666</v>
      </c>
      <c r="E428" s="233">
        <v>468.0333333333333</v>
      </c>
      <c r="F428" s="233">
        <v>464.96666666666664</v>
      </c>
      <c r="G428" s="233">
        <v>459.93333333333328</v>
      </c>
      <c r="H428" s="233">
        <v>476.13333333333333</v>
      </c>
      <c r="I428" s="233">
        <v>481.16666666666674</v>
      </c>
      <c r="J428" s="233">
        <v>484.23333333333335</v>
      </c>
      <c r="K428" s="232">
        <v>478.1</v>
      </c>
      <c r="L428" s="232">
        <v>470</v>
      </c>
      <c r="M428" s="232">
        <v>1.3646199999999999</v>
      </c>
      <c r="N428" s="1"/>
      <c r="O428" s="1"/>
    </row>
    <row r="429" spans="1:15" ht="12.75" customHeight="1">
      <c r="A429" s="30">
        <v>419</v>
      </c>
      <c r="B429" s="218" t="s">
        <v>475</v>
      </c>
      <c r="C429" s="232">
        <v>210.15</v>
      </c>
      <c r="D429" s="233">
        <v>210.94999999999996</v>
      </c>
      <c r="E429" s="233">
        <v>208.39999999999992</v>
      </c>
      <c r="F429" s="233">
        <v>206.64999999999995</v>
      </c>
      <c r="G429" s="233">
        <v>204.09999999999991</v>
      </c>
      <c r="H429" s="233">
        <v>212.69999999999993</v>
      </c>
      <c r="I429" s="233">
        <v>215.24999999999994</v>
      </c>
      <c r="J429" s="233">
        <v>216.99999999999994</v>
      </c>
      <c r="K429" s="232">
        <v>213.5</v>
      </c>
      <c r="L429" s="232">
        <v>209.2</v>
      </c>
      <c r="M429" s="232">
        <v>2.3165100000000001</v>
      </c>
      <c r="N429" s="1"/>
      <c r="O429" s="1"/>
    </row>
    <row r="430" spans="1:15" ht="12.75" customHeight="1">
      <c r="A430" s="30">
        <v>420</v>
      </c>
      <c r="B430" s="218" t="s">
        <v>192</v>
      </c>
      <c r="C430" s="232">
        <v>995</v>
      </c>
      <c r="D430" s="233">
        <v>999.5333333333333</v>
      </c>
      <c r="E430" s="233">
        <v>988.46666666666658</v>
      </c>
      <c r="F430" s="233">
        <v>981.93333333333328</v>
      </c>
      <c r="G430" s="233">
        <v>970.86666666666656</v>
      </c>
      <c r="H430" s="233">
        <v>1006.0666666666666</v>
      </c>
      <c r="I430" s="233">
        <v>1017.1333333333332</v>
      </c>
      <c r="J430" s="233">
        <v>1023.6666666666666</v>
      </c>
      <c r="K430" s="232">
        <v>1010.6</v>
      </c>
      <c r="L430" s="232">
        <v>993</v>
      </c>
      <c r="M430" s="232">
        <v>16.865110000000001</v>
      </c>
      <c r="N430" s="1"/>
      <c r="O430" s="1"/>
    </row>
    <row r="431" spans="1:15" ht="12.75" customHeight="1">
      <c r="A431" s="30">
        <v>421</v>
      </c>
      <c r="B431" s="218" t="s">
        <v>193</v>
      </c>
      <c r="C431" s="232">
        <v>484.85</v>
      </c>
      <c r="D431" s="233">
        <v>486.13333333333338</v>
      </c>
      <c r="E431" s="233">
        <v>482.11666666666679</v>
      </c>
      <c r="F431" s="233">
        <v>479.38333333333338</v>
      </c>
      <c r="G431" s="233">
        <v>475.36666666666679</v>
      </c>
      <c r="H431" s="233">
        <v>488.86666666666679</v>
      </c>
      <c r="I431" s="233">
        <v>492.88333333333333</v>
      </c>
      <c r="J431" s="233">
        <v>495.61666666666679</v>
      </c>
      <c r="K431" s="232">
        <v>490.15</v>
      </c>
      <c r="L431" s="232">
        <v>483.4</v>
      </c>
      <c r="M431" s="232">
        <v>4.0881800000000004</v>
      </c>
      <c r="N431" s="1"/>
      <c r="O431" s="1"/>
    </row>
    <row r="432" spans="1:15" ht="12.75" customHeight="1">
      <c r="A432" s="30">
        <v>422</v>
      </c>
      <c r="B432" s="218" t="s">
        <v>476</v>
      </c>
      <c r="C432" s="232">
        <v>2307.8000000000002</v>
      </c>
      <c r="D432" s="233">
        <v>2313.1</v>
      </c>
      <c r="E432" s="233">
        <v>2286.1999999999998</v>
      </c>
      <c r="F432" s="233">
        <v>2264.6</v>
      </c>
      <c r="G432" s="233">
        <v>2237.6999999999998</v>
      </c>
      <c r="H432" s="233">
        <v>2334.6999999999998</v>
      </c>
      <c r="I432" s="233">
        <v>2361.6000000000004</v>
      </c>
      <c r="J432" s="233">
        <v>2383.1999999999998</v>
      </c>
      <c r="K432" s="232">
        <v>2340</v>
      </c>
      <c r="L432" s="232">
        <v>2291.5</v>
      </c>
      <c r="M432" s="232">
        <v>7.0330000000000004E-2</v>
      </c>
      <c r="N432" s="1"/>
      <c r="O432" s="1"/>
    </row>
    <row r="433" spans="1:15" ht="12.75" customHeight="1">
      <c r="A433" s="30">
        <v>423</v>
      </c>
      <c r="B433" s="218" t="s">
        <v>477</v>
      </c>
      <c r="C433" s="232">
        <v>959.85</v>
      </c>
      <c r="D433" s="233">
        <v>952.96666666666658</v>
      </c>
      <c r="E433" s="233">
        <v>939.93333333333317</v>
      </c>
      <c r="F433" s="233">
        <v>920.01666666666654</v>
      </c>
      <c r="G433" s="233">
        <v>906.98333333333312</v>
      </c>
      <c r="H433" s="233">
        <v>972.88333333333321</v>
      </c>
      <c r="I433" s="233">
        <v>985.91666666666674</v>
      </c>
      <c r="J433" s="233">
        <v>1005.8333333333333</v>
      </c>
      <c r="K433" s="232">
        <v>966</v>
      </c>
      <c r="L433" s="232">
        <v>933.05</v>
      </c>
      <c r="M433" s="232">
        <v>0.6784</v>
      </c>
      <c r="N433" s="1"/>
      <c r="O433" s="1"/>
    </row>
    <row r="434" spans="1:15" ht="12.75" customHeight="1">
      <c r="A434" s="30">
        <v>424</v>
      </c>
      <c r="B434" s="218" t="s">
        <v>478</v>
      </c>
      <c r="C434" s="232">
        <v>332.3</v>
      </c>
      <c r="D434" s="233">
        <v>334.08333333333331</v>
      </c>
      <c r="E434" s="233">
        <v>328.21666666666664</v>
      </c>
      <c r="F434" s="233">
        <v>324.13333333333333</v>
      </c>
      <c r="G434" s="233">
        <v>318.26666666666665</v>
      </c>
      <c r="H434" s="233">
        <v>338.16666666666663</v>
      </c>
      <c r="I434" s="233">
        <v>344.0333333333333</v>
      </c>
      <c r="J434" s="233">
        <v>348.11666666666662</v>
      </c>
      <c r="K434" s="232">
        <v>339.95</v>
      </c>
      <c r="L434" s="232">
        <v>330</v>
      </c>
      <c r="M434" s="232">
        <v>1.9976499999999999</v>
      </c>
      <c r="N434" s="1"/>
      <c r="O434" s="1"/>
    </row>
    <row r="435" spans="1:15" ht="12.75" customHeight="1">
      <c r="A435" s="30">
        <v>425</v>
      </c>
      <c r="B435" s="218" t="s">
        <v>479</v>
      </c>
      <c r="C435" s="232">
        <v>330</v>
      </c>
      <c r="D435" s="233">
        <v>331.5</v>
      </c>
      <c r="E435" s="233">
        <v>327.35000000000002</v>
      </c>
      <c r="F435" s="233">
        <v>324.70000000000005</v>
      </c>
      <c r="G435" s="233">
        <v>320.55000000000007</v>
      </c>
      <c r="H435" s="233">
        <v>334.15</v>
      </c>
      <c r="I435" s="233">
        <v>338.29999999999995</v>
      </c>
      <c r="J435" s="233">
        <v>340.94999999999993</v>
      </c>
      <c r="K435" s="232">
        <v>335.65</v>
      </c>
      <c r="L435" s="232">
        <v>328.85</v>
      </c>
      <c r="M435" s="232">
        <v>3.1767500000000002</v>
      </c>
      <c r="N435" s="1"/>
      <c r="O435" s="1"/>
    </row>
    <row r="436" spans="1:15" ht="12.75" customHeight="1">
      <c r="A436" s="30">
        <v>426</v>
      </c>
      <c r="B436" s="218" t="s">
        <v>480</v>
      </c>
      <c r="C436" s="232">
        <v>2446.25</v>
      </c>
      <c r="D436" s="233">
        <v>2443.4500000000003</v>
      </c>
      <c r="E436" s="233">
        <v>2419.1500000000005</v>
      </c>
      <c r="F436" s="233">
        <v>2392.0500000000002</v>
      </c>
      <c r="G436" s="233">
        <v>2367.7500000000005</v>
      </c>
      <c r="H436" s="233">
        <v>2470.5500000000006</v>
      </c>
      <c r="I436" s="233">
        <v>2494.8500000000008</v>
      </c>
      <c r="J436" s="233">
        <v>2521.9500000000007</v>
      </c>
      <c r="K436" s="232">
        <v>2467.75</v>
      </c>
      <c r="L436" s="232">
        <v>2416.35</v>
      </c>
      <c r="M436" s="232">
        <v>0.35322999999999999</v>
      </c>
      <c r="N436" s="1"/>
      <c r="O436" s="1"/>
    </row>
    <row r="437" spans="1:15" ht="12.75" customHeight="1">
      <c r="A437" s="30">
        <v>427</v>
      </c>
      <c r="B437" s="218" t="s">
        <v>481</v>
      </c>
      <c r="C437" s="232">
        <v>490.25</v>
      </c>
      <c r="D437" s="233">
        <v>487.65000000000003</v>
      </c>
      <c r="E437" s="233">
        <v>483.80000000000007</v>
      </c>
      <c r="F437" s="233">
        <v>477.35</v>
      </c>
      <c r="G437" s="233">
        <v>473.50000000000006</v>
      </c>
      <c r="H437" s="233">
        <v>494.10000000000008</v>
      </c>
      <c r="I437" s="233">
        <v>497.9500000000001</v>
      </c>
      <c r="J437" s="233">
        <v>504.40000000000009</v>
      </c>
      <c r="K437" s="232">
        <v>491.5</v>
      </c>
      <c r="L437" s="232">
        <v>481.2</v>
      </c>
      <c r="M437" s="232">
        <v>6.4459</v>
      </c>
      <c r="N437" s="1"/>
      <c r="O437" s="1"/>
    </row>
    <row r="438" spans="1:15" ht="12.75" customHeight="1">
      <c r="A438" s="30">
        <v>428</v>
      </c>
      <c r="B438" s="218" t="s">
        <v>482</v>
      </c>
      <c r="C438" s="232">
        <v>10.050000000000001</v>
      </c>
      <c r="D438" s="233">
        <v>10.1</v>
      </c>
      <c r="E438" s="233">
        <v>9.85</v>
      </c>
      <c r="F438" s="233">
        <v>9.65</v>
      </c>
      <c r="G438" s="233">
        <v>9.4</v>
      </c>
      <c r="H438" s="233">
        <v>10.299999999999999</v>
      </c>
      <c r="I438" s="233">
        <v>10.549999999999999</v>
      </c>
      <c r="J438" s="233">
        <v>10.749999999999998</v>
      </c>
      <c r="K438" s="232">
        <v>10.35</v>
      </c>
      <c r="L438" s="232">
        <v>9.9</v>
      </c>
      <c r="M438" s="232">
        <v>1191.93235</v>
      </c>
      <c r="N438" s="1"/>
      <c r="O438" s="1"/>
    </row>
    <row r="439" spans="1:15" ht="12.75" customHeight="1">
      <c r="A439" s="30">
        <v>429</v>
      </c>
      <c r="B439" s="218" t="s">
        <v>870</v>
      </c>
      <c r="C439" s="232">
        <v>285.2</v>
      </c>
      <c r="D439" s="233">
        <v>285.10000000000002</v>
      </c>
      <c r="E439" s="233">
        <v>279.70000000000005</v>
      </c>
      <c r="F439" s="233">
        <v>274.20000000000005</v>
      </c>
      <c r="G439" s="233">
        <v>268.80000000000007</v>
      </c>
      <c r="H439" s="233">
        <v>290.60000000000002</v>
      </c>
      <c r="I439" s="233">
        <v>296</v>
      </c>
      <c r="J439" s="233">
        <v>301.5</v>
      </c>
      <c r="K439" s="232">
        <v>290.5</v>
      </c>
      <c r="L439" s="232">
        <v>279.60000000000002</v>
      </c>
      <c r="M439" s="232">
        <v>2.7337500000000001</v>
      </c>
      <c r="N439" s="1"/>
      <c r="O439" s="1"/>
    </row>
    <row r="440" spans="1:15" ht="12.75" customHeight="1">
      <c r="A440" s="30">
        <v>430</v>
      </c>
      <c r="B440" s="218" t="s">
        <v>483</v>
      </c>
      <c r="C440" s="232">
        <v>903.1</v>
      </c>
      <c r="D440" s="233">
        <v>903.31666666666661</v>
      </c>
      <c r="E440" s="233">
        <v>896.63333333333321</v>
      </c>
      <c r="F440" s="233">
        <v>890.16666666666663</v>
      </c>
      <c r="G440" s="233">
        <v>883.48333333333323</v>
      </c>
      <c r="H440" s="233">
        <v>909.78333333333319</v>
      </c>
      <c r="I440" s="233">
        <v>916.46666666666658</v>
      </c>
      <c r="J440" s="233">
        <v>922.93333333333317</v>
      </c>
      <c r="K440" s="232">
        <v>910</v>
      </c>
      <c r="L440" s="232">
        <v>896.85</v>
      </c>
      <c r="M440" s="232">
        <v>8.5300000000000001E-2</v>
      </c>
      <c r="N440" s="1"/>
      <c r="O440" s="1"/>
    </row>
    <row r="441" spans="1:15" ht="12.75" customHeight="1">
      <c r="A441" s="30">
        <v>431</v>
      </c>
      <c r="B441" s="218" t="s">
        <v>274</v>
      </c>
      <c r="C441" s="232">
        <v>580.79999999999995</v>
      </c>
      <c r="D441" s="233">
        <v>578.44999999999993</v>
      </c>
      <c r="E441" s="233">
        <v>569.99999999999989</v>
      </c>
      <c r="F441" s="233">
        <v>559.19999999999993</v>
      </c>
      <c r="G441" s="233">
        <v>550.74999999999989</v>
      </c>
      <c r="H441" s="233">
        <v>589.24999999999989</v>
      </c>
      <c r="I441" s="233">
        <v>597.69999999999993</v>
      </c>
      <c r="J441" s="233">
        <v>608.49999999999989</v>
      </c>
      <c r="K441" s="232">
        <v>586.9</v>
      </c>
      <c r="L441" s="232">
        <v>567.65</v>
      </c>
      <c r="M441" s="232">
        <v>5.14933</v>
      </c>
      <c r="N441" s="1"/>
      <c r="O441" s="1"/>
    </row>
    <row r="442" spans="1:15" ht="12.75" customHeight="1">
      <c r="A442" s="30">
        <v>432</v>
      </c>
      <c r="B442" s="218" t="s">
        <v>484</v>
      </c>
      <c r="C442" s="232">
        <v>1809.1</v>
      </c>
      <c r="D442" s="233">
        <v>1798.4333333333334</v>
      </c>
      <c r="E442" s="233">
        <v>1771.8666666666668</v>
      </c>
      <c r="F442" s="233">
        <v>1734.6333333333334</v>
      </c>
      <c r="G442" s="233">
        <v>1708.0666666666668</v>
      </c>
      <c r="H442" s="233">
        <v>1835.6666666666667</v>
      </c>
      <c r="I442" s="233">
        <v>1862.2333333333333</v>
      </c>
      <c r="J442" s="233">
        <v>1899.4666666666667</v>
      </c>
      <c r="K442" s="232">
        <v>1825</v>
      </c>
      <c r="L442" s="232">
        <v>1761.2</v>
      </c>
      <c r="M442" s="232">
        <v>0.11042</v>
      </c>
      <c r="N442" s="1"/>
      <c r="O442" s="1"/>
    </row>
    <row r="443" spans="1:15" ht="12.75" customHeight="1">
      <c r="A443" s="30">
        <v>433</v>
      </c>
      <c r="B443" s="218" t="s">
        <v>485</v>
      </c>
      <c r="C443" s="232">
        <v>514.95000000000005</v>
      </c>
      <c r="D443" s="233">
        <v>519.80000000000007</v>
      </c>
      <c r="E443" s="233">
        <v>506.15000000000009</v>
      </c>
      <c r="F443" s="233">
        <v>497.35</v>
      </c>
      <c r="G443" s="233">
        <v>483.70000000000005</v>
      </c>
      <c r="H443" s="233">
        <v>528.60000000000014</v>
      </c>
      <c r="I443" s="233">
        <v>542.25</v>
      </c>
      <c r="J443" s="233">
        <v>551.05000000000018</v>
      </c>
      <c r="K443" s="232">
        <v>533.45000000000005</v>
      </c>
      <c r="L443" s="232">
        <v>511</v>
      </c>
      <c r="M443" s="232">
        <v>0.89886999999999995</v>
      </c>
      <c r="N443" s="1"/>
      <c r="O443" s="1"/>
    </row>
    <row r="444" spans="1:15" ht="12.75" customHeight="1">
      <c r="A444" s="30">
        <v>434</v>
      </c>
      <c r="B444" s="218" t="s">
        <v>486</v>
      </c>
      <c r="C444" s="232">
        <v>805.2</v>
      </c>
      <c r="D444" s="233">
        <v>813.73333333333323</v>
      </c>
      <c r="E444" s="233">
        <v>794.71666666666647</v>
      </c>
      <c r="F444" s="233">
        <v>784.23333333333323</v>
      </c>
      <c r="G444" s="233">
        <v>765.21666666666647</v>
      </c>
      <c r="H444" s="233">
        <v>824.21666666666647</v>
      </c>
      <c r="I444" s="233">
        <v>843.23333333333312</v>
      </c>
      <c r="J444" s="233">
        <v>853.71666666666647</v>
      </c>
      <c r="K444" s="232">
        <v>832.75</v>
      </c>
      <c r="L444" s="232">
        <v>803.25</v>
      </c>
      <c r="M444" s="232">
        <v>1.44943</v>
      </c>
      <c r="N444" s="1"/>
      <c r="O444" s="1"/>
    </row>
    <row r="445" spans="1:15" ht="12.75" customHeight="1">
      <c r="A445" s="30">
        <v>435</v>
      </c>
      <c r="B445" s="218" t="s">
        <v>487</v>
      </c>
      <c r="C445" s="232">
        <v>37.9</v>
      </c>
      <c r="D445" s="233">
        <v>37.483333333333327</v>
      </c>
      <c r="E445" s="233">
        <v>36.766666666666652</v>
      </c>
      <c r="F445" s="233">
        <v>35.633333333333326</v>
      </c>
      <c r="G445" s="233">
        <v>34.91666666666665</v>
      </c>
      <c r="H445" s="233">
        <v>38.616666666666653</v>
      </c>
      <c r="I445" s="233">
        <v>39.333333333333336</v>
      </c>
      <c r="J445" s="233">
        <v>40.466666666666654</v>
      </c>
      <c r="K445" s="232">
        <v>38.200000000000003</v>
      </c>
      <c r="L445" s="232">
        <v>36.35</v>
      </c>
      <c r="M445" s="232">
        <v>76.332329999999999</v>
      </c>
      <c r="N445" s="1"/>
      <c r="O445" s="1"/>
    </row>
    <row r="446" spans="1:15" ht="12.75" customHeight="1">
      <c r="A446" s="30">
        <v>436</v>
      </c>
      <c r="B446" s="218" t="s">
        <v>205</v>
      </c>
      <c r="C446" s="232">
        <v>1082.7</v>
      </c>
      <c r="D446" s="233">
        <v>1069.4666666666669</v>
      </c>
      <c r="E446" s="233">
        <v>1053.5333333333338</v>
      </c>
      <c r="F446" s="233">
        <v>1024.3666666666668</v>
      </c>
      <c r="G446" s="233">
        <v>1008.4333333333336</v>
      </c>
      <c r="H446" s="233">
        <v>1098.6333333333339</v>
      </c>
      <c r="I446" s="233">
        <v>1114.5666666666668</v>
      </c>
      <c r="J446" s="233">
        <v>1143.733333333334</v>
      </c>
      <c r="K446" s="232">
        <v>1085.4000000000001</v>
      </c>
      <c r="L446" s="232">
        <v>1040.3</v>
      </c>
      <c r="M446" s="232">
        <v>26.137370000000001</v>
      </c>
      <c r="N446" s="1"/>
      <c r="O446" s="1"/>
    </row>
    <row r="447" spans="1:15" ht="12.75" customHeight="1">
      <c r="A447" s="30">
        <v>437</v>
      </c>
      <c r="B447" s="218" t="s">
        <v>488</v>
      </c>
      <c r="C447" s="232">
        <v>708.25</v>
      </c>
      <c r="D447" s="233">
        <v>706.51666666666677</v>
      </c>
      <c r="E447" s="233">
        <v>696.08333333333348</v>
      </c>
      <c r="F447" s="233">
        <v>683.91666666666674</v>
      </c>
      <c r="G447" s="233">
        <v>673.48333333333346</v>
      </c>
      <c r="H447" s="233">
        <v>718.68333333333351</v>
      </c>
      <c r="I447" s="233">
        <v>729.11666666666667</v>
      </c>
      <c r="J447" s="233">
        <v>741.28333333333353</v>
      </c>
      <c r="K447" s="232">
        <v>716.95</v>
      </c>
      <c r="L447" s="232">
        <v>694.35</v>
      </c>
      <c r="M447" s="232">
        <v>2.2843599999999999</v>
      </c>
      <c r="N447" s="1"/>
      <c r="O447" s="1"/>
    </row>
    <row r="448" spans="1:15" ht="12.75" customHeight="1">
      <c r="A448" s="30">
        <v>438</v>
      </c>
      <c r="B448" s="218" t="s">
        <v>194</v>
      </c>
      <c r="C448" s="232">
        <v>933.2</v>
      </c>
      <c r="D448" s="233">
        <v>929.4</v>
      </c>
      <c r="E448" s="233">
        <v>919.4</v>
      </c>
      <c r="F448" s="233">
        <v>905.6</v>
      </c>
      <c r="G448" s="233">
        <v>895.6</v>
      </c>
      <c r="H448" s="233">
        <v>943.19999999999993</v>
      </c>
      <c r="I448" s="233">
        <v>953.19999999999993</v>
      </c>
      <c r="J448" s="233">
        <v>966.99999999999989</v>
      </c>
      <c r="K448" s="232">
        <v>939.4</v>
      </c>
      <c r="L448" s="232">
        <v>915.6</v>
      </c>
      <c r="M448" s="232">
        <v>10.188129999999999</v>
      </c>
      <c r="N448" s="1"/>
      <c r="O448" s="1"/>
    </row>
    <row r="449" spans="1:15" ht="12.75" customHeight="1">
      <c r="A449" s="30">
        <v>439</v>
      </c>
      <c r="B449" s="218" t="s">
        <v>489</v>
      </c>
      <c r="C449" s="232">
        <v>220.15</v>
      </c>
      <c r="D449" s="233">
        <v>219.9666666666667</v>
      </c>
      <c r="E449" s="233">
        <v>218.48333333333341</v>
      </c>
      <c r="F449" s="233">
        <v>216.81666666666672</v>
      </c>
      <c r="G449" s="233">
        <v>215.33333333333343</v>
      </c>
      <c r="H449" s="233">
        <v>221.63333333333338</v>
      </c>
      <c r="I449" s="233">
        <v>223.11666666666667</v>
      </c>
      <c r="J449" s="233">
        <v>224.78333333333336</v>
      </c>
      <c r="K449" s="232">
        <v>221.45</v>
      </c>
      <c r="L449" s="232">
        <v>218.3</v>
      </c>
      <c r="M449" s="232">
        <v>4.2230800000000004</v>
      </c>
      <c r="N449" s="1"/>
      <c r="O449" s="1"/>
    </row>
    <row r="450" spans="1:15" ht="12.75" customHeight="1">
      <c r="A450" s="30">
        <v>440</v>
      </c>
      <c r="B450" s="218" t="s">
        <v>490</v>
      </c>
      <c r="C450" s="232">
        <v>1254.4000000000001</v>
      </c>
      <c r="D450" s="233">
        <v>1259.7666666666667</v>
      </c>
      <c r="E450" s="233">
        <v>1244.6333333333332</v>
      </c>
      <c r="F450" s="233">
        <v>1234.8666666666666</v>
      </c>
      <c r="G450" s="233">
        <v>1219.7333333333331</v>
      </c>
      <c r="H450" s="233">
        <v>1269.5333333333333</v>
      </c>
      <c r="I450" s="233">
        <v>1284.666666666667</v>
      </c>
      <c r="J450" s="233">
        <v>1294.4333333333334</v>
      </c>
      <c r="K450" s="232">
        <v>1274.9000000000001</v>
      </c>
      <c r="L450" s="232">
        <v>1250</v>
      </c>
      <c r="M450" s="232">
        <v>4.8447899999999997</v>
      </c>
      <c r="N450" s="1"/>
      <c r="O450" s="1"/>
    </row>
    <row r="451" spans="1:15" ht="12.75" customHeight="1">
      <c r="A451" s="30">
        <v>441</v>
      </c>
      <c r="B451" s="218" t="s">
        <v>199</v>
      </c>
      <c r="C451" s="232">
        <v>3257.1</v>
      </c>
      <c r="D451" s="233">
        <v>3249.7333333333336</v>
      </c>
      <c r="E451" s="233">
        <v>3233.3666666666672</v>
      </c>
      <c r="F451" s="233">
        <v>3209.6333333333337</v>
      </c>
      <c r="G451" s="233">
        <v>3193.2666666666673</v>
      </c>
      <c r="H451" s="233">
        <v>3273.4666666666672</v>
      </c>
      <c r="I451" s="233">
        <v>3289.8333333333339</v>
      </c>
      <c r="J451" s="233">
        <v>3313.5666666666671</v>
      </c>
      <c r="K451" s="232">
        <v>3266.1</v>
      </c>
      <c r="L451" s="232">
        <v>3226</v>
      </c>
      <c r="M451" s="232">
        <v>9.1079500000000007</v>
      </c>
      <c r="N451" s="1"/>
      <c r="O451" s="1"/>
    </row>
    <row r="452" spans="1:15" ht="12.75" customHeight="1">
      <c r="A452" s="30">
        <v>442</v>
      </c>
      <c r="B452" s="218" t="s">
        <v>195</v>
      </c>
      <c r="C452" s="232">
        <v>780.15</v>
      </c>
      <c r="D452" s="233">
        <v>778.73333333333323</v>
      </c>
      <c r="E452" s="233">
        <v>774.56666666666649</v>
      </c>
      <c r="F452" s="233">
        <v>768.98333333333323</v>
      </c>
      <c r="G452" s="233">
        <v>764.81666666666649</v>
      </c>
      <c r="H452" s="233">
        <v>784.31666666666649</v>
      </c>
      <c r="I452" s="233">
        <v>788.48333333333323</v>
      </c>
      <c r="J452" s="233">
        <v>794.06666666666649</v>
      </c>
      <c r="K452" s="232">
        <v>782.9</v>
      </c>
      <c r="L452" s="232">
        <v>773.15</v>
      </c>
      <c r="M452" s="232">
        <v>6.1024000000000003</v>
      </c>
      <c r="N452" s="1"/>
      <c r="O452" s="1"/>
    </row>
    <row r="453" spans="1:15" ht="12.75" customHeight="1">
      <c r="A453" s="30">
        <v>443</v>
      </c>
      <c r="B453" s="218" t="s">
        <v>275</v>
      </c>
      <c r="C453" s="232">
        <v>6332.05</v>
      </c>
      <c r="D453" s="233">
        <v>6352.333333333333</v>
      </c>
      <c r="E453" s="233">
        <v>6287.6666666666661</v>
      </c>
      <c r="F453" s="233">
        <v>6243.2833333333328</v>
      </c>
      <c r="G453" s="233">
        <v>6178.6166666666659</v>
      </c>
      <c r="H453" s="233">
        <v>6396.7166666666662</v>
      </c>
      <c r="I453" s="233">
        <v>6461.3833333333323</v>
      </c>
      <c r="J453" s="233">
        <v>6505.7666666666664</v>
      </c>
      <c r="K453" s="232">
        <v>6417</v>
      </c>
      <c r="L453" s="232">
        <v>6307.95</v>
      </c>
      <c r="M453" s="232">
        <v>2.0304799999999998</v>
      </c>
      <c r="N453" s="1"/>
      <c r="O453" s="1"/>
    </row>
    <row r="454" spans="1:15" ht="12.75" customHeight="1">
      <c r="A454" s="30">
        <v>444</v>
      </c>
      <c r="B454" s="218" t="s">
        <v>837</v>
      </c>
      <c r="C454" s="232">
        <v>2115.35</v>
      </c>
      <c r="D454" s="233">
        <v>2120.4666666666667</v>
      </c>
      <c r="E454" s="233">
        <v>2085.9333333333334</v>
      </c>
      <c r="F454" s="233">
        <v>2056.5166666666669</v>
      </c>
      <c r="G454" s="233">
        <v>2021.9833333333336</v>
      </c>
      <c r="H454" s="233">
        <v>2149.8833333333332</v>
      </c>
      <c r="I454" s="233">
        <v>2184.416666666667</v>
      </c>
      <c r="J454" s="233">
        <v>2213.833333333333</v>
      </c>
      <c r="K454" s="232">
        <v>2155</v>
      </c>
      <c r="L454" s="232">
        <v>2091.0500000000002</v>
      </c>
      <c r="M454" s="232">
        <v>0.35516999999999999</v>
      </c>
      <c r="N454" s="1"/>
      <c r="O454" s="1"/>
    </row>
    <row r="455" spans="1:15" ht="12.75" customHeight="1">
      <c r="A455" s="30">
        <v>445</v>
      </c>
      <c r="B455" s="218" t="s">
        <v>491</v>
      </c>
      <c r="C455" s="232">
        <v>207.5</v>
      </c>
      <c r="D455" s="233">
        <v>207.70000000000002</v>
      </c>
      <c r="E455" s="233">
        <v>206.40000000000003</v>
      </c>
      <c r="F455" s="233">
        <v>205.3</v>
      </c>
      <c r="G455" s="233">
        <v>204.00000000000003</v>
      </c>
      <c r="H455" s="233">
        <v>208.80000000000004</v>
      </c>
      <c r="I455" s="233">
        <v>210.10000000000005</v>
      </c>
      <c r="J455" s="233">
        <v>211.20000000000005</v>
      </c>
      <c r="K455" s="232">
        <v>209</v>
      </c>
      <c r="L455" s="232">
        <v>206.6</v>
      </c>
      <c r="M455" s="232">
        <v>7.5667900000000001</v>
      </c>
      <c r="N455" s="1"/>
      <c r="O455" s="1"/>
    </row>
    <row r="456" spans="1:15" ht="12.75" customHeight="1">
      <c r="A456" s="30">
        <v>446</v>
      </c>
      <c r="B456" s="218" t="s">
        <v>196</v>
      </c>
      <c r="C456" s="232">
        <v>391.3</v>
      </c>
      <c r="D456" s="233">
        <v>392.5333333333333</v>
      </c>
      <c r="E456" s="233">
        <v>389.16666666666663</v>
      </c>
      <c r="F456" s="233">
        <v>387.0333333333333</v>
      </c>
      <c r="G456" s="233">
        <v>383.66666666666663</v>
      </c>
      <c r="H456" s="233">
        <v>394.66666666666663</v>
      </c>
      <c r="I456" s="233">
        <v>398.0333333333333</v>
      </c>
      <c r="J456" s="233">
        <v>400.16666666666663</v>
      </c>
      <c r="K456" s="232">
        <v>395.9</v>
      </c>
      <c r="L456" s="232">
        <v>390.4</v>
      </c>
      <c r="M456" s="232">
        <v>84.439170000000004</v>
      </c>
      <c r="N456" s="1"/>
      <c r="O456" s="1"/>
    </row>
    <row r="457" spans="1:15" ht="12.75" customHeight="1">
      <c r="A457" s="30">
        <v>447</v>
      </c>
      <c r="B457" s="218" t="s">
        <v>197</v>
      </c>
      <c r="C457" s="232">
        <v>208.25</v>
      </c>
      <c r="D457" s="233">
        <v>208.45000000000002</v>
      </c>
      <c r="E457" s="233">
        <v>206.60000000000002</v>
      </c>
      <c r="F457" s="233">
        <v>204.95000000000002</v>
      </c>
      <c r="G457" s="233">
        <v>203.10000000000002</v>
      </c>
      <c r="H457" s="233">
        <v>210.10000000000002</v>
      </c>
      <c r="I457" s="233">
        <v>211.95</v>
      </c>
      <c r="J457" s="233">
        <v>213.60000000000002</v>
      </c>
      <c r="K457" s="232">
        <v>210.3</v>
      </c>
      <c r="L457" s="232">
        <v>206.8</v>
      </c>
      <c r="M457" s="232">
        <v>89.203310000000002</v>
      </c>
      <c r="N457" s="1"/>
      <c r="O457" s="1"/>
    </row>
    <row r="458" spans="1:15" ht="12.75" customHeight="1">
      <c r="A458" s="30">
        <v>448</v>
      </c>
      <c r="B458" s="218" t="s">
        <v>198</v>
      </c>
      <c r="C458" s="232">
        <v>110</v>
      </c>
      <c r="D458" s="233">
        <v>110.66666666666667</v>
      </c>
      <c r="E458" s="233">
        <v>109.03333333333335</v>
      </c>
      <c r="F458" s="233">
        <v>108.06666666666668</v>
      </c>
      <c r="G458" s="233">
        <v>106.43333333333335</v>
      </c>
      <c r="H458" s="233">
        <v>111.63333333333334</v>
      </c>
      <c r="I458" s="233">
        <v>113.26666666666667</v>
      </c>
      <c r="J458" s="233">
        <v>114.23333333333333</v>
      </c>
      <c r="K458" s="232">
        <v>112.3</v>
      </c>
      <c r="L458" s="232">
        <v>109.7</v>
      </c>
      <c r="M458" s="232">
        <v>506.60601000000003</v>
      </c>
      <c r="N458" s="1"/>
      <c r="O458" s="1"/>
    </row>
    <row r="459" spans="1:15" ht="12.75" customHeight="1">
      <c r="A459" s="30">
        <v>449</v>
      </c>
      <c r="B459" s="218" t="s">
        <v>791</v>
      </c>
      <c r="C459" s="232">
        <v>91.65</v>
      </c>
      <c r="D459" s="233">
        <v>90.833333333333329</v>
      </c>
      <c r="E459" s="233">
        <v>90.016666666666652</v>
      </c>
      <c r="F459" s="233">
        <v>88.383333333333326</v>
      </c>
      <c r="G459" s="233">
        <v>87.566666666666649</v>
      </c>
      <c r="H459" s="233">
        <v>92.466666666666654</v>
      </c>
      <c r="I459" s="233">
        <v>93.283333333333346</v>
      </c>
      <c r="J459" s="233">
        <v>94.916666666666657</v>
      </c>
      <c r="K459" s="232">
        <v>91.65</v>
      </c>
      <c r="L459" s="232">
        <v>89.2</v>
      </c>
      <c r="M459" s="232">
        <v>10.05878</v>
      </c>
      <c r="N459" s="1"/>
      <c r="O459" s="1"/>
    </row>
    <row r="460" spans="1:15" ht="12.75" customHeight="1">
      <c r="A460" s="30">
        <v>450</v>
      </c>
      <c r="B460" s="218" t="s">
        <v>492</v>
      </c>
      <c r="C460" s="232">
        <v>2521.1999999999998</v>
      </c>
      <c r="D460" s="233">
        <v>2522.15</v>
      </c>
      <c r="E460" s="233">
        <v>2494.3000000000002</v>
      </c>
      <c r="F460" s="233">
        <v>2467.4</v>
      </c>
      <c r="G460" s="233">
        <v>2439.5500000000002</v>
      </c>
      <c r="H460" s="233">
        <v>2549.0500000000002</v>
      </c>
      <c r="I460" s="233">
        <v>2576.8999999999996</v>
      </c>
      <c r="J460" s="233">
        <v>2603.8000000000002</v>
      </c>
      <c r="K460" s="232">
        <v>2550</v>
      </c>
      <c r="L460" s="232">
        <v>2495.25</v>
      </c>
      <c r="M460" s="232">
        <v>9.0260000000000007E-2</v>
      </c>
      <c r="N460" s="1"/>
      <c r="O460" s="1"/>
    </row>
    <row r="461" spans="1:15" ht="12.75" customHeight="1">
      <c r="A461" s="30">
        <v>451</v>
      </c>
      <c r="B461" s="218" t="s">
        <v>200</v>
      </c>
      <c r="C461" s="232">
        <v>1016.25</v>
      </c>
      <c r="D461" s="233">
        <v>1012.6166666666668</v>
      </c>
      <c r="E461" s="233">
        <v>1005.8333333333336</v>
      </c>
      <c r="F461" s="233">
        <v>995.41666666666686</v>
      </c>
      <c r="G461" s="233">
        <v>988.63333333333367</v>
      </c>
      <c r="H461" s="233">
        <v>1023.0333333333335</v>
      </c>
      <c r="I461" s="233">
        <v>1029.8166666666668</v>
      </c>
      <c r="J461" s="233">
        <v>1040.2333333333336</v>
      </c>
      <c r="K461" s="232">
        <v>1019.4</v>
      </c>
      <c r="L461" s="232">
        <v>1002.2</v>
      </c>
      <c r="M461" s="232">
        <v>10.779629999999999</v>
      </c>
      <c r="N461" s="1"/>
      <c r="O461" s="1"/>
    </row>
    <row r="462" spans="1:15" ht="12.75" customHeight="1">
      <c r="A462" s="30">
        <v>452</v>
      </c>
      <c r="B462" s="218" t="s">
        <v>871</v>
      </c>
      <c r="C462" s="232">
        <v>578.75</v>
      </c>
      <c r="D462" s="233">
        <v>582.58333333333337</v>
      </c>
      <c r="E462" s="233">
        <v>571.16666666666674</v>
      </c>
      <c r="F462" s="233">
        <v>563.58333333333337</v>
      </c>
      <c r="G462" s="233">
        <v>552.16666666666674</v>
      </c>
      <c r="H462" s="233">
        <v>590.16666666666674</v>
      </c>
      <c r="I462" s="233">
        <v>601.58333333333348</v>
      </c>
      <c r="J462" s="233">
        <v>609.16666666666674</v>
      </c>
      <c r="K462" s="232">
        <v>594</v>
      </c>
      <c r="L462" s="232">
        <v>575</v>
      </c>
      <c r="M462" s="232">
        <v>3.5055399999999999</v>
      </c>
      <c r="N462" s="1"/>
      <c r="O462" s="1"/>
    </row>
    <row r="463" spans="1:15" ht="12.75" customHeight="1">
      <c r="A463" s="30">
        <v>453</v>
      </c>
      <c r="B463" s="218" t="s">
        <v>493</v>
      </c>
      <c r="C463" s="232">
        <v>117</v>
      </c>
      <c r="D463" s="233">
        <v>116.34999999999998</v>
      </c>
      <c r="E463" s="233">
        <v>113.74999999999996</v>
      </c>
      <c r="F463" s="233">
        <v>110.49999999999997</v>
      </c>
      <c r="G463" s="233">
        <v>107.89999999999995</v>
      </c>
      <c r="H463" s="233">
        <v>119.59999999999997</v>
      </c>
      <c r="I463" s="233">
        <v>122.19999999999999</v>
      </c>
      <c r="J463" s="233">
        <v>125.44999999999997</v>
      </c>
      <c r="K463" s="232">
        <v>118.95</v>
      </c>
      <c r="L463" s="232">
        <v>113.1</v>
      </c>
      <c r="M463" s="232">
        <v>35.381430000000002</v>
      </c>
      <c r="N463" s="1"/>
      <c r="O463" s="1"/>
    </row>
    <row r="464" spans="1:15" ht="12.75" customHeight="1">
      <c r="A464" s="30">
        <v>454</v>
      </c>
      <c r="B464" s="218" t="s">
        <v>181</v>
      </c>
      <c r="C464" s="232">
        <v>709.6</v>
      </c>
      <c r="D464" s="233">
        <v>707.23333333333323</v>
      </c>
      <c r="E464" s="233">
        <v>703.21666666666647</v>
      </c>
      <c r="F464" s="233">
        <v>696.83333333333326</v>
      </c>
      <c r="G464" s="233">
        <v>692.81666666666649</v>
      </c>
      <c r="H464" s="233">
        <v>713.61666666666645</v>
      </c>
      <c r="I464" s="233">
        <v>717.6333333333331</v>
      </c>
      <c r="J464" s="233">
        <v>724.01666666666642</v>
      </c>
      <c r="K464" s="232">
        <v>711.25</v>
      </c>
      <c r="L464" s="232">
        <v>700.85</v>
      </c>
      <c r="M464" s="232">
        <v>3.48292</v>
      </c>
      <c r="N464" s="1"/>
      <c r="O464" s="1"/>
    </row>
    <row r="465" spans="1:15" ht="12.75" customHeight="1">
      <c r="A465" s="30">
        <v>455</v>
      </c>
      <c r="B465" s="218" t="s">
        <v>494</v>
      </c>
      <c r="C465" s="232">
        <v>1945.95</v>
      </c>
      <c r="D465" s="233">
        <v>1942.1333333333334</v>
      </c>
      <c r="E465" s="233">
        <v>1925.8666666666668</v>
      </c>
      <c r="F465" s="233">
        <v>1905.7833333333333</v>
      </c>
      <c r="G465" s="233">
        <v>1889.5166666666667</v>
      </c>
      <c r="H465" s="233">
        <v>1962.2166666666669</v>
      </c>
      <c r="I465" s="233">
        <v>1978.4833333333338</v>
      </c>
      <c r="J465" s="233">
        <v>1998.5666666666671</v>
      </c>
      <c r="K465" s="232">
        <v>1958.4</v>
      </c>
      <c r="L465" s="232">
        <v>1922.05</v>
      </c>
      <c r="M465" s="232">
        <v>0.43620999999999999</v>
      </c>
      <c r="N465" s="1"/>
      <c r="O465" s="1"/>
    </row>
    <row r="466" spans="1:15" ht="12.75" customHeight="1">
      <c r="A466" s="30">
        <v>456</v>
      </c>
      <c r="B466" s="218" t="s">
        <v>495</v>
      </c>
      <c r="C466" s="232">
        <v>616.85</v>
      </c>
      <c r="D466" s="233">
        <v>619.9</v>
      </c>
      <c r="E466" s="233">
        <v>607.94999999999993</v>
      </c>
      <c r="F466" s="233">
        <v>599.04999999999995</v>
      </c>
      <c r="G466" s="233">
        <v>587.09999999999991</v>
      </c>
      <c r="H466" s="233">
        <v>628.79999999999995</v>
      </c>
      <c r="I466" s="233">
        <v>640.75</v>
      </c>
      <c r="J466" s="233">
        <v>649.65</v>
      </c>
      <c r="K466" s="232">
        <v>631.85</v>
      </c>
      <c r="L466" s="232">
        <v>611</v>
      </c>
      <c r="M466" s="232">
        <v>3.0253299999999999</v>
      </c>
      <c r="N466" s="1"/>
      <c r="O466" s="1"/>
    </row>
    <row r="467" spans="1:15" ht="12.75" customHeight="1">
      <c r="A467" s="30">
        <v>457</v>
      </c>
      <c r="B467" s="218" t="s">
        <v>496</v>
      </c>
      <c r="C467" s="232">
        <v>3109.75</v>
      </c>
      <c r="D467" s="233">
        <v>3125.2000000000003</v>
      </c>
      <c r="E467" s="233">
        <v>3076.0500000000006</v>
      </c>
      <c r="F467" s="233">
        <v>3042.3500000000004</v>
      </c>
      <c r="G467" s="233">
        <v>2993.2000000000007</v>
      </c>
      <c r="H467" s="233">
        <v>3158.9000000000005</v>
      </c>
      <c r="I467" s="233">
        <v>3208.05</v>
      </c>
      <c r="J467" s="233">
        <v>3241.7500000000005</v>
      </c>
      <c r="K467" s="232">
        <v>3174.35</v>
      </c>
      <c r="L467" s="232">
        <v>3091.5</v>
      </c>
      <c r="M467" s="232">
        <v>0.40425</v>
      </c>
      <c r="N467" s="1"/>
      <c r="O467" s="1"/>
    </row>
    <row r="468" spans="1:15" ht="12.75" customHeight="1">
      <c r="A468" s="30">
        <v>458</v>
      </c>
      <c r="B468" s="218" t="s">
        <v>201</v>
      </c>
      <c r="C468" s="232">
        <v>2580.15</v>
      </c>
      <c r="D468" s="233">
        <v>2557.8833333333332</v>
      </c>
      <c r="E468" s="233">
        <v>2519.7666666666664</v>
      </c>
      <c r="F468" s="233">
        <v>2459.3833333333332</v>
      </c>
      <c r="G468" s="233">
        <v>2421.2666666666664</v>
      </c>
      <c r="H468" s="233">
        <v>2618.2666666666664</v>
      </c>
      <c r="I468" s="233">
        <v>2656.3833333333332</v>
      </c>
      <c r="J468" s="233">
        <v>2716.7666666666664</v>
      </c>
      <c r="K468" s="232">
        <v>2596</v>
      </c>
      <c r="L468" s="232">
        <v>2497.5</v>
      </c>
      <c r="M468" s="232">
        <v>24.4343</v>
      </c>
      <c r="N468" s="1"/>
      <c r="O468" s="1"/>
    </row>
    <row r="469" spans="1:15" ht="12.75" customHeight="1">
      <c r="A469" s="30">
        <v>459</v>
      </c>
      <c r="B469" s="218" t="s">
        <v>202</v>
      </c>
      <c r="C469" s="232">
        <v>1575.3</v>
      </c>
      <c r="D469" s="233">
        <v>1576.4166666666667</v>
      </c>
      <c r="E469" s="233">
        <v>1569.3833333333334</v>
      </c>
      <c r="F469" s="233">
        <v>1563.4666666666667</v>
      </c>
      <c r="G469" s="233">
        <v>1556.4333333333334</v>
      </c>
      <c r="H469" s="233">
        <v>1582.3333333333335</v>
      </c>
      <c r="I469" s="233">
        <v>1589.3666666666668</v>
      </c>
      <c r="J469" s="233">
        <v>1595.2833333333335</v>
      </c>
      <c r="K469" s="232">
        <v>1583.45</v>
      </c>
      <c r="L469" s="232">
        <v>1570.5</v>
      </c>
      <c r="M469" s="232">
        <v>4.1880600000000001</v>
      </c>
      <c r="N469" s="1"/>
      <c r="O469" s="1"/>
    </row>
    <row r="470" spans="1:15" ht="12.75" customHeight="1">
      <c r="A470" s="30">
        <v>460</v>
      </c>
      <c r="B470" s="218" t="s">
        <v>203</v>
      </c>
      <c r="C470" s="232">
        <v>495.8</v>
      </c>
      <c r="D470" s="233">
        <v>494.58333333333331</v>
      </c>
      <c r="E470" s="233">
        <v>490.26666666666665</v>
      </c>
      <c r="F470" s="233">
        <v>484.73333333333335</v>
      </c>
      <c r="G470" s="233">
        <v>480.41666666666669</v>
      </c>
      <c r="H470" s="233">
        <v>500.11666666666662</v>
      </c>
      <c r="I470" s="233">
        <v>504.43333333333334</v>
      </c>
      <c r="J470" s="233">
        <v>509.96666666666658</v>
      </c>
      <c r="K470" s="232">
        <v>498.9</v>
      </c>
      <c r="L470" s="232">
        <v>489.05</v>
      </c>
      <c r="M470" s="232">
        <v>1.09134</v>
      </c>
      <c r="N470" s="1"/>
      <c r="O470" s="1"/>
    </row>
    <row r="471" spans="1:15" ht="12.75" customHeight="1">
      <c r="A471" s="30">
        <v>461</v>
      </c>
      <c r="B471" s="218" t="s">
        <v>620</v>
      </c>
      <c r="C471" s="232">
        <v>632</v>
      </c>
      <c r="D471" s="233">
        <v>629.85</v>
      </c>
      <c r="E471" s="233">
        <v>624.15000000000009</v>
      </c>
      <c r="F471" s="233">
        <v>616.30000000000007</v>
      </c>
      <c r="G471" s="233">
        <v>610.60000000000014</v>
      </c>
      <c r="H471" s="233">
        <v>637.70000000000005</v>
      </c>
      <c r="I471" s="233">
        <v>643.40000000000009</v>
      </c>
      <c r="J471" s="233">
        <v>651.25</v>
      </c>
      <c r="K471" s="232">
        <v>635.54999999999995</v>
      </c>
      <c r="L471" s="232">
        <v>622</v>
      </c>
      <c r="M471" s="232">
        <v>0.22358</v>
      </c>
      <c r="N471" s="1"/>
      <c r="O471" s="1"/>
    </row>
    <row r="472" spans="1:15" ht="12.75" customHeight="1">
      <c r="A472" s="30">
        <v>462</v>
      </c>
      <c r="B472" s="218" t="s">
        <v>204</v>
      </c>
      <c r="C472" s="232">
        <v>1346.4</v>
      </c>
      <c r="D472" s="233">
        <v>1345.8333333333333</v>
      </c>
      <c r="E472" s="233">
        <v>1335.1666666666665</v>
      </c>
      <c r="F472" s="233">
        <v>1323.9333333333332</v>
      </c>
      <c r="G472" s="233">
        <v>1313.2666666666664</v>
      </c>
      <c r="H472" s="233">
        <v>1357.0666666666666</v>
      </c>
      <c r="I472" s="233">
        <v>1367.7333333333331</v>
      </c>
      <c r="J472" s="233">
        <v>1378.9666666666667</v>
      </c>
      <c r="K472" s="232">
        <v>1356.5</v>
      </c>
      <c r="L472" s="232">
        <v>1334.6</v>
      </c>
      <c r="M472" s="232">
        <v>5.6576899999999997</v>
      </c>
      <c r="N472" s="1"/>
      <c r="O472" s="1"/>
    </row>
    <row r="473" spans="1:15" ht="12.75" customHeight="1">
      <c r="A473" s="30">
        <v>463</v>
      </c>
      <c r="B473" s="218" t="s">
        <v>497</v>
      </c>
      <c r="C473" s="232">
        <v>34.35</v>
      </c>
      <c r="D473" s="233">
        <v>34.400000000000006</v>
      </c>
      <c r="E473" s="233">
        <v>33.850000000000009</v>
      </c>
      <c r="F473" s="233">
        <v>33.35</v>
      </c>
      <c r="G473" s="233">
        <v>32.800000000000004</v>
      </c>
      <c r="H473" s="233">
        <v>34.900000000000013</v>
      </c>
      <c r="I473" s="233">
        <v>35.45000000000001</v>
      </c>
      <c r="J473" s="233">
        <v>35.950000000000017</v>
      </c>
      <c r="K473" s="232">
        <v>34.950000000000003</v>
      </c>
      <c r="L473" s="232">
        <v>33.9</v>
      </c>
      <c r="M473" s="232">
        <v>51.33907</v>
      </c>
      <c r="N473" s="1"/>
      <c r="O473" s="1"/>
    </row>
    <row r="474" spans="1:15" ht="12.75" customHeight="1">
      <c r="A474" s="30">
        <v>464</v>
      </c>
      <c r="B474" s="218" t="s">
        <v>838</v>
      </c>
      <c r="C474" s="232">
        <v>286.10000000000002</v>
      </c>
      <c r="D474" s="233">
        <v>286.33333333333331</v>
      </c>
      <c r="E474" s="233">
        <v>283.81666666666661</v>
      </c>
      <c r="F474" s="233">
        <v>281.5333333333333</v>
      </c>
      <c r="G474" s="233">
        <v>279.01666666666659</v>
      </c>
      <c r="H474" s="233">
        <v>288.61666666666662</v>
      </c>
      <c r="I474" s="233">
        <v>291.13333333333338</v>
      </c>
      <c r="J474" s="233">
        <v>293.41666666666663</v>
      </c>
      <c r="K474" s="232">
        <v>288.85000000000002</v>
      </c>
      <c r="L474" s="232">
        <v>284.05</v>
      </c>
      <c r="M474" s="232">
        <v>4.0975999999999999</v>
      </c>
      <c r="N474" s="1"/>
      <c r="O474" s="1"/>
    </row>
    <row r="475" spans="1:15" ht="12.75" customHeight="1">
      <c r="A475" s="30">
        <v>465</v>
      </c>
      <c r="B475" s="218" t="s">
        <v>498</v>
      </c>
      <c r="C475" s="232">
        <v>263.95</v>
      </c>
      <c r="D475" s="233">
        <v>266.59999999999997</v>
      </c>
      <c r="E475" s="233">
        <v>259.39999999999992</v>
      </c>
      <c r="F475" s="233">
        <v>254.84999999999997</v>
      </c>
      <c r="G475" s="233">
        <v>247.64999999999992</v>
      </c>
      <c r="H475" s="233">
        <v>271.14999999999992</v>
      </c>
      <c r="I475" s="233">
        <v>278.34999999999997</v>
      </c>
      <c r="J475" s="233">
        <v>282.89999999999992</v>
      </c>
      <c r="K475" s="232">
        <v>273.8</v>
      </c>
      <c r="L475" s="232">
        <v>262.05</v>
      </c>
      <c r="M475" s="232">
        <v>4.1558999999999999</v>
      </c>
      <c r="N475" s="1"/>
      <c r="O475" s="1"/>
    </row>
    <row r="476" spans="1:15" ht="12.75" customHeight="1">
      <c r="A476" s="30">
        <v>466</v>
      </c>
      <c r="B476" s="218" t="s">
        <v>499</v>
      </c>
      <c r="C476" s="232">
        <v>2785.85</v>
      </c>
      <c r="D476" s="233">
        <v>2785.6166666666668</v>
      </c>
      <c r="E476" s="233">
        <v>2761.2333333333336</v>
      </c>
      <c r="F476" s="233">
        <v>2736.6166666666668</v>
      </c>
      <c r="G476" s="233">
        <v>2712.2333333333336</v>
      </c>
      <c r="H476" s="233">
        <v>2810.2333333333336</v>
      </c>
      <c r="I476" s="233">
        <v>2834.6166666666668</v>
      </c>
      <c r="J476" s="233">
        <v>2859.2333333333336</v>
      </c>
      <c r="K476" s="232">
        <v>2810</v>
      </c>
      <c r="L476" s="232">
        <v>2761</v>
      </c>
      <c r="M476" s="232">
        <v>1.3206500000000001</v>
      </c>
      <c r="N476" s="1"/>
      <c r="O476" s="1"/>
    </row>
    <row r="477" spans="1:15" ht="12.75" customHeight="1">
      <c r="A477" s="30">
        <v>467</v>
      </c>
      <c r="B477" s="218" t="s">
        <v>500</v>
      </c>
      <c r="C477" s="232">
        <v>559.54999999999995</v>
      </c>
      <c r="D477" s="233">
        <v>559.65</v>
      </c>
      <c r="E477" s="233">
        <v>555.29999999999995</v>
      </c>
      <c r="F477" s="233">
        <v>551.04999999999995</v>
      </c>
      <c r="G477" s="233">
        <v>546.69999999999993</v>
      </c>
      <c r="H477" s="233">
        <v>563.9</v>
      </c>
      <c r="I477" s="233">
        <v>568.25000000000011</v>
      </c>
      <c r="J477" s="233">
        <v>572.5</v>
      </c>
      <c r="K477" s="232">
        <v>564</v>
      </c>
      <c r="L477" s="232">
        <v>555.4</v>
      </c>
      <c r="M477" s="232">
        <v>0.86592999999999998</v>
      </c>
      <c r="N477" s="1"/>
      <c r="O477" s="1"/>
    </row>
    <row r="478" spans="1:15" ht="12.75" customHeight="1">
      <c r="A478" s="30">
        <v>468</v>
      </c>
      <c r="B478" s="218" t="s">
        <v>872</v>
      </c>
      <c r="C478" s="232">
        <v>526.20000000000005</v>
      </c>
      <c r="D478" s="233">
        <v>528.35</v>
      </c>
      <c r="E478" s="233">
        <v>520.70000000000005</v>
      </c>
      <c r="F478" s="233">
        <v>515.20000000000005</v>
      </c>
      <c r="G478" s="233">
        <v>507.55000000000007</v>
      </c>
      <c r="H478" s="233">
        <v>533.85</v>
      </c>
      <c r="I478" s="233">
        <v>541.49999999999989</v>
      </c>
      <c r="J478" s="233">
        <v>547</v>
      </c>
      <c r="K478" s="232">
        <v>536</v>
      </c>
      <c r="L478" s="232">
        <v>522.85</v>
      </c>
      <c r="M478" s="232">
        <v>5.4862799999999998</v>
      </c>
      <c r="N478" s="1"/>
      <c r="O478" s="1"/>
    </row>
    <row r="479" spans="1:15" ht="12.75" customHeight="1">
      <c r="A479" s="30">
        <v>469</v>
      </c>
      <c r="B479" s="218" t="s">
        <v>208</v>
      </c>
      <c r="C479" s="232">
        <v>723.55</v>
      </c>
      <c r="D479" s="233">
        <v>723.15</v>
      </c>
      <c r="E479" s="233">
        <v>714.4</v>
      </c>
      <c r="F479" s="233">
        <v>705.25</v>
      </c>
      <c r="G479" s="233">
        <v>696.5</v>
      </c>
      <c r="H479" s="233">
        <v>732.3</v>
      </c>
      <c r="I479" s="233">
        <v>741.05</v>
      </c>
      <c r="J479" s="233">
        <v>750.19999999999993</v>
      </c>
      <c r="K479" s="232">
        <v>731.9</v>
      </c>
      <c r="L479" s="232">
        <v>714</v>
      </c>
      <c r="M479" s="232">
        <v>30.253430000000002</v>
      </c>
      <c r="N479" s="1"/>
      <c r="O479" s="1"/>
    </row>
    <row r="480" spans="1:15" ht="12.75" customHeight="1">
      <c r="A480" s="30">
        <v>470</v>
      </c>
      <c r="B480" s="218" t="s">
        <v>501</v>
      </c>
      <c r="C480" s="232">
        <v>870.55</v>
      </c>
      <c r="D480" s="233">
        <v>869.2833333333333</v>
      </c>
      <c r="E480" s="233">
        <v>860.26666666666665</v>
      </c>
      <c r="F480" s="233">
        <v>849.98333333333335</v>
      </c>
      <c r="G480" s="233">
        <v>840.9666666666667</v>
      </c>
      <c r="H480" s="233">
        <v>879.56666666666661</v>
      </c>
      <c r="I480" s="233">
        <v>888.58333333333326</v>
      </c>
      <c r="J480" s="233">
        <v>898.86666666666656</v>
      </c>
      <c r="K480" s="232">
        <v>878.3</v>
      </c>
      <c r="L480" s="232">
        <v>859</v>
      </c>
      <c r="M480" s="232">
        <v>1.76989</v>
      </c>
      <c r="N480" s="1"/>
      <c r="O480" s="1"/>
    </row>
    <row r="481" spans="1:15" ht="12.75" customHeight="1">
      <c r="A481" s="30">
        <v>471</v>
      </c>
      <c r="B481" s="218" t="s">
        <v>207</v>
      </c>
      <c r="C481" s="232">
        <v>7053.8</v>
      </c>
      <c r="D481" s="233">
        <v>7079.2</v>
      </c>
      <c r="E481" s="233">
        <v>7000.9</v>
      </c>
      <c r="F481" s="233">
        <v>6948</v>
      </c>
      <c r="G481" s="233">
        <v>6869.7</v>
      </c>
      <c r="H481" s="233">
        <v>7132.0999999999995</v>
      </c>
      <c r="I481" s="233">
        <v>7210.4000000000005</v>
      </c>
      <c r="J481" s="233">
        <v>7263.2999999999993</v>
      </c>
      <c r="K481" s="232">
        <v>7157.5</v>
      </c>
      <c r="L481" s="232">
        <v>7026.3</v>
      </c>
      <c r="M481" s="232">
        <v>2.6001500000000002</v>
      </c>
      <c r="N481" s="1"/>
      <c r="O481" s="1"/>
    </row>
    <row r="482" spans="1:15" ht="12.75" customHeight="1">
      <c r="A482" s="30">
        <v>472</v>
      </c>
      <c r="B482" s="218" t="s">
        <v>276</v>
      </c>
      <c r="C482" s="232">
        <v>79.400000000000006</v>
      </c>
      <c r="D482" s="233">
        <v>80.266666666666666</v>
      </c>
      <c r="E482" s="233">
        <v>77.083333333333329</v>
      </c>
      <c r="F482" s="233">
        <v>74.766666666666666</v>
      </c>
      <c r="G482" s="233">
        <v>71.583333333333329</v>
      </c>
      <c r="H482" s="233">
        <v>82.583333333333329</v>
      </c>
      <c r="I482" s="233">
        <v>85.766666666666666</v>
      </c>
      <c r="J482" s="233">
        <v>88.083333333333329</v>
      </c>
      <c r="K482" s="232">
        <v>83.45</v>
      </c>
      <c r="L482" s="232">
        <v>77.95</v>
      </c>
      <c r="M482" s="232">
        <v>605.09346000000005</v>
      </c>
      <c r="N482" s="1"/>
      <c r="O482" s="1"/>
    </row>
    <row r="483" spans="1:15" ht="12.75" customHeight="1">
      <c r="A483" s="30">
        <v>473</v>
      </c>
      <c r="B483" s="218" t="s">
        <v>206</v>
      </c>
      <c r="C483" s="232">
        <v>1702.6</v>
      </c>
      <c r="D483" s="233">
        <v>1700.1666666666667</v>
      </c>
      <c r="E483" s="233">
        <v>1689.4333333333334</v>
      </c>
      <c r="F483" s="233">
        <v>1676.2666666666667</v>
      </c>
      <c r="G483" s="233">
        <v>1665.5333333333333</v>
      </c>
      <c r="H483" s="233">
        <v>1713.3333333333335</v>
      </c>
      <c r="I483" s="233">
        <v>1724.0666666666666</v>
      </c>
      <c r="J483" s="233">
        <v>1737.2333333333336</v>
      </c>
      <c r="K483" s="232">
        <v>1710.9</v>
      </c>
      <c r="L483" s="232">
        <v>1687</v>
      </c>
      <c r="M483" s="232">
        <v>1.5121500000000001</v>
      </c>
      <c r="N483" s="1"/>
      <c r="O483" s="1"/>
    </row>
    <row r="484" spans="1:15" ht="12.75" customHeight="1">
      <c r="A484" s="30">
        <v>474</v>
      </c>
      <c r="B484" s="242" t="s">
        <v>154</v>
      </c>
      <c r="C484" s="243">
        <v>877.2</v>
      </c>
      <c r="D484" s="243">
        <v>878.6</v>
      </c>
      <c r="E484" s="243">
        <v>873.6</v>
      </c>
      <c r="F484" s="243">
        <v>870</v>
      </c>
      <c r="G484" s="243">
        <v>865</v>
      </c>
      <c r="H484" s="243">
        <v>882.2</v>
      </c>
      <c r="I484" s="243">
        <v>887.2</v>
      </c>
      <c r="J484" s="242">
        <v>890.80000000000007</v>
      </c>
      <c r="K484" s="242">
        <v>883.6</v>
      </c>
      <c r="L484" s="242">
        <v>875</v>
      </c>
      <c r="M484" s="218">
        <v>5.8747999999999996</v>
      </c>
      <c r="N484" s="1"/>
      <c r="O484" s="1"/>
    </row>
    <row r="485" spans="1:15" ht="12.75" customHeight="1">
      <c r="A485" s="30">
        <v>475</v>
      </c>
      <c r="B485" s="242" t="s">
        <v>277</v>
      </c>
      <c r="C485" s="243">
        <v>265.35000000000002</v>
      </c>
      <c r="D485" s="243">
        <v>264.38333333333338</v>
      </c>
      <c r="E485" s="243">
        <v>261.26666666666677</v>
      </c>
      <c r="F485" s="243">
        <v>257.18333333333339</v>
      </c>
      <c r="G485" s="243">
        <v>254.06666666666678</v>
      </c>
      <c r="H485" s="243">
        <v>268.46666666666675</v>
      </c>
      <c r="I485" s="243">
        <v>271.58333333333343</v>
      </c>
      <c r="J485" s="242">
        <v>275.66666666666674</v>
      </c>
      <c r="K485" s="242">
        <v>267.5</v>
      </c>
      <c r="L485" s="242">
        <v>260.3</v>
      </c>
      <c r="M485" s="218">
        <v>1.92489</v>
      </c>
      <c r="N485" s="1"/>
      <c r="O485" s="1"/>
    </row>
    <row r="486" spans="1:15" ht="12.75" customHeight="1">
      <c r="A486" s="30">
        <v>476</v>
      </c>
      <c r="B486" s="242" t="s">
        <v>502</v>
      </c>
      <c r="C486" s="232">
        <v>2825.1</v>
      </c>
      <c r="D486" s="233">
        <v>2842.9333333333329</v>
      </c>
      <c r="E486" s="233">
        <v>2787.1666666666661</v>
      </c>
      <c r="F486" s="233">
        <v>2749.2333333333331</v>
      </c>
      <c r="G486" s="233">
        <v>2693.4666666666662</v>
      </c>
      <c r="H486" s="233">
        <v>2880.8666666666659</v>
      </c>
      <c r="I486" s="233">
        <v>2936.6333333333332</v>
      </c>
      <c r="J486" s="233">
        <v>2974.5666666666657</v>
      </c>
      <c r="K486" s="232">
        <v>2898.7</v>
      </c>
      <c r="L486" s="232">
        <v>2805</v>
      </c>
      <c r="M486" s="232">
        <v>0.74153000000000002</v>
      </c>
      <c r="N486" s="1"/>
      <c r="O486" s="1"/>
    </row>
    <row r="487" spans="1:15" ht="12.75" customHeight="1">
      <c r="A487" s="30">
        <v>477</v>
      </c>
      <c r="B487" s="242" t="s">
        <v>503</v>
      </c>
      <c r="C487" s="243">
        <v>680.55</v>
      </c>
      <c r="D487" s="243">
        <v>679.36666666666667</v>
      </c>
      <c r="E487" s="243">
        <v>674.93333333333339</v>
      </c>
      <c r="F487" s="243">
        <v>669.31666666666672</v>
      </c>
      <c r="G487" s="243">
        <v>664.88333333333344</v>
      </c>
      <c r="H487" s="243">
        <v>684.98333333333335</v>
      </c>
      <c r="I487" s="243">
        <v>689.41666666666652</v>
      </c>
      <c r="J487" s="242">
        <v>695.0333333333333</v>
      </c>
      <c r="K487" s="242">
        <v>683.8</v>
      </c>
      <c r="L487" s="242">
        <v>673.75</v>
      </c>
      <c r="M487" s="218">
        <v>0.49097000000000002</v>
      </c>
      <c r="N487" s="1"/>
      <c r="O487" s="1"/>
    </row>
    <row r="488" spans="1:15" ht="12.75" customHeight="1">
      <c r="A488" s="30">
        <v>478</v>
      </c>
      <c r="B488" s="242" t="s">
        <v>504</v>
      </c>
      <c r="C488" s="232">
        <v>319.75</v>
      </c>
      <c r="D488" s="233">
        <v>322.81666666666666</v>
      </c>
      <c r="E488" s="233">
        <v>315.63333333333333</v>
      </c>
      <c r="F488" s="233">
        <v>311.51666666666665</v>
      </c>
      <c r="G488" s="233">
        <v>304.33333333333331</v>
      </c>
      <c r="H488" s="233">
        <v>326.93333333333334</v>
      </c>
      <c r="I488" s="233">
        <v>334.11666666666662</v>
      </c>
      <c r="J488" s="233">
        <v>338.23333333333335</v>
      </c>
      <c r="K488" s="232">
        <v>330</v>
      </c>
      <c r="L488" s="232">
        <v>318.7</v>
      </c>
      <c r="M488" s="232">
        <v>1.44936</v>
      </c>
      <c r="N488" s="1"/>
      <c r="O488" s="1"/>
    </row>
    <row r="489" spans="1:15" ht="12.75" customHeight="1">
      <c r="A489" s="30">
        <v>479</v>
      </c>
      <c r="B489" s="242" t="s">
        <v>505</v>
      </c>
      <c r="C489" s="243">
        <v>329.45</v>
      </c>
      <c r="D489" s="243">
        <v>327.2166666666667</v>
      </c>
      <c r="E489" s="233">
        <v>324.18333333333339</v>
      </c>
      <c r="F489" s="233">
        <v>318.91666666666669</v>
      </c>
      <c r="G489" s="233">
        <v>315.88333333333338</v>
      </c>
      <c r="H489" s="233">
        <v>332.48333333333341</v>
      </c>
      <c r="I489" s="233">
        <v>335.51666666666671</v>
      </c>
      <c r="J489" s="233">
        <v>340.78333333333342</v>
      </c>
      <c r="K489" s="232">
        <v>330.25</v>
      </c>
      <c r="L489" s="232">
        <v>321.95</v>
      </c>
      <c r="M489" s="232">
        <v>1.39723</v>
      </c>
      <c r="N489" s="1"/>
      <c r="O489" s="1"/>
    </row>
    <row r="490" spans="1:15" ht="12.75" customHeight="1">
      <c r="A490" s="30">
        <v>480</v>
      </c>
      <c r="B490" s="242" t="s">
        <v>506</v>
      </c>
      <c r="C490" s="232">
        <v>301.60000000000002</v>
      </c>
      <c r="D490" s="233">
        <v>302.33333333333331</v>
      </c>
      <c r="E490" s="233">
        <v>295.76666666666665</v>
      </c>
      <c r="F490" s="233">
        <v>289.93333333333334</v>
      </c>
      <c r="G490" s="233">
        <v>283.36666666666667</v>
      </c>
      <c r="H490" s="233">
        <v>308.16666666666663</v>
      </c>
      <c r="I490" s="233">
        <v>314.73333333333335</v>
      </c>
      <c r="J490" s="233">
        <v>320.56666666666661</v>
      </c>
      <c r="K490" s="232">
        <v>308.89999999999998</v>
      </c>
      <c r="L490" s="232">
        <v>296.5</v>
      </c>
      <c r="M490" s="232">
        <v>3.12371</v>
      </c>
      <c r="N490" s="1"/>
      <c r="O490" s="1"/>
    </row>
    <row r="491" spans="1:15" ht="12.75" customHeight="1">
      <c r="A491" s="30">
        <v>481</v>
      </c>
      <c r="B491" s="242" t="s">
        <v>278</v>
      </c>
      <c r="C491" s="243">
        <v>1323.45</v>
      </c>
      <c r="D491" s="243">
        <v>1325.6000000000001</v>
      </c>
      <c r="E491" s="233">
        <v>1306.7500000000002</v>
      </c>
      <c r="F491" s="233">
        <v>1290.0500000000002</v>
      </c>
      <c r="G491" s="233">
        <v>1271.2000000000003</v>
      </c>
      <c r="H491" s="233">
        <v>1342.3000000000002</v>
      </c>
      <c r="I491" s="233">
        <v>1361.15</v>
      </c>
      <c r="J491" s="233">
        <v>1377.8500000000001</v>
      </c>
      <c r="K491" s="232">
        <v>1344.45</v>
      </c>
      <c r="L491" s="232">
        <v>1308.9000000000001</v>
      </c>
      <c r="M491" s="232">
        <v>8.4025800000000004</v>
      </c>
      <c r="N491" s="1"/>
      <c r="O491" s="1"/>
    </row>
    <row r="492" spans="1:15" ht="12.75" customHeight="1">
      <c r="A492" s="30">
        <v>482</v>
      </c>
      <c r="B492" s="218" t="s">
        <v>873</v>
      </c>
      <c r="C492" s="232">
        <v>1308.8499999999999</v>
      </c>
      <c r="D492" s="233">
        <v>1304.7666666666667</v>
      </c>
      <c r="E492" s="233">
        <v>1290.3333333333333</v>
      </c>
      <c r="F492" s="233">
        <v>1271.8166666666666</v>
      </c>
      <c r="G492" s="233">
        <v>1257.3833333333332</v>
      </c>
      <c r="H492" s="233">
        <v>1323.2833333333333</v>
      </c>
      <c r="I492" s="233">
        <v>1337.7166666666667</v>
      </c>
      <c r="J492" s="233">
        <v>1356.2333333333333</v>
      </c>
      <c r="K492" s="232">
        <v>1319.2</v>
      </c>
      <c r="L492" s="232">
        <v>1286.25</v>
      </c>
      <c r="M492" s="232">
        <v>0.45462000000000002</v>
      </c>
      <c r="N492" s="1"/>
      <c r="O492" s="1"/>
    </row>
    <row r="493" spans="1:15" ht="12.75" customHeight="1">
      <c r="A493" s="30">
        <v>483</v>
      </c>
      <c r="B493" s="218" t="s">
        <v>209</v>
      </c>
      <c r="C493" s="243">
        <v>304.89999999999998</v>
      </c>
      <c r="D493" s="243">
        <v>305.31666666666666</v>
      </c>
      <c r="E493" s="233">
        <v>303.68333333333334</v>
      </c>
      <c r="F493" s="233">
        <v>302.4666666666667</v>
      </c>
      <c r="G493" s="233">
        <v>300.83333333333337</v>
      </c>
      <c r="H493" s="233">
        <v>306.5333333333333</v>
      </c>
      <c r="I493" s="233">
        <v>308.16666666666663</v>
      </c>
      <c r="J493" s="233">
        <v>309.38333333333327</v>
      </c>
      <c r="K493" s="232">
        <v>306.95</v>
      </c>
      <c r="L493" s="232">
        <v>304.10000000000002</v>
      </c>
      <c r="M493" s="232">
        <v>53.131869999999999</v>
      </c>
      <c r="N493" s="1"/>
      <c r="O493" s="1"/>
    </row>
    <row r="494" spans="1:15" ht="12.75" customHeight="1">
      <c r="A494" s="30">
        <v>484</v>
      </c>
      <c r="B494" s="218" t="s">
        <v>839</v>
      </c>
      <c r="C494" s="232">
        <v>445.5</v>
      </c>
      <c r="D494" s="233">
        <v>443.81666666666666</v>
      </c>
      <c r="E494" s="233">
        <v>432.68333333333334</v>
      </c>
      <c r="F494" s="233">
        <v>419.86666666666667</v>
      </c>
      <c r="G494" s="233">
        <v>408.73333333333335</v>
      </c>
      <c r="H494" s="233">
        <v>456.63333333333333</v>
      </c>
      <c r="I494" s="233">
        <v>467.76666666666665</v>
      </c>
      <c r="J494" s="233">
        <v>480.58333333333331</v>
      </c>
      <c r="K494" s="232">
        <v>454.95</v>
      </c>
      <c r="L494" s="232">
        <v>431</v>
      </c>
      <c r="M494" s="232">
        <v>3.4807800000000002</v>
      </c>
      <c r="N494" s="1"/>
      <c r="O494" s="1"/>
    </row>
    <row r="495" spans="1:15" ht="12.75" customHeight="1">
      <c r="A495" s="30">
        <v>485</v>
      </c>
      <c r="B495" s="218" t="s">
        <v>507</v>
      </c>
      <c r="C495" s="243">
        <v>1968.65</v>
      </c>
      <c r="D495" s="243">
        <v>1969.55</v>
      </c>
      <c r="E495" s="233">
        <v>1959.1</v>
      </c>
      <c r="F495" s="233">
        <v>1949.55</v>
      </c>
      <c r="G495" s="233">
        <v>1939.1</v>
      </c>
      <c r="H495" s="233">
        <v>1979.1</v>
      </c>
      <c r="I495" s="233">
        <v>1989.5500000000002</v>
      </c>
      <c r="J495" s="233">
        <v>1999.1</v>
      </c>
      <c r="K495" s="232">
        <v>1980</v>
      </c>
      <c r="L495" s="232">
        <v>1960</v>
      </c>
      <c r="M495" s="232">
        <v>0.36703000000000002</v>
      </c>
      <c r="N495" s="1"/>
      <c r="O495" s="1"/>
    </row>
    <row r="496" spans="1:15" ht="12.75" customHeight="1">
      <c r="A496" s="30">
        <v>486</v>
      </c>
      <c r="B496" s="218" t="s">
        <v>127</v>
      </c>
      <c r="C496" s="243">
        <v>7.95</v>
      </c>
      <c r="D496" s="243">
        <v>7.9666666666666659</v>
      </c>
      <c r="E496" s="233">
        <v>7.8333333333333321</v>
      </c>
      <c r="F496" s="233">
        <v>7.7166666666666659</v>
      </c>
      <c r="G496" s="233">
        <v>7.5833333333333321</v>
      </c>
      <c r="H496" s="233">
        <v>8.0833333333333321</v>
      </c>
      <c r="I496" s="233">
        <v>8.2166666666666668</v>
      </c>
      <c r="J496" s="233">
        <v>8.3333333333333321</v>
      </c>
      <c r="K496" s="232">
        <v>8.1</v>
      </c>
      <c r="L496" s="232">
        <v>7.85</v>
      </c>
      <c r="M496" s="232">
        <v>1014.78935</v>
      </c>
      <c r="N496" s="1"/>
      <c r="O496" s="1"/>
    </row>
    <row r="497" spans="1:15" ht="12.75" customHeight="1">
      <c r="A497" s="30">
        <v>487</v>
      </c>
      <c r="B497" s="218" t="s">
        <v>210</v>
      </c>
      <c r="C497" s="243">
        <v>797.75</v>
      </c>
      <c r="D497" s="243">
        <v>797.35</v>
      </c>
      <c r="E497" s="233">
        <v>791.90000000000009</v>
      </c>
      <c r="F497" s="233">
        <v>786.05000000000007</v>
      </c>
      <c r="G497" s="233">
        <v>780.60000000000014</v>
      </c>
      <c r="H497" s="233">
        <v>803.2</v>
      </c>
      <c r="I497" s="233">
        <v>808.65000000000009</v>
      </c>
      <c r="J497" s="233">
        <v>814.5</v>
      </c>
      <c r="K497" s="232">
        <v>802.8</v>
      </c>
      <c r="L497" s="232">
        <v>791.5</v>
      </c>
      <c r="M497" s="232">
        <v>8.7858699999999992</v>
      </c>
      <c r="N497" s="1"/>
      <c r="O497" s="1"/>
    </row>
    <row r="498" spans="1:15" ht="12.75" customHeight="1">
      <c r="A498" s="30">
        <v>488</v>
      </c>
      <c r="B498" s="218" t="s">
        <v>508</v>
      </c>
      <c r="C498" s="243">
        <v>228.8</v>
      </c>
      <c r="D498" s="243">
        <v>227.70000000000002</v>
      </c>
      <c r="E498" s="233">
        <v>226.10000000000002</v>
      </c>
      <c r="F498" s="233">
        <v>223.4</v>
      </c>
      <c r="G498" s="233">
        <v>221.8</v>
      </c>
      <c r="H498" s="233">
        <v>230.40000000000003</v>
      </c>
      <c r="I498" s="233">
        <v>232</v>
      </c>
      <c r="J498" s="233">
        <v>234.70000000000005</v>
      </c>
      <c r="K498" s="232">
        <v>229.3</v>
      </c>
      <c r="L498" s="232">
        <v>225</v>
      </c>
      <c r="M498" s="232">
        <v>4.7388000000000003</v>
      </c>
      <c r="N498" s="1"/>
      <c r="O498" s="1"/>
    </row>
    <row r="499" spans="1:15" ht="12.75" customHeight="1">
      <c r="A499" s="30">
        <v>489</v>
      </c>
      <c r="B499" s="218" t="s">
        <v>509</v>
      </c>
      <c r="C499" s="243">
        <v>76.25</v>
      </c>
      <c r="D499" s="243">
        <v>75.899999999999991</v>
      </c>
      <c r="E499" s="233">
        <v>75.34999999999998</v>
      </c>
      <c r="F499" s="233">
        <v>74.449999999999989</v>
      </c>
      <c r="G499" s="233">
        <v>73.899999999999977</v>
      </c>
      <c r="H499" s="233">
        <v>76.799999999999983</v>
      </c>
      <c r="I499" s="233">
        <v>77.349999999999994</v>
      </c>
      <c r="J499" s="233">
        <v>78.249999999999986</v>
      </c>
      <c r="K499" s="232">
        <v>76.45</v>
      </c>
      <c r="L499" s="232">
        <v>75</v>
      </c>
      <c r="M499" s="232">
        <v>8.2268299999999996</v>
      </c>
      <c r="N499" s="1"/>
      <c r="O499" s="1"/>
    </row>
    <row r="500" spans="1:15" ht="12.75" customHeight="1">
      <c r="A500" s="30">
        <v>490</v>
      </c>
      <c r="B500" s="218" t="s">
        <v>510</v>
      </c>
      <c r="C500" s="243">
        <v>774.95</v>
      </c>
      <c r="D500" s="243">
        <v>777.76666666666677</v>
      </c>
      <c r="E500" s="233">
        <v>767.23333333333358</v>
      </c>
      <c r="F500" s="233">
        <v>759.51666666666677</v>
      </c>
      <c r="G500" s="233">
        <v>748.98333333333358</v>
      </c>
      <c r="H500" s="233">
        <v>785.48333333333358</v>
      </c>
      <c r="I500" s="233">
        <v>796.01666666666665</v>
      </c>
      <c r="J500" s="233">
        <v>803.73333333333358</v>
      </c>
      <c r="K500" s="232">
        <v>788.3</v>
      </c>
      <c r="L500" s="232">
        <v>770.05</v>
      </c>
      <c r="M500" s="232">
        <v>0.73701000000000005</v>
      </c>
      <c r="N500" s="1"/>
      <c r="O500" s="1"/>
    </row>
    <row r="501" spans="1:15" ht="12.75" customHeight="1">
      <c r="A501" s="30">
        <v>491</v>
      </c>
      <c r="B501" s="218" t="s">
        <v>279</v>
      </c>
      <c r="C501" s="243">
        <v>1488.8</v>
      </c>
      <c r="D501" s="243">
        <v>1490.25</v>
      </c>
      <c r="E501" s="233">
        <v>1480.55</v>
      </c>
      <c r="F501" s="233">
        <v>1472.3</v>
      </c>
      <c r="G501" s="233">
        <v>1462.6</v>
      </c>
      <c r="H501" s="233">
        <v>1498.5</v>
      </c>
      <c r="I501" s="233">
        <v>1508.1999999999998</v>
      </c>
      <c r="J501" s="233">
        <v>1516.45</v>
      </c>
      <c r="K501" s="232">
        <v>1499.95</v>
      </c>
      <c r="L501" s="232">
        <v>1482</v>
      </c>
      <c r="M501" s="232">
        <v>0.64298</v>
      </c>
      <c r="N501" s="1"/>
      <c r="O501" s="1"/>
    </row>
    <row r="502" spans="1:15" ht="12.75" customHeight="1">
      <c r="A502" s="30">
        <v>492</v>
      </c>
      <c r="B502" s="218" t="s">
        <v>211</v>
      </c>
      <c r="C502" s="218">
        <v>387.8</v>
      </c>
      <c r="D502" s="243">
        <v>386.86666666666662</v>
      </c>
      <c r="E502" s="233">
        <v>384.18333333333322</v>
      </c>
      <c r="F502" s="233">
        <v>380.56666666666661</v>
      </c>
      <c r="G502" s="233">
        <v>377.88333333333321</v>
      </c>
      <c r="H502" s="233">
        <v>390.48333333333323</v>
      </c>
      <c r="I502" s="233">
        <v>393.16666666666663</v>
      </c>
      <c r="J502" s="233">
        <v>396.78333333333325</v>
      </c>
      <c r="K502" s="232">
        <v>389.55</v>
      </c>
      <c r="L502" s="232">
        <v>383.25</v>
      </c>
      <c r="M502" s="232">
        <v>38.380009999999999</v>
      </c>
      <c r="N502" s="1"/>
      <c r="O502" s="1"/>
    </row>
    <row r="503" spans="1:15" ht="12.75" customHeight="1">
      <c r="A503" s="30">
        <v>493</v>
      </c>
      <c r="B503" s="218" t="s">
        <v>511</v>
      </c>
      <c r="C503" s="218">
        <v>223.1</v>
      </c>
      <c r="D503" s="243">
        <v>224.08333333333334</v>
      </c>
      <c r="E503" s="233">
        <v>220.26666666666668</v>
      </c>
      <c r="F503" s="233">
        <v>217.43333333333334</v>
      </c>
      <c r="G503" s="233">
        <v>213.61666666666667</v>
      </c>
      <c r="H503" s="233">
        <v>226.91666666666669</v>
      </c>
      <c r="I503" s="233">
        <v>230.73333333333335</v>
      </c>
      <c r="J503" s="233">
        <v>233.56666666666669</v>
      </c>
      <c r="K503" s="232">
        <v>227.9</v>
      </c>
      <c r="L503" s="232">
        <v>221.25</v>
      </c>
      <c r="M503" s="232">
        <v>8.2370800000000006</v>
      </c>
      <c r="N503" s="1"/>
      <c r="O503" s="1"/>
    </row>
    <row r="504" spans="1:15" ht="12.75" customHeight="1">
      <c r="A504" s="30">
        <v>494</v>
      </c>
      <c r="B504" s="218" t="s">
        <v>280</v>
      </c>
      <c r="C504" s="218">
        <v>20.149999999999999</v>
      </c>
      <c r="D504" s="243">
        <v>20.166666666666664</v>
      </c>
      <c r="E504" s="233">
        <v>19.633333333333329</v>
      </c>
      <c r="F504" s="233">
        <v>19.116666666666664</v>
      </c>
      <c r="G504" s="233">
        <v>18.583333333333329</v>
      </c>
      <c r="H504" s="233">
        <v>20.68333333333333</v>
      </c>
      <c r="I504" s="233">
        <v>21.216666666666661</v>
      </c>
      <c r="J504" s="233">
        <v>21.733333333333331</v>
      </c>
      <c r="K504" s="232">
        <v>20.7</v>
      </c>
      <c r="L504" s="232">
        <v>19.649999999999999</v>
      </c>
      <c r="M504" s="232">
        <v>4119.9306900000001</v>
      </c>
      <c r="N504" s="1"/>
      <c r="O504" s="1"/>
    </row>
    <row r="505" spans="1:15" ht="12.75" customHeight="1">
      <c r="A505" s="30">
        <v>495</v>
      </c>
      <c r="B505" s="218" t="s">
        <v>840</v>
      </c>
      <c r="C505" s="218">
        <v>8815.75</v>
      </c>
      <c r="D505" s="243">
        <v>8858.5500000000011</v>
      </c>
      <c r="E505" s="233">
        <v>8745.2000000000025</v>
      </c>
      <c r="F505" s="233">
        <v>8674.6500000000015</v>
      </c>
      <c r="G505" s="233">
        <v>8561.3000000000029</v>
      </c>
      <c r="H505" s="233">
        <v>8929.1000000000022</v>
      </c>
      <c r="I505" s="233">
        <v>9042.4500000000007</v>
      </c>
      <c r="J505" s="233">
        <v>9113.0000000000018</v>
      </c>
      <c r="K505" s="232">
        <v>8971.9</v>
      </c>
      <c r="L505" s="232">
        <v>8788</v>
      </c>
      <c r="M505" s="232">
        <v>8.2400000000000001E-2</v>
      </c>
      <c r="N505" s="1"/>
      <c r="O505" s="1"/>
    </row>
    <row r="506" spans="1:15" ht="12.75" customHeight="1">
      <c r="A506" s="30">
        <v>496</v>
      </c>
      <c r="B506" s="218" t="s">
        <v>212</v>
      </c>
      <c r="C506" s="243">
        <v>239.05</v>
      </c>
      <c r="D506" s="233">
        <v>238.95000000000002</v>
      </c>
      <c r="E506" s="233">
        <v>237.15000000000003</v>
      </c>
      <c r="F506" s="233">
        <v>235.25000000000003</v>
      </c>
      <c r="G506" s="233">
        <v>233.45000000000005</v>
      </c>
      <c r="H506" s="233">
        <v>240.85000000000002</v>
      </c>
      <c r="I506" s="233">
        <v>242.65000000000003</v>
      </c>
      <c r="J506" s="232">
        <v>244.55</v>
      </c>
      <c r="K506" s="232">
        <v>240.75</v>
      </c>
      <c r="L506" s="232">
        <v>237.05</v>
      </c>
      <c r="M506" s="218">
        <v>39.172289999999997</v>
      </c>
      <c r="N506" s="1"/>
      <c r="O506" s="1"/>
    </row>
    <row r="507" spans="1:15" ht="12.75" customHeight="1">
      <c r="A507" s="30">
        <v>497</v>
      </c>
      <c r="B507" s="218" t="s">
        <v>512</v>
      </c>
      <c r="C507" s="243">
        <v>216.25</v>
      </c>
      <c r="D507" s="233">
        <v>215.28333333333333</v>
      </c>
      <c r="E507" s="233">
        <v>213.56666666666666</v>
      </c>
      <c r="F507" s="233">
        <v>210.88333333333333</v>
      </c>
      <c r="G507" s="233">
        <v>209.16666666666666</v>
      </c>
      <c r="H507" s="233">
        <v>217.96666666666667</v>
      </c>
      <c r="I507" s="233">
        <v>219.68333333333331</v>
      </c>
      <c r="J507" s="232">
        <v>222.36666666666667</v>
      </c>
      <c r="K507" s="232">
        <v>217</v>
      </c>
      <c r="L507" s="232">
        <v>212.6</v>
      </c>
      <c r="M507" s="218">
        <v>3.0288300000000001</v>
      </c>
      <c r="N507" s="1"/>
      <c r="O507" s="1"/>
    </row>
    <row r="508" spans="1:15" ht="12.75" customHeight="1">
      <c r="A508" s="30">
        <v>498</v>
      </c>
      <c r="B508" s="218" t="s">
        <v>813</v>
      </c>
      <c r="C508" s="218">
        <v>60.15</v>
      </c>
      <c r="D508" s="243">
        <v>59.599999999999994</v>
      </c>
      <c r="E508" s="233">
        <v>58.399999999999991</v>
      </c>
      <c r="F508" s="233">
        <v>56.65</v>
      </c>
      <c r="G508" s="233">
        <v>55.449999999999996</v>
      </c>
      <c r="H508" s="233">
        <v>61.349999999999987</v>
      </c>
      <c r="I508" s="233">
        <v>62.54999999999999</v>
      </c>
      <c r="J508" s="233">
        <v>64.299999999999983</v>
      </c>
      <c r="K508" s="232">
        <v>60.8</v>
      </c>
      <c r="L508" s="232">
        <v>57.85</v>
      </c>
      <c r="M508" s="232">
        <v>705.02427999999998</v>
      </c>
      <c r="N508" s="1"/>
      <c r="O508" s="1"/>
    </row>
    <row r="509" spans="1:15" ht="12.75" customHeight="1">
      <c r="A509" s="30">
        <v>499</v>
      </c>
      <c r="B509" s="218" t="s">
        <v>804</v>
      </c>
      <c r="C509" s="218">
        <v>415.25</v>
      </c>
      <c r="D509" s="243">
        <v>416.81666666666666</v>
      </c>
      <c r="E509" s="233">
        <v>412.7833333333333</v>
      </c>
      <c r="F509" s="233">
        <v>410.31666666666666</v>
      </c>
      <c r="G509" s="233">
        <v>406.2833333333333</v>
      </c>
      <c r="H509" s="233">
        <v>419.2833333333333</v>
      </c>
      <c r="I509" s="233">
        <v>423.31666666666672</v>
      </c>
      <c r="J509" s="233">
        <v>425.7833333333333</v>
      </c>
      <c r="K509" s="232">
        <v>420.85</v>
      </c>
      <c r="L509" s="232">
        <v>414.35</v>
      </c>
      <c r="M509" s="232">
        <v>5.1840200000000003</v>
      </c>
      <c r="N509" s="1"/>
      <c r="O509" s="1"/>
    </row>
    <row r="510" spans="1:15" ht="12.75" customHeight="1">
      <c r="A510" s="278">
        <v>500</v>
      </c>
      <c r="B510" s="218" t="s">
        <v>513</v>
      </c>
      <c r="C510" s="243">
        <v>1509.4</v>
      </c>
      <c r="D510" s="233">
        <v>1510.8</v>
      </c>
      <c r="E510" s="233">
        <v>1503.6</v>
      </c>
      <c r="F510" s="233">
        <v>1497.8</v>
      </c>
      <c r="G510" s="233">
        <v>1490.6</v>
      </c>
      <c r="H510" s="233">
        <v>1516.6</v>
      </c>
      <c r="I510" s="233">
        <v>1523.8000000000002</v>
      </c>
      <c r="J510" s="232">
        <v>1529.6</v>
      </c>
      <c r="K510" s="232">
        <v>1518</v>
      </c>
      <c r="L510" s="232">
        <v>1505</v>
      </c>
      <c r="M510" s="218">
        <v>9.3410000000000007E-2</v>
      </c>
      <c r="N510" s="1"/>
      <c r="O510" s="1"/>
    </row>
    <row r="511" spans="1:15" ht="12.75" customHeight="1">
      <c r="A511" s="218">
        <v>501</v>
      </c>
      <c r="B511" s="218" t="s">
        <v>514</v>
      </c>
      <c r="C511" s="218">
        <v>1297.55</v>
      </c>
      <c r="D511" s="243">
        <v>1300.3833333333334</v>
      </c>
      <c r="E511" s="233">
        <v>1290.7666666666669</v>
      </c>
      <c r="F511" s="233">
        <v>1283.9833333333333</v>
      </c>
      <c r="G511" s="233">
        <v>1274.3666666666668</v>
      </c>
      <c r="H511" s="233">
        <v>1307.166666666667</v>
      </c>
      <c r="I511" s="233">
        <v>1316.7833333333333</v>
      </c>
      <c r="J511" s="233">
        <v>1323.5666666666671</v>
      </c>
      <c r="K511" s="232">
        <v>1310</v>
      </c>
      <c r="L511" s="232">
        <v>1293.5999999999999</v>
      </c>
      <c r="M511" s="232">
        <v>0.22378000000000001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3"/>
      <c r="B5" s="384"/>
      <c r="C5" s="383"/>
      <c r="D5" s="3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1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5" t="s">
        <v>516</v>
      </c>
      <c r="C7" s="384"/>
      <c r="D7" s="7">
        <f>Main!B10</f>
        <v>44924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44923</v>
      </c>
      <c r="B10" s="29">
        <v>539506</v>
      </c>
      <c r="C10" s="28" t="s">
        <v>1048</v>
      </c>
      <c r="D10" s="28" t="s">
        <v>1114</v>
      </c>
      <c r="E10" s="28" t="s">
        <v>526</v>
      </c>
      <c r="F10" s="85">
        <v>372318</v>
      </c>
      <c r="G10" s="29">
        <v>2.4700000000000002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44923</v>
      </c>
      <c r="B11" s="29">
        <v>539506</v>
      </c>
      <c r="C11" s="28" t="s">
        <v>1048</v>
      </c>
      <c r="D11" s="28" t="s">
        <v>1114</v>
      </c>
      <c r="E11" s="28" t="s">
        <v>525</v>
      </c>
      <c r="F11" s="85">
        <v>565730</v>
      </c>
      <c r="G11" s="29">
        <v>2.4700000000000002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44923</v>
      </c>
      <c r="B12" s="29">
        <v>539506</v>
      </c>
      <c r="C12" s="28" t="s">
        <v>1048</v>
      </c>
      <c r="D12" s="28" t="s">
        <v>1146</v>
      </c>
      <c r="E12" s="28" t="s">
        <v>526</v>
      </c>
      <c r="F12" s="85">
        <v>500000</v>
      </c>
      <c r="G12" s="29">
        <v>2.4700000000000002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44923</v>
      </c>
      <c r="B13" s="29">
        <v>534064</v>
      </c>
      <c r="C13" s="28" t="s">
        <v>1147</v>
      </c>
      <c r="D13" s="28" t="s">
        <v>1148</v>
      </c>
      <c r="E13" s="28" t="s">
        <v>526</v>
      </c>
      <c r="F13" s="85">
        <v>748324</v>
      </c>
      <c r="G13" s="29">
        <v>39.58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44923</v>
      </c>
      <c r="B14" s="29">
        <v>539277</v>
      </c>
      <c r="C14" s="28" t="s">
        <v>1115</v>
      </c>
      <c r="D14" s="28" t="s">
        <v>1090</v>
      </c>
      <c r="E14" s="28" t="s">
        <v>526</v>
      </c>
      <c r="F14" s="85">
        <v>804643</v>
      </c>
      <c r="G14" s="29">
        <v>2.5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44923</v>
      </c>
      <c r="B15" s="29">
        <v>539277</v>
      </c>
      <c r="C15" s="28" t="s">
        <v>1115</v>
      </c>
      <c r="D15" s="28" t="s">
        <v>1149</v>
      </c>
      <c r="E15" s="28" t="s">
        <v>525</v>
      </c>
      <c r="F15" s="85">
        <v>1605528</v>
      </c>
      <c r="G15" s="29">
        <v>2.5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44923</v>
      </c>
      <c r="B16" s="29">
        <v>523896</v>
      </c>
      <c r="C16" s="28" t="s">
        <v>1150</v>
      </c>
      <c r="D16" s="28" t="s">
        <v>1151</v>
      </c>
      <c r="E16" s="28" t="s">
        <v>525</v>
      </c>
      <c r="F16" s="85">
        <v>14801</v>
      </c>
      <c r="G16" s="29">
        <v>32.85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44923</v>
      </c>
      <c r="B17" s="29">
        <v>539122</v>
      </c>
      <c r="C17" s="28" t="s">
        <v>1152</v>
      </c>
      <c r="D17" s="28" t="s">
        <v>1153</v>
      </c>
      <c r="E17" s="28" t="s">
        <v>526</v>
      </c>
      <c r="F17" s="85">
        <v>113676</v>
      </c>
      <c r="G17" s="29">
        <v>13.12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44923</v>
      </c>
      <c r="B18" s="29">
        <v>509486</v>
      </c>
      <c r="C18" s="28" t="s">
        <v>1154</v>
      </c>
      <c r="D18" s="28" t="s">
        <v>1155</v>
      </c>
      <c r="E18" s="28" t="s">
        <v>525</v>
      </c>
      <c r="F18" s="85">
        <v>72000</v>
      </c>
      <c r="G18" s="29">
        <v>138.12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44923</v>
      </c>
      <c r="B19" s="29">
        <v>509486</v>
      </c>
      <c r="C19" s="28" t="s">
        <v>1154</v>
      </c>
      <c r="D19" s="28" t="s">
        <v>1156</v>
      </c>
      <c r="E19" s="28" t="s">
        <v>525</v>
      </c>
      <c r="F19" s="85">
        <v>72000</v>
      </c>
      <c r="G19" s="29">
        <v>138.22999999999999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44923</v>
      </c>
      <c r="B20" s="29">
        <v>509486</v>
      </c>
      <c r="C20" s="28" t="s">
        <v>1154</v>
      </c>
      <c r="D20" s="28" t="s">
        <v>1157</v>
      </c>
      <c r="E20" s="28" t="s">
        <v>525</v>
      </c>
      <c r="F20" s="85">
        <v>445496</v>
      </c>
      <c r="G20" s="29">
        <v>138.25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44923</v>
      </c>
      <c r="B21" s="29">
        <v>509486</v>
      </c>
      <c r="C21" s="28" t="s">
        <v>1154</v>
      </c>
      <c r="D21" s="28" t="s">
        <v>1158</v>
      </c>
      <c r="E21" s="28" t="s">
        <v>525</v>
      </c>
      <c r="F21" s="85">
        <v>483539</v>
      </c>
      <c r="G21" s="29">
        <v>138.08000000000001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44923</v>
      </c>
      <c r="B22" s="29">
        <v>509486</v>
      </c>
      <c r="C22" s="28" t="s">
        <v>1154</v>
      </c>
      <c r="D22" s="28" t="s">
        <v>1159</v>
      </c>
      <c r="E22" s="28" t="s">
        <v>525</v>
      </c>
      <c r="F22" s="85">
        <v>309902</v>
      </c>
      <c r="G22" s="29">
        <v>138.25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44923</v>
      </c>
      <c r="B23" s="29">
        <v>509486</v>
      </c>
      <c r="C23" s="28" t="s">
        <v>1154</v>
      </c>
      <c r="D23" s="28" t="s">
        <v>1160</v>
      </c>
      <c r="E23" s="28" t="s">
        <v>525</v>
      </c>
      <c r="F23" s="85">
        <v>312658</v>
      </c>
      <c r="G23" s="29">
        <v>138.18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44923</v>
      </c>
      <c r="B24" s="29">
        <v>509486</v>
      </c>
      <c r="C24" s="28" t="s">
        <v>1154</v>
      </c>
      <c r="D24" s="28" t="s">
        <v>1161</v>
      </c>
      <c r="E24" s="28" t="s">
        <v>525</v>
      </c>
      <c r="F24" s="85">
        <v>317169</v>
      </c>
      <c r="G24" s="29">
        <v>138.25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44923</v>
      </c>
      <c r="B25" s="29">
        <v>509486</v>
      </c>
      <c r="C25" s="28" t="s">
        <v>1154</v>
      </c>
      <c r="D25" s="28" t="s">
        <v>1162</v>
      </c>
      <c r="E25" s="28" t="s">
        <v>525</v>
      </c>
      <c r="F25" s="85">
        <v>325000</v>
      </c>
      <c r="G25" s="29">
        <v>138.25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44923</v>
      </c>
      <c r="B26" s="29">
        <v>509486</v>
      </c>
      <c r="C26" s="28" t="s">
        <v>1154</v>
      </c>
      <c r="D26" s="28" t="s">
        <v>1163</v>
      </c>
      <c r="E26" s="28" t="s">
        <v>525</v>
      </c>
      <c r="F26" s="85">
        <v>375000</v>
      </c>
      <c r="G26" s="29">
        <v>138.25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44923</v>
      </c>
      <c r="B27" s="29">
        <v>509486</v>
      </c>
      <c r="C27" s="28" t="s">
        <v>1154</v>
      </c>
      <c r="D27" s="28" t="s">
        <v>1164</v>
      </c>
      <c r="E27" s="28" t="s">
        <v>526</v>
      </c>
      <c r="F27" s="85">
        <v>273736</v>
      </c>
      <c r="G27" s="29">
        <v>138.25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44923</v>
      </c>
      <c r="B28" s="29">
        <v>509486</v>
      </c>
      <c r="C28" s="28" t="s">
        <v>1154</v>
      </c>
      <c r="D28" s="28" t="s">
        <v>1165</v>
      </c>
      <c r="E28" s="28" t="s">
        <v>526</v>
      </c>
      <c r="F28" s="85">
        <v>445496</v>
      </c>
      <c r="G28" s="29">
        <v>136.01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44923</v>
      </c>
      <c r="B29" s="29">
        <v>509486</v>
      </c>
      <c r="C29" s="28" t="s">
        <v>1154</v>
      </c>
      <c r="D29" s="28" t="s">
        <v>1166</v>
      </c>
      <c r="E29" s="28" t="s">
        <v>526</v>
      </c>
      <c r="F29" s="85">
        <v>664371</v>
      </c>
      <c r="G29" s="29">
        <v>138.25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44923</v>
      </c>
      <c r="B30" s="29">
        <v>509486</v>
      </c>
      <c r="C30" s="28" t="s">
        <v>1154</v>
      </c>
      <c r="D30" s="28" t="s">
        <v>1167</v>
      </c>
      <c r="E30" s="28" t="s">
        <v>526</v>
      </c>
      <c r="F30" s="85">
        <v>1242609</v>
      </c>
      <c r="G30" s="29">
        <v>138.25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44923</v>
      </c>
      <c r="B31" s="29">
        <v>532413</v>
      </c>
      <c r="C31" s="28" t="s">
        <v>1168</v>
      </c>
      <c r="D31" s="28" t="s">
        <v>1169</v>
      </c>
      <c r="E31" s="28" t="s">
        <v>525</v>
      </c>
      <c r="F31" s="85">
        <v>838128</v>
      </c>
      <c r="G31" s="29">
        <v>14.6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44923</v>
      </c>
      <c r="B32" s="29">
        <v>532413</v>
      </c>
      <c r="C32" s="28" t="s">
        <v>1168</v>
      </c>
      <c r="D32" s="28" t="s">
        <v>1169</v>
      </c>
      <c r="E32" s="28" t="s">
        <v>526</v>
      </c>
      <c r="F32" s="85">
        <v>349585</v>
      </c>
      <c r="G32" s="29">
        <v>14.58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44923</v>
      </c>
      <c r="B33" s="29">
        <v>532413</v>
      </c>
      <c r="C33" s="28" t="s">
        <v>1168</v>
      </c>
      <c r="D33" s="28" t="s">
        <v>1170</v>
      </c>
      <c r="E33" s="28" t="s">
        <v>526</v>
      </c>
      <c r="F33" s="85">
        <v>302874</v>
      </c>
      <c r="G33" s="29">
        <v>14.21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44923</v>
      </c>
      <c r="B34" s="29">
        <v>532413</v>
      </c>
      <c r="C34" s="28" t="s">
        <v>1168</v>
      </c>
      <c r="D34" s="28" t="s">
        <v>1170</v>
      </c>
      <c r="E34" s="28" t="s">
        <v>525</v>
      </c>
      <c r="F34" s="85">
        <v>747874</v>
      </c>
      <c r="G34" s="29">
        <v>14.55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44923</v>
      </c>
      <c r="B35" s="29">
        <v>532413</v>
      </c>
      <c r="C35" s="28" t="s">
        <v>1168</v>
      </c>
      <c r="D35" s="28" t="s">
        <v>1171</v>
      </c>
      <c r="E35" s="28" t="s">
        <v>526</v>
      </c>
      <c r="F35" s="85">
        <v>1109056</v>
      </c>
      <c r="G35" s="29">
        <v>14.6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44923</v>
      </c>
      <c r="B36" s="29">
        <v>540936</v>
      </c>
      <c r="C36" s="28" t="s">
        <v>1007</v>
      </c>
      <c r="D36" s="28" t="s">
        <v>1172</v>
      </c>
      <c r="E36" s="28" t="s">
        <v>526</v>
      </c>
      <c r="F36" s="85">
        <v>100000</v>
      </c>
      <c r="G36" s="29">
        <v>19.53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44923</v>
      </c>
      <c r="B37" s="29">
        <v>540936</v>
      </c>
      <c r="C37" s="28" t="s">
        <v>1007</v>
      </c>
      <c r="D37" s="28" t="s">
        <v>1173</v>
      </c>
      <c r="E37" s="28" t="s">
        <v>525</v>
      </c>
      <c r="F37" s="85">
        <v>81855</v>
      </c>
      <c r="G37" s="29">
        <v>19.52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44923</v>
      </c>
      <c r="B38" s="29">
        <v>540936</v>
      </c>
      <c r="C38" s="28" t="s">
        <v>1007</v>
      </c>
      <c r="D38" s="28" t="s">
        <v>1173</v>
      </c>
      <c r="E38" s="28" t="s">
        <v>526</v>
      </c>
      <c r="F38" s="85">
        <v>543053</v>
      </c>
      <c r="G38" s="29">
        <v>19.53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44923</v>
      </c>
      <c r="B39" s="29">
        <v>533212</v>
      </c>
      <c r="C39" s="28" t="s">
        <v>1174</v>
      </c>
      <c r="D39" s="28" t="s">
        <v>1175</v>
      </c>
      <c r="E39" s="28" t="s">
        <v>526</v>
      </c>
      <c r="F39" s="85">
        <v>29000</v>
      </c>
      <c r="G39" s="29">
        <v>103.85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44923</v>
      </c>
      <c r="B40" s="29">
        <v>533212</v>
      </c>
      <c r="C40" s="28" t="s">
        <v>1174</v>
      </c>
      <c r="D40" s="28" t="s">
        <v>1176</v>
      </c>
      <c r="E40" s="28" t="s">
        <v>525</v>
      </c>
      <c r="F40" s="85">
        <v>33419</v>
      </c>
      <c r="G40" s="29">
        <v>103.63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44923</v>
      </c>
      <c r="B41" s="29">
        <v>543520</v>
      </c>
      <c r="C41" s="28" t="s">
        <v>1177</v>
      </c>
      <c r="D41" s="28" t="s">
        <v>1178</v>
      </c>
      <c r="E41" s="28" t="s">
        <v>526</v>
      </c>
      <c r="F41" s="85">
        <v>60000</v>
      </c>
      <c r="G41" s="29">
        <v>57.17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44923</v>
      </c>
      <c r="B42" s="29">
        <v>542924</v>
      </c>
      <c r="C42" s="28" t="s">
        <v>1179</v>
      </c>
      <c r="D42" s="28" t="s">
        <v>1180</v>
      </c>
      <c r="E42" s="28" t="s">
        <v>526</v>
      </c>
      <c r="F42" s="85">
        <v>245000</v>
      </c>
      <c r="G42" s="29">
        <v>4.13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44923</v>
      </c>
      <c r="B43" s="29">
        <v>542924</v>
      </c>
      <c r="C43" s="28" t="s">
        <v>1179</v>
      </c>
      <c r="D43" s="28" t="s">
        <v>1117</v>
      </c>
      <c r="E43" s="28" t="s">
        <v>525</v>
      </c>
      <c r="F43" s="85">
        <v>108500</v>
      </c>
      <c r="G43" s="29">
        <v>4.09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44923</v>
      </c>
      <c r="B44" s="29">
        <v>542924</v>
      </c>
      <c r="C44" s="28" t="s">
        <v>1179</v>
      </c>
      <c r="D44" s="28" t="s">
        <v>1117</v>
      </c>
      <c r="E44" s="28" t="s">
        <v>526</v>
      </c>
      <c r="F44" s="85">
        <v>98000</v>
      </c>
      <c r="G44" s="29">
        <v>4.12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44923</v>
      </c>
      <c r="B45" s="29">
        <v>542924</v>
      </c>
      <c r="C45" s="28" t="s">
        <v>1179</v>
      </c>
      <c r="D45" s="28" t="s">
        <v>1181</v>
      </c>
      <c r="E45" s="28" t="s">
        <v>525</v>
      </c>
      <c r="F45" s="85">
        <v>84000</v>
      </c>
      <c r="G45" s="29">
        <v>4.1399999999999997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44923</v>
      </c>
      <c r="B46" s="29">
        <v>542924</v>
      </c>
      <c r="C46" s="28" t="s">
        <v>1179</v>
      </c>
      <c r="D46" s="28" t="s">
        <v>1116</v>
      </c>
      <c r="E46" s="28" t="s">
        <v>525</v>
      </c>
      <c r="F46" s="85">
        <v>196000</v>
      </c>
      <c r="G46" s="29">
        <v>4.13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44923</v>
      </c>
      <c r="B47" s="29">
        <v>542924</v>
      </c>
      <c r="C47" s="28" t="s">
        <v>1179</v>
      </c>
      <c r="D47" s="28" t="s">
        <v>1116</v>
      </c>
      <c r="E47" s="28" t="s">
        <v>526</v>
      </c>
      <c r="F47" s="85">
        <v>196000</v>
      </c>
      <c r="G47" s="29">
        <v>4.05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44923</v>
      </c>
      <c r="B48" s="29">
        <v>542924</v>
      </c>
      <c r="C48" s="28" t="s">
        <v>1179</v>
      </c>
      <c r="D48" s="28" t="s">
        <v>1182</v>
      </c>
      <c r="E48" s="28" t="s">
        <v>525</v>
      </c>
      <c r="F48" s="85">
        <v>206500</v>
      </c>
      <c r="G48" s="29">
        <v>4.0599999999999996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44923</v>
      </c>
      <c r="B49" s="29">
        <v>542924</v>
      </c>
      <c r="C49" s="28" t="s">
        <v>1179</v>
      </c>
      <c r="D49" s="28" t="s">
        <v>880</v>
      </c>
      <c r="E49" s="28" t="s">
        <v>525</v>
      </c>
      <c r="F49" s="85">
        <v>133000</v>
      </c>
      <c r="G49" s="29">
        <v>3.76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44923</v>
      </c>
      <c r="B50" s="29">
        <v>542924</v>
      </c>
      <c r="C50" s="28" t="s">
        <v>1179</v>
      </c>
      <c r="D50" s="28" t="s">
        <v>880</v>
      </c>
      <c r="E50" s="28" t="s">
        <v>526</v>
      </c>
      <c r="F50" s="85">
        <v>133000</v>
      </c>
      <c r="G50" s="29">
        <v>4.1399999999999997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44923</v>
      </c>
      <c r="B51" s="29">
        <v>542924</v>
      </c>
      <c r="C51" s="28" t="s">
        <v>1179</v>
      </c>
      <c r="D51" s="28" t="s">
        <v>1183</v>
      </c>
      <c r="E51" s="28" t="s">
        <v>525</v>
      </c>
      <c r="F51" s="85">
        <v>87500</v>
      </c>
      <c r="G51" s="29">
        <v>4.0999999999999996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44923</v>
      </c>
      <c r="B52" s="29">
        <v>539005</v>
      </c>
      <c r="C52" s="28" t="s">
        <v>1184</v>
      </c>
      <c r="D52" s="28" t="s">
        <v>1185</v>
      </c>
      <c r="E52" s="28" t="s">
        <v>526</v>
      </c>
      <c r="F52" s="85">
        <v>18000</v>
      </c>
      <c r="G52" s="29">
        <v>82.15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44923</v>
      </c>
      <c r="B53" s="29">
        <v>539519</v>
      </c>
      <c r="C53" s="28" t="s">
        <v>1186</v>
      </c>
      <c r="D53" s="28" t="s">
        <v>1187</v>
      </c>
      <c r="E53" s="28" t="s">
        <v>525</v>
      </c>
      <c r="F53" s="85">
        <v>47689</v>
      </c>
      <c r="G53" s="29">
        <v>9.6199999999999992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44923</v>
      </c>
      <c r="B54" s="29">
        <v>540254</v>
      </c>
      <c r="C54" s="28" t="s">
        <v>1188</v>
      </c>
      <c r="D54" s="28" t="s">
        <v>1189</v>
      </c>
      <c r="E54" s="28" t="s">
        <v>526</v>
      </c>
      <c r="F54" s="85">
        <v>30230</v>
      </c>
      <c r="G54" s="29">
        <v>9.24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44923</v>
      </c>
      <c r="B55" s="29">
        <v>543637</v>
      </c>
      <c r="C55" s="28" t="s">
        <v>1190</v>
      </c>
      <c r="D55" s="28" t="s">
        <v>1191</v>
      </c>
      <c r="E55" s="28" t="s">
        <v>526</v>
      </c>
      <c r="F55" s="85">
        <v>118800</v>
      </c>
      <c r="G55" s="29">
        <v>29.43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44923</v>
      </c>
      <c r="B56" s="29">
        <v>524051</v>
      </c>
      <c r="C56" s="28" t="s">
        <v>444</v>
      </c>
      <c r="D56" s="28" t="s">
        <v>1192</v>
      </c>
      <c r="E56" s="28" t="s">
        <v>525</v>
      </c>
      <c r="F56" s="85">
        <v>200000</v>
      </c>
      <c r="G56" s="29">
        <v>1586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44923</v>
      </c>
      <c r="B57" s="29">
        <v>524051</v>
      </c>
      <c r="C57" s="28" t="s">
        <v>444</v>
      </c>
      <c r="D57" s="28" t="s">
        <v>1193</v>
      </c>
      <c r="E57" s="28" t="s">
        <v>526</v>
      </c>
      <c r="F57" s="85">
        <v>200000</v>
      </c>
      <c r="G57" s="29">
        <v>1586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44923</v>
      </c>
      <c r="B58" s="29">
        <v>543171</v>
      </c>
      <c r="C58" s="28" t="s">
        <v>1118</v>
      </c>
      <c r="D58" s="28" t="s">
        <v>1119</v>
      </c>
      <c r="E58" s="28" t="s">
        <v>525</v>
      </c>
      <c r="F58" s="85">
        <v>9810</v>
      </c>
      <c r="G58" s="29">
        <v>58.9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44923</v>
      </c>
      <c r="B59" s="29">
        <v>543171</v>
      </c>
      <c r="C59" s="28" t="s">
        <v>1118</v>
      </c>
      <c r="D59" s="28" t="s">
        <v>1119</v>
      </c>
      <c r="E59" s="28" t="s">
        <v>526</v>
      </c>
      <c r="F59" s="85">
        <v>154138</v>
      </c>
      <c r="G59" s="29">
        <v>58.95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44923</v>
      </c>
      <c r="B60" s="29">
        <v>543171</v>
      </c>
      <c r="C60" s="28" t="s">
        <v>1118</v>
      </c>
      <c r="D60" s="28" t="s">
        <v>1173</v>
      </c>
      <c r="E60" s="28" t="s">
        <v>525</v>
      </c>
      <c r="F60" s="85">
        <v>59318</v>
      </c>
      <c r="G60" s="29">
        <v>58.87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44923</v>
      </c>
      <c r="B61" s="29">
        <v>543171</v>
      </c>
      <c r="C61" s="28" t="s">
        <v>1118</v>
      </c>
      <c r="D61" s="28" t="s">
        <v>1173</v>
      </c>
      <c r="E61" s="28" t="s">
        <v>526</v>
      </c>
      <c r="F61" s="85">
        <v>18819</v>
      </c>
      <c r="G61" s="29">
        <v>58.95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44923</v>
      </c>
      <c r="B62" s="29">
        <v>520086</v>
      </c>
      <c r="C62" s="28" t="s">
        <v>1101</v>
      </c>
      <c r="D62" s="28" t="s">
        <v>1194</v>
      </c>
      <c r="E62" s="28" t="s">
        <v>525</v>
      </c>
      <c r="F62" s="85">
        <v>530000</v>
      </c>
      <c r="G62" s="29">
        <v>7.93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44923</v>
      </c>
      <c r="B63" s="29">
        <v>512197</v>
      </c>
      <c r="C63" s="28" t="s">
        <v>1195</v>
      </c>
      <c r="D63" s="28" t="s">
        <v>1196</v>
      </c>
      <c r="E63" s="28" t="s">
        <v>526</v>
      </c>
      <c r="F63" s="85">
        <v>15350</v>
      </c>
      <c r="G63" s="29">
        <v>3.05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44923</v>
      </c>
      <c r="B64" s="29">
        <v>538923</v>
      </c>
      <c r="C64" s="28" t="s">
        <v>1075</v>
      </c>
      <c r="D64" s="28" t="s">
        <v>1120</v>
      </c>
      <c r="E64" s="28" t="s">
        <v>526</v>
      </c>
      <c r="F64" s="85">
        <v>65435</v>
      </c>
      <c r="G64" s="29">
        <v>93.28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44923</v>
      </c>
      <c r="B65" s="29">
        <v>539026</v>
      </c>
      <c r="C65" s="28" t="s">
        <v>1121</v>
      </c>
      <c r="D65" s="28" t="s">
        <v>1122</v>
      </c>
      <c r="E65" s="28" t="s">
        <v>526</v>
      </c>
      <c r="F65" s="85">
        <v>20000</v>
      </c>
      <c r="G65" s="29">
        <v>7.55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44923</v>
      </c>
      <c r="B66" s="29">
        <v>539026</v>
      </c>
      <c r="C66" s="28" t="s">
        <v>1121</v>
      </c>
      <c r="D66" s="28" t="s">
        <v>1123</v>
      </c>
      <c r="E66" s="28" t="s">
        <v>525</v>
      </c>
      <c r="F66" s="85">
        <v>32000</v>
      </c>
      <c r="G66" s="29">
        <v>7.55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44923</v>
      </c>
      <c r="B67" s="29">
        <v>526638</v>
      </c>
      <c r="C67" s="28" t="s">
        <v>1197</v>
      </c>
      <c r="D67" s="28" t="s">
        <v>1198</v>
      </c>
      <c r="E67" s="28" t="s">
        <v>525</v>
      </c>
      <c r="F67" s="85">
        <v>45000</v>
      </c>
      <c r="G67" s="29">
        <v>43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44923</v>
      </c>
      <c r="B68" s="29">
        <v>532354</v>
      </c>
      <c r="C68" s="28" t="s">
        <v>1125</v>
      </c>
      <c r="D68" s="28" t="s">
        <v>1126</v>
      </c>
      <c r="E68" s="28" t="s">
        <v>526</v>
      </c>
      <c r="F68" s="85">
        <v>100000</v>
      </c>
      <c r="G68" s="29">
        <v>5.67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44923</v>
      </c>
      <c r="B69" s="29">
        <v>532354</v>
      </c>
      <c r="C69" s="28" t="s">
        <v>1125</v>
      </c>
      <c r="D69" s="28" t="s">
        <v>1199</v>
      </c>
      <c r="E69" s="28" t="s">
        <v>525</v>
      </c>
      <c r="F69" s="85">
        <v>94621</v>
      </c>
      <c r="G69" s="29">
        <v>5.65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44923</v>
      </c>
      <c r="B70" s="29">
        <v>531025</v>
      </c>
      <c r="C70" s="28" t="s">
        <v>1200</v>
      </c>
      <c r="D70" s="28" t="s">
        <v>880</v>
      </c>
      <c r="E70" s="28" t="s">
        <v>525</v>
      </c>
      <c r="F70" s="85">
        <v>592443</v>
      </c>
      <c r="G70" s="29">
        <v>2.35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44923</v>
      </c>
      <c r="B71" s="29">
        <v>524711</v>
      </c>
      <c r="C71" s="28" t="s">
        <v>1201</v>
      </c>
      <c r="D71" s="28" t="s">
        <v>880</v>
      </c>
      <c r="E71" s="28" t="s">
        <v>525</v>
      </c>
      <c r="F71" s="85">
        <v>183682</v>
      </c>
      <c r="G71" s="29">
        <v>13.93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44923</v>
      </c>
      <c r="B72" s="29">
        <v>524711</v>
      </c>
      <c r="C72" s="28" t="s">
        <v>1201</v>
      </c>
      <c r="D72" s="28" t="s">
        <v>880</v>
      </c>
      <c r="E72" s="28" t="s">
        <v>526</v>
      </c>
      <c r="F72" s="85">
        <v>244668</v>
      </c>
      <c r="G72" s="29">
        <v>14.41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44923</v>
      </c>
      <c r="B73" s="29" t="s">
        <v>1202</v>
      </c>
      <c r="C73" s="28" t="s">
        <v>1203</v>
      </c>
      <c r="D73" s="28" t="s">
        <v>1130</v>
      </c>
      <c r="E73" s="28" t="s">
        <v>525</v>
      </c>
      <c r="F73" s="85">
        <v>41284</v>
      </c>
      <c r="G73" s="29">
        <v>110.18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44923</v>
      </c>
      <c r="B74" s="29" t="s">
        <v>1097</v>
      </c>
      <c r="C74" s="28" t="s">
        <v>1098</v>
      </c>
      <c r="D74" s="28" t="s">
        <v>1204</v>
      </c>
      <c r="E74" s="28" t="s">
        <v>525</v>
      </c>
      <c r="F74" s="85">
        <v>342017</v>
      </c>
      <c r="G74" s="29">
        <v>6.17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44923</v>
      </c>
      <c r="B75" s="29" t="s">
        <v>1097</v>
      </c>
      <c r="C75" s="28" t="s">
        <v>1098</v>
      </c>
      <c r="D75" s="28" t="s">
        <v>1205</v>
      </c>
      <c r="E75" s="28" t="s">
        <v>525</v>
      </c>
      <c r="F75" s="85">
        <v>269095</v>
      </c>
      <c r="G75" s="29">
        <v>6.24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44923</v>
      </c>
      <c r="B76" s="29" t="s">
        <v>1097</v>
      </c>
      <c r="C76" s="28" t="s">
        <v>1098</v>
      </c>
      <c r="D76" s="28" t="s">
        <v>1127</v>
      </c>
      <c r="E76" s="28" t="s">
        <v>525</v>
      </c>
      <c r="F76" s="85">
        <v>815878</v>
      </c>
      <c r="G76" s="29">
        <v>6.2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44923</v>
      </c>
      <c r="B77" s="29" t="s">
        <v>1097</v>
      </c>
      <c r="C77" s="28" t="s">
        <v>1098</v>
      </c>
      <c r="D77" s="28" t="s">
        <v>1206</v>
      </c>
      <c r="E77" s="28" t="s">
        <v>525</v>
      </c>
      <c r="F77" s="85">
        <v>421512</v>
      </c>
      <c r="G77" s="29">
        <v>6.25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44923</v>
      </c>
      <c r="B78" s="29" t="s">
        <v>1207</v>
      </c>
      <c r="C78" s="28" t="s">
        <v>1208</v>
      </c>
      <c r="D78" s="28" t="s">
        <v>1209</v>
      </c>
      <c r="E78" s="28" t="s">
        <v>525</v>
      </c>
      <c r="F78" s="85">
        <v>51000</v>
      </c>
      <c r="G78" s="29">
        <v>70.2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44923</v>
      </c>
      <c r="B79" s="29" t="s">
        <v>1207</v>
      </c>
      <c r="C79" s="28" t="s">
        <v>1208</v>
      </c>
      <c r="D79" s="28" t="s">
        <v>1210</v>
      </c>
      <c r="E79" s="28" t="s">
        <v>525</v>
      </c>
      <c r="F79" s="85">
        <v>51000</v>
      </c>
      <c r="G79" s="29">
        <v>68.55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44923</v>
      </c>
      <c r="B80" s="29" t="s">
        <v>1211</v>
      </c>
      <c r="C80" s="28" t="s">
        <v>1212</v>
      </c>
      <c r="D80" s="28" t="s">
        <v>1213</v>
      </c>
      <c r="E80" s="28" t="s">
        <v>525</v>
      </c>
      <c r="F80" s="85">
        <v>97807</v>
      </c>
      <c r="G80" s="29">
        <v>206.72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44923</v>
      </c>
      <c r="B81" s="29" t="s">
        <v>1211</v>
      </c>
      <c r="C81" s="28" t="s">
        <v>1212</v>
      </c>
      <c r="D81" s="28" t="s">
        <v>1214</v>
      </c>
      <c r="E81" s="28" t="s">
        <v>525</v>
      </c>
      <c r="F81" s="85">
        <v>132902</v>
      </c>
      <c r="G81" s="29">
        <v>199.25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44923</v>
      </c>
      <c r="B82" s="29" t="s">
        <v>1211</v>
      </c>
      <c r="C82" s="28" t="s">
        <v>1212</v>
      </c>
      <c r="D82" s="28" t="s">
        <v>1215</v>
      </c>
      <c r="E82" s="28" t="s">
        <v>525</v>
      </c>
      <c r="F82" s="85">
        <v>202610</v>
      </c>
      <c r="G82" s="29">
        <v>193.62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44923</v>
      </c>
      <c r="B83" s="29" t="s">
        <v>1091</v>
      </c>
      <c r="C83" s="28" t="s">
        <v>1092</v>
      </c>
      <c r="D83" s="28" t="s">
        <v>1124</v>
      </c>
      <c r="E83" s="28" t="s">
        <v>525</v>
      </c>
      <c r="F83" s="85">
        <v>4800</v>
      </c>
      <c r="G83" s="29">
        <v>76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44923</v>
      </c>
      <c r="B84" s="29" t="s">
        <v>817</v>
      </c>
      <c r="C84" s="28" t="s">
        <v>1216</v>
      </c>
      <c r="D84" s="28" t="s">
        <v>1217</v>
      </c>
      <c r="E84" s="28" t="s">
        <v>525</v>
      </c>
      <c r="F84" s="85">
        <v>12881895</v>
      </c>
      <c r="G84" s="29">
        <v>28.73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44923</v>
      </c>
      <c r="B85" s="29" t="s">
        <v>1218</v>
      </c>
      <c r="C85" s="28" t="s">
        <v>1219</v>
      </c>
      <c r="D85" s="28" t="s">
        <v>1220</v>
      </c>
      <c r="E85" s="28" t="s">
        <v>525</v>
      </c>
      <c r="F85" s="85">
        <v>108000</v>
      </c>
      <c r="G85" s="29">
        <v>106.29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44923</v>
      </c>
      <c r="B86" s="29" t="s">
        <v>1168</v>
      </c>
      <c r="C86" s="28" t="s">
        <v>1221</v>
      </c>
      <c r="D86" s="28" t="s">
        <v>1170</v>
      </c>
      <c r="E86" s="28" t="s">
        <v>525</v>
      </c>
      <c r="F86" s="85">
        <v>285001</v>
      </c>
      <c r="G86" s="29">
        <v>14.48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44923</v>
      </c>
      <c r="B87" s="29" t="s">
        <v>1222</v>
      </c>
      <c r="C87" s="28" t="s">
        <v>1223</v>
      </c>
      <c r="D87" s="28" t="s">
        <v>1215</v>
      </c>
      <c r="E87" s="28" t="s">
        <v>525</v>
      </c>
      <c r="F87" s="85">
        <v>95220</v>
      </c>
      <c r="G87" s="29">
        <v>279.49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44923</v>
      </c>
      <c r="B88" s="29" t="s">
        <v>1224</v>
      </c>
      <c r="C88" s="28" t="s">
        <v>1225</v>
      </c>
      <c r="D88" s="28" t="s">
        <v>1226</v>
      </c>
      <c r="E88" s="28" t="s">
        <v>525</v>
      </c>
      <c r="F88" s="85">
        <v>1472966</v>
      </c>
      <c r="G88" s="29">
        <v>20.82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44923</v>
      </c>
      <c r="B89" s="29" t="s">
        <v>1227</v>
      </c>
      <c r="C89" s="28" t="s">
        <v>1228</v>
      </c>
      <c r="D89" s="28" t="s">
        <v>1229</v>
      </c>
      <c r="E89" s="28" t="s">
        <v>525</v>
      </c>
      <c r="F89" s="85">
        <v>1400000</v>
      </c>
      <c r="G89" s="29">
        <v>8.4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44923</v>
      </c>
      <c r="B90" s="29" t="s">
        <v>1099</v>
      </c>
      <c r="C90" s="28" t="s">
        <v>1100</v>
      </c>
      <c r="D90" s="28" t="s">
        <v>1170</v>
      </c>
      <c r="E90" s="28" t="s">
        <v>525</v>
      </c>
      <c r="F90" s="85">
        <v>1875000</v>
      </c>
      <c r="G90" s="29">
        <v>2.34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44923</v>
      </c>
      <c r="B91" s="29" t="s">
        <v>1099</v>
      </c>
      <c r="C91" s="28" t="s">
        <v>1100</v>
      </c>
      <c r="D91" s="28" t="s">
        <v>1230</v>
      </c>
      <c r="E91" s="28" t="s">
        <v>525</v>
      </c>
      <c r="F91" s="85">
        <v>2529836</v>
      </c>
      <c r="G91" s="29">
        <v>2.2999999999999998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44923</v>
      </c>
      <c r="B92" s="29" t="s">
        <v>1099</v>
      </c>
      <c r="C92" s="28" t="s">
        <v>1100</v>
      </c>
      <c r="D92" s="28" t="s">
        <v>880</v>
      </c>
      <c r="E92" s="28" t="s">
        <v>525</v>
      </c>
      <c r="F92" s="85">
        <v>2000000</v>
      </c>
      <c r="G92" s="29">
        <v>2.2999999999999998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44923</v>
      </c>
      <c r="B93" s="29" t="s">
        <v>1231</v>
      </c>
      <c r="C93" s="28" t="s">
        <v>1232</v>
      </c>
      <c r="D93" s="28" t="s">
        <v>1233</v>
      </c>
      <c r="E93" s="28" t="s">
        <v>525</v>
      </c>
      <c r="F93" s="85">
        <v>253436</v>
      </c>
      <c r="G93" s="29">
        <v>380.58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44923</v>
      </c>
      <c r="B94" s="29" t="s">
        <v>1231</v>
      </c>
      <c r="C94" s="28" t="s">
        <v>1232</v>
      </c>
      <c r="D94" s="28" t="s">
        <v>1214</v>
      </c>
      <c r="E94" s="28" t="s">
        <v>525</v>
      </c>
      <c r="F94" s="85">
        <v>175687</v>
      </c>
      <c r="G94" s="29">
        <v>381.87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44923</v>
      </c>
      <c r="B95" s="29" t="s">
        <v>1231</v>
      </c>
      <c r="C95" s="28" t="s">
        <v>1232</v>
      </c>
      <c r="D95" s="28" t="s">
        <v>1234</v>
      </c>
      <c r="E95" s="28" t="s">
        <v>525</v>
      </c>
      <c r="F95" s="85">
        <v>133804</v>
      </c>
      <c r="G95" s="29">
        <v>382.26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44923</v>
      </c>
      <c r="B96" s="29" t="s">
        <v>1231</v>
      </c>
      <c r="C96" s="28" t="s">
        <v>1232</v>
      </c>
      <c r="D96" s="28" t="s">
        <v>1215</v>
      </c>
      <c r="E96" s="28" t="s">
        <v>525</v>
      </c>
      <c r="F96" s="85">
        <v>307773</v>
      </c>
      <c r="G96" s="29">
        <v>380.04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44923</v>
      </c>
      <c r="B97" s="29" t="s">
        <v>1128</v>
      </c>
      <c r="C97" s="28" t="s">
        <v>1129</v>
      </c>
      <c r="D97" s="28" t="s">
        <v>1235</v>
      </c>
      <c r="E97" s="28" t="s">
        <v>525</v>
      </c>
      <c r="F97" s="85">
        <v>279571</v>
      </c>
      <c r="G97" s="29">
        <v>26.77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44923</v>
      </c>
      <c r="B98" s="29" t="s">
        <v>1131</v>
      </c>
      <c r="C98" s="28" t="s">
        <v>1132</v>
      </c>
      <c r="D98" s="28" t="s">
        <v>1236</v>
      </c>
      <c r="E98" s="28" t="s">
        <v>525</v>
      </c>
      <c r="F98" s="85">
        <v>200000</v>
      </c>
      <c r="G98" s="29">
        <v>12.67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44923</v>
      </c>
      <c r="B99" s="29" t="s">
        <v>1237</v>
      </c>
      <c r="C99" s="28" t="s">
        <v>1238</v>
      </c>
      <c r="D99" s="28" t="s">
        <v>1215</v>
      </c>
      <c r="E99" s="28" t="s">
        <v>525</v>
      </c>
      <c r="F99" s="85">
        <v>1239527</v>
      </c>
      <c r="G99" s="29">
        <v>80.849999999999994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44923</v>
      </c>
      <c r="B100" s="29" t="s">
        <v>1239</v>
      </c>
      <c r="C100" s="28" t="s">
        <v>1240</v>
      </c>
      <c r="D100" s="28" t="s">
        <v>1241</v>
      </c>
      <c r="E100" s="28" t="s">
        <v>525</v>
      </c>
      <c r="F100" s="85">
        <v>168512</v>
      </c>
      <c r="G100" s="29">
        <v>124.48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44923</v>
      </c>
      <c r="B101" s="29" t="s">
        <v>1239</v>
      </c>
      <c r="C101" s="28" t="s">
        <v>1240</v>
      </c>
      <c r="D101" s="28" t="s">
        <v>1242</v>
      </c>
      <c r="E101" s="28" t="s">
        <v>525</v>
      </c>
      <c r="F101" s="85">
        <v>81010</v>
      </c>
      <c r="G101" s="29">
        <v>127.61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44923</v>
      </c>
      <c r="B102" s="29" t="s">
        <v>1202</v>
      </c>
      <c r="C102" s="28" t="s">
        <v>1203</v>
      </c>
      <c r="D102" s="28" t="s">
        <v>1130</v>
      </c>
      <c r="E102" s="28" t="s">
        <v>526</v>
      </c>
      <c r="F102" s="85">
        <v>17484</v>
      </c>
      <c r="G102" s="29">
        <v>110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44923</v>
      </c>
      <c r="B103" s="29" t="s">
        <v>1097</v>
      </c>
      <c r="C103" s="28" t="s">
        <v>1098</v>
      </c>
      <c r="D103" s="28" t="s">
        <v>1204</v>
      </c>
      <c r="E103" s="28" t="s">
        <v>526</v>
      </c>
      <c r="F103" s="85">
        <v>342017</v>
      </c>
      <c r="G103" s="29">
        <v>6.22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44923</v>
      </c>
      <c r="B104" s="29" t="s">
        <v>1097</v>
      </c>
      <c r="C104" s="28" t="s">
        <v>1098</v>
      </c>
      <c r="D104" s="28" t="s">
        <v>1205</v>
      </c>
      <c r="E104" s="28" t="s">
        <v>526</v>
      </c>
      <c r="F104" s="85">
        <v>285324</v>
      </c>
      <c r="G104" s="29">
        <v>6.27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44923</v>
      </c>
      <c r="B105" s="29" t="s">
        <v>1097</v>
      </c>
      <c r="C105" s="28" t="s">
        <v>1098</v>
      </c>
      <c r="D105" s="28" t="s">
        <v>1127</v>
      </c>
      <c r="E105" s="28" t="s">
        <v>526</v>
      </c>
      <c r="F105" s="85">
        <v>815878</v>
      </c>
      <c r="G105" s="29">
        <v>6.23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44923</v>
      </c>
      <c r="B106" s="29" t="s">
        <v>1097</v>
      </c>
      <c r="C106" s="28" t="s">
        <v>1098</v>
      </c>
      <c r="D106" s="28" t="s">
        <v>1206</v>
      </c>
      <c r="E106" s="28" t="s">
        <v>526</v>
      </c>
      <c r="F106" s="85">
        <v>421512</v>
      </c>
      <c r="G106" s="29">
        <v>6.33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44923</v>
      </c>
      <c r="B107" s="29" t="s">
        <v>1097</v>
      </c>
      <c r="C107" s="28" t="s">
        <v>1098</v>
      </c>
      <c r="D107" s="28" t="s">
        <v>1243</v>
      </c>
      <c r="E107" s="28" t="s">
        <v>526</v>
      </c>
      <c r="F107" s="85">
        <v>452000</v>
      </c>
      <c r="G107" s="29">
        <v>6.25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44923</v>
      </c>
      <c r="B108" s="29" t="s">
        <v>1207</v>
      </c>
      <c r="C108" s="28" t="s">
        <v>1208</v>
      </c>
      <c r="D108" s="28" t="s">
        <v>1244</v>
      </c>
      <c r="E108" s="28" t="s">
        <v>526</v>
      </c>
      <c r="F108" s="85">
        <v>102000</v>
      </c>
      <c r="G108" s="29">
        <v>69.34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44923</v>
      </c>
      <c r="B109" s="29" t="s">
        <v>1211</v>
      </c>
      <c r="C109" s="28" t="s">
        <v>1212</v>
      </c>
      <c r="D109" s="28" t="s">
        <v>1214</v>
      </c>
      <c r="E109" s="28" t="s">
        <v>526</v>
      </c>
      <c r="F109" s="85">
        <v>145796</v>
      </c>
      <c r="G109" s="29">
        <v>198.59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44923</v>
      </c>
      <c r="B110" s="29" t="s">
        <v>1211</v>
      </c>
      <c r="C110" s="28" t="s">
        <v>1212</v>
      </c>
      <c r="D110" s="28" t="s">
        <v>1213</v>
      </c>
      <c r="E110" s="28" t="s">
        <v>526</v>
      </c>
      <c r="F110" s="85">
        <v>75000</v>
      </c>
      <c r="G110" s="29">
        <v>206.66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44923</v>
      </c>
      <c r="B111" s="29" t="s">
        <v>1211</v>
      </c>
      <c r="C111" s="28" t="s">
        <v>1212</v>
      </c>
      <c r="D111" s="28" t="s">
        <v>1215</v>
      </c>
      <c r="E111" s="28" t="s">
        <v>526</v>
      </c>
      <c r="F111" s="85">
        <v>202610</v>
      </c>
      <c r="G111" s="29">
        <v>193.79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44923</v>
      </c>
      <c r="B112" s="29" t="s">
        <v>1091</v>
      </c>
      <c r="C112" s="28" t="s">
        <v>1092</v>
      </c>
      <c r="D112" s="28" t="s">
        <v>1124</v>
      </c>
      <c r="E112" s="28" t="s">
        <v>526</v>
      </c>
      <c r="F112" s="85">
        <v>91200</v>
      </c>
      <c r="G112" s="29">
        <v>75.569999999999993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44923</v>
      </c>
      <c r="B113" s="29" t="s">
        <v>1091</v>
      </c>
      <c r="C113" s="28" t="s">
        <v>1092</v>
      </c>
      <c r="D113" s="28" t="s">
        <v>1245</v>
      </c>
      <c r="E113" s="28" t="s">
        <v>526</v>
      </c>
      <c r="F113" s="85">
        <v>76800</v>
      </c>
      <c r="G113" s="29">
        <v>75.709999999999994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44923</v>
      </c>
      <c r="B114" s="29" t="s">
        <v>817</v>
      </c>
      <c r="C114" s="28" t="s">
        <v>1216</v>
      </c>
      <c r="D114" s="28" t="s">
        <v>1217</v>
      </c>
      <c r="E114" s="28" t="s">
        <v>526</v>
      </c>
      <c r="F114" s="85">
        <v>13031534</v>
      </c>
      <c r="G114" s="29">
        <v>28.52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44923</v>
      </c>
      <c r="B115" s="29" t="s">
        <v>1168</v>
      </c>
      <c r="C115" s="28" t="s">
        <v>1221</v>
      </c>
      <c r="D115" s="28" t="s">
        <v>1170</v>
      </c>
      <c r="E115" s="28" t="s">
        <v>526</v>
      </c>
      <c r="F115" s="85">
        <v>1250001</v>
      </c>
      <c r="G115" s="29">
        <v>14.54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44923</v>
      </c>
      <c r="B116" s="29" t="s">
        <v>1133</v>
      </c>
      <c r="C116" s="28" t="s">
        <v>1134</v>
      </c>
      <c r="D116" s="28" t="s">
        <v>1135</v>
      </c>
      <c r="E116" s="28" t="s">
        <v>526</v>
      </c>
      <c r="F116" s="85">
        <v>846542</v>
      </c>
      <c r="G116" s="29">
        <v>19.920000000000002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44923</v>
      </c>
      <c r="B117" s="29" t="s">
        <v>1222</v>
      </c>
      <c r="C117" s="28" t="s">
        <v>1223</v>
      </c>
      <c r="D117" s="28" t="s">
        <v>1215</v>
      </c>
      <c r="E117" s="28" t="s">
        <v>526</v>
      </c>
      <c r="F117" s="85">
        <v>95220</v>
      </c>
      <c r="G117" s="29">
        <v>279.48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44923</v>
      </c>
      <c r="B118" s="29" t="s">
        <v>1224</v>
      </c>
      <c r="C118" s="28" t="s">
        <v>1225</v>
      </c>
      <c r="D118" s="28" t="s">
        <v>1226</v>
      </c>
      <c r="E118" s="28" t="s">
        <v>526</v>
      </c>
      <c r="F118" s="85">
        <v>1472966</v>
      </c>
      <c r="G118" s="29">
        <v>20.99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44923</v>
      </c>
      <c r="B119" s="29" t="s">
        <v>1227</v>
      </c>
      <c r="C119" s="28" t="s">
        <v>1228</v>
      </c>
      <c r="D119" s="28" t="s">
        <v>1246</v>
      </c>
      <c r="E119" s="28" t="s">
        <v>526</v>
      </c>
      <c r="F119" s="85">
        <v>2413294</v>
      </c>
      <c r="G119" s="29">
        <v>8.41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44923</v>
      </c>
      <c r="B120" s="29" t="s">
        <v>1099</v>
      </c>
      <c r="C120" s="28" t="s">
        <v>1100</v>
      </c>
      <c r="D120" s="28" t="s">
        <v>1230</v>
      </c>
      <c r="E120" s="28" t="s">
        <v>526</v>
      </c>
      <c r="F120" s="85">
        <v>2529836</v>
      </c>
      <c r="G120" s="29">
        <v>2.42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44923</v>
      </c>
      <c r="B121" s="29" t="s">
        <v>1099</v>
      </c>
      <c r="C121" s="28" t="s">
        <v>1100</v>
      </c>
      <c r="D121" s="28" t="s">
        <v>1247</v>
      </c>
      <c r="E121" s="28" t="s">
        <v>526</v>
      </c>
      <c r="F121" s="85">
        <v>7945336</v>
      </c>
      <c r="G121" s="29">
        <v>2.2999999999999998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44923</v>
      </c>
      <c r="B122" s="29" t="s">
        <v>1099</v>
      </c>
      <c r="C122" s="28" t="s">
        <v>1100</v>
      </c>
      <c r="D122" s="28" t="s">
        <v>1170</v>
      </c>
      <c r="E122" s="28" t="s">
        <v>526</v>
      </c>
      <c r="F122" s="85">
        <v>1875000</v>
      </c>
      <c r="G122" s="29">
        <v>2.34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44923</v>
      </c>
      <c r="B123" s="29" t="s">
        <v>1231</v>
      </c>
      <c r="C123" s="28" t="s">
        <v>1232</v>
      </c>
      <c r="D123" s="28" t="s">
        <v>1233</v>
      </c>
      <c r="E123" s="28" t="s">
        <v>526</v>
      </c>
      <c r="F123" s="85">
        <v>251867</v>
      </c>
      <c r="G123" s="29">
        <v>380.7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44923</v>
      </c>
      <c r="B124" s="29" t="s">
        <v>1231</v>
      </c>
      <c r="C124" s="28" t="s">
        <v>1232</v>
      </c>
      <c r="D124" s="28" t="s">
        <v>1214</v>
      </c>
      <c r="E124" s="28" t="s">
        <v>526</v>
      </c>
      <c r="F124" s="85">
        <v>170661</v>
      </c>
      <c r="G124" s="29">
        <v>381.99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44923</v>
      </c>
      <c r="B125" s="29" t="s">
        <v>1231</v>
      </c>
      <c r="C125" s="28" t="s">
        <v>1232</v>
      </c>
      <c r="D125" s="28" t="s">
        <v>1234</v>
      </c>
      <c r="E125" s="28" t="s">
        <v>526</v>
      </c>
      <c r="F125" s="85">
        <v>136691</v>
      </c>
      <c r="G125" s="29">
        <v>382.74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44923</v>
      </c>
      <c r="B126" s="29" t="s">
        <v>1231</v>
      </c>
      <c r="C126" s="28" t="s">
        <v>1232</v>
      </c>
      <c r="D126" s="28" t="s">
        <v>1215</v>
      </c>
      <c r="E126" s="28" t="s">
        <v>526</v>
      </c>
      <c r="F126" s="85">
        <v>307773</v>
      </c>
      <c r="G126" s="29">
        <v>380.59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44923</v>
      </c>
      <c r="B127" s="29" t="s">
        <v>1231</v>
      </c>
      <c r="C127" s="28" t="s">
        <v>1232</v>
      </c>
      <c r="D127" s="28" t="s">
        <v>1248</v>
      </c>
      <c r="E127" s="28" t="s">
        <v>526</v>
      </c>
      <c r="F127" s="85">
        <v>150000</v>
      </c>
      <c r="G127" s="29">
        <v>375.48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44923</v>
      </c>
      <c r="B128" s="29" t="s">
        <v>1249</v>
      </c>
      <c r="C128" s="28" t="s">
        <v>1250</v>
      </c>
      <c r="D128" s="28" t="s">
        <v>1251</v>
      </c>
      <c r="E128" s="28" t="s">
        <v>526</v>
      </c>
      <c r="F128" s="85">
        <v>170000</v>
      </c>
      <c r="G128" s="29">
        <v>7.15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44923</v>
      </c>
      <c r="B129" s="29" t="s">
        <v>1128</v>
      </c>
      <c r="C129" s="28" t="s">
        <v>1129</v>
      </c>
      <c r="D129" s="28" t="s">
        <v>1235</v>
      </c>
      <c r="E129" s="28" t="s">
        <v>526</v>
      </c>
      <c r="F129" s="85">
        <v>403507</v>
      </c>
      <c r="G129" s="29">
        <v>27.05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44923</v>
      </c>
      <c r="B130" s="29" t="s">
        <v>1131</v>
      </c>
      <c r="C130" s="28" t="s">
        <v>1132</v>
      </c>
      <c r="D130" s="28" t="s">
        <v>1236</v>
      </c>
      <c r="E130" s="28" t="s">
        <v>526</v>
      </c>
      <c r="F130" s="85">
        <v>655403</v>
      </c>
      <c r="G130" s="29">
        <v>12.37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44923</v>
      </c>
      <c r="B131" s="29" t="s">
        <v>1237</v>
      </c>
      <c r="C131" s="28" t="s">
        <v>1238</v>
      </c>
      <c r="D131" s="28" t="s">
        <v>1215</v>
      </c>
      <c r="E131" s="28" t="s">
        <v>526</v>
      </c>
      <c r="F131" s="85">
        <v>1239527</v>
      </c>
      <c r="G131" s="29">
        <v>80.849999999999994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44923</v>
      </c>
      <c r="B132" s="29" t="s">
        <v>1239</v>
      </c>
      <c r="C132" s="28" t="s">
        <v>1240</v>
      </c>
      <c r="D132" s="28" t="s">
        <v>1252</v>
      </c>
      <c r="E132" s="28" t="s">
        <v>526</v>
      </c>
      <c r="F132" s="85">
        <v>168512</v>
      </c>
      <c r="G132" s="29">
        <v>124.4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44923</v>
      </c>
      <c r="B133" s="29" t="s">
        <v>1239</v>
      </c>
      <c r="C133" s="28" t="s">
        <v>1240</v>
      </c>
      <c r="D133" s="28" t="s">
        <v>1242</v>
      </c>
      <c r="E133" s="28" t="s">
        <v>526</v>
      </c>
      <c r="F133" s="85">
        <v>64010</v>
      </c>
      <c r="G133" s="29">
        <v>128.19999999999999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44923</v>
      </c>
      <c r="B134" s="29" t="s">
        <v>1253</v>
      </c>
      <c r="C134" s="28" t="s">
        <v>1254</v>
      </c>
      <c r="D134" s="28" t="s">
        <v>1255</v>
      </c>
      <c r="E134" s="28" t="s">
        <v>526</v>
      </c>
      <c r="F134" s="85">
        <v>253659</v>
      </c>
      <c r="G134" s="29">
        <v>5.63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14"/>
  <sheetViews>
    <sheetView zoomScale="85" zoomScaleNormal="85" workbookViewId="0">
      <selection activeCell="I31" sqref="I31:J3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40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44924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26">
        <v>1</v>
      </c>
      <c r="B10" s="327">
        <v>44810</v>
      </c>
      <c r="C10" s="328"/>
      <c r="D10" s="329" t="s">
        <v>88</v>
      </c>
      <c r="E10" s="330" t="s">
        <v>888</v>
      </c>
      <c r="F10" s="326">
        <v>1607</v>
      </c>
      <c r="G10" s="326">
        <v>1517</v>
      </c>
      <c r="H10" s="326">
        <v>1607</v>
      </c>
      <c r="I10" s="331" t="s">
        <v>843</v>
      </c>
      <c r="J10" s="332" t="s">
        <v>661</v>
      </c>
      <c r="K10" s="332">
        <f t="shared" ref="K10" si="0">H10-F10</f>
        <v>0</v>
      </c>
      <c r="L10" s="333">
        <f t="shared" ref="L10" si="1">(F10*-0.7)/100</f>
        <v>-11.248999999999999</v>
      </c>
      <c r="M10" s="334">
        <f t="shared" ref="M10" si="2">(K10+L10)/F10</f>
        <v>-6.9999999999999993E-3</v>
      </c>
      <c r="N10" s="332" t="s">
        <v>661</v>
      </c>
      <c r="O10" s="335">
        <v>44902</v>
      </c>
      <c r="P10" s="332"/>
      <c r="Q10" s="197"/>
      <c r="R10" s="197" t="s">
        <v>541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9">
        <v>2</v>
      </c>
      <c r="B11" s="300">
        <v>44840</v>
      </c>
      <c r="C11" s="301"/>
      <c r="D11" s="302" t="s">
        <v>125</v>
      </c>
      <c r="E11" s="303" t="s">
        <v>888</v>
      </c>
      <c r="F11" s="304">
        <v>1150.5</v>
      </c>
      <c r="G11" s="304">
        <v>1075</v>
      </c>
      <c r="H11" s="304">
        <v>1217.5</v>
      </c>
      <c r="I11" s="305" t="s">
        <v>844</v>
      </c>
      <c r="J11" s="247" t="s">
        <v>637</v>
      </c>
      <c r="K11" s="247">
        <f t="shared" ref="K11" si="3">H11-F11</f>
        <v>67</v>
      </c>
      <c r="L11" s="306">
        <f t="shared" ref="L11" si="4">(F11*-0.7)/100</f>
        <v>-8.0534999999999997</v>
      </c>
      <c r="M11" s="307">
        <f t="shared" ref="M11" si="5">(K11+L11)/F11</f>
        <v>5.1235549760973491E-2</v>
      </c>
      <c r="N11" s="247" t="s">
        <v>540</v>
      </c>
      <c r="O11" s="308">
        <v>44896</v>
      </c>
      <c r="P11" s="247"/>
      <c r="Q11" s="197"/>
      <c r="R11" s="197" t="s">
        <v>541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88">
        <v>3</v>
      </c>
      <c r="B12" s="289">
        <v>44861</v>
      </c>
      <c r="C12" s="290"/>
      <c r="D12" s="291" t="s">
        <v>55</v>
      </c>
      <c r="E12" s="292" t="s">
        <v>542</v>
      </c>
      <c r="F12" s="293">
        <v>147</v>
      </c>
      <c r="G12" s="293">
        <v>137</v>
      </c>
      <c r="H12" s="293">
        <v>154</v>
      </c>
      <c r="I12" s="294" t="s">
        <v>875</v>
      </c>
      <c r="J12" s="295" t="s">
        <v>876</v>
      </c>
      <c r="K12" s="295">
        <f t="shared" ref="K12:K13" si="6">H12-F12</f>
        <v>7</v>
      </c>
      <c r="L12" s="296">
        <f t="shared" ref="L12:L13" si="7">(F12*-0.7)/100</f>
        <v>-1.0289999999999999</v>
      </c>
      <c r="M12" s="297">
        <f t="shared" ref="M12:M13" si="8">(K12+L12)/F12</f>
        <v>4.0619047619047617E-2</v>
      </c>
      <c r="N12" s="295" t="s">
        <v>540</v>
      </c>
      <c r="O12" s="298">
        <v>44866</v>
      </c>
      <c r="P12" s="295"/>
      <c r="Q12" s="197"/>
      <c r="R12" s="197" t="s">
        <v>806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299">
        <v>4</v>
      </c>
      <c r="B13" s="300">
        <v>44867</v>
      </c>
      <c r="C13" s="301"/>
      <c r="D13" s="302" t="s">
        <v>877</v>
      </c>
      <c r="E13" s="303" t="s">
        <v>542</v>
      </c>
      <c r="F13" s="304">
        <v>836</v>
      </c>
      <c r="G13" s="304">
        <v>790</v>
      </c>
      <c r="H13" s="304">
        <v>884.5</v>
      </c>
      <c r="I13" s="305" t="s">
        <v>878</v>
      </c>
      <c r="J13" s="247" t="s">
        <v>1009</v>
      </c>
      <c r="K13" s="247">
        <f t="shared" si="6"/>
        <v>48.5</v>
      </c>
      <c r="L13" s="306">
        <f t="shared" si="7"/>
        <v>-5.8519999999999994</v>
      </c>
      <c r="M13" s="307">
        <f t="shared" si="8"/>
        <v>5.1014354066985651E-2</v>
      </c>
      <c r="N13" s="247" t="s">
        <v>540</v>
      </c>
      <c r="O13" s="308">
        <v>44908</v>
      </c>
      <c r="P13" s="247"/>
      <c r="Q13" s="197"/>
      <c r="R13" s="197" t="s">
        <v>541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s="198" customFormat="1" ht="13.9" customHeight="1">
      <c r="A14" s="293">
        <v>5</v>
      </c>
      <c r="B14" s="319">
        <v>44876</v>
      </c>
      <c r="C14" s="290"/>
      <c r="D14" s="291" t="s">
        <v>207</v>
      </c>
      <c r="E14" s="292" t="s">
        <v>542</v>
      </c>
      <c r="F14" s="293">
        <v>6800</v>
      </c>
      <c r="G14" s="293">
        <v>6340</v>
      </c>
      <c r="H14" s="293">
        <v>7160</v>
      </c>
      <c r="I14" s="294" t="s">
        <v>881</v>
      </c>
      <c r="J14" s="295" t="s">
        <v>901</v>
      </c>
      <c r="K14" s="295">
        <f t="shared" ref="K14" si="9">H14-F14</f>
        <v>360</v>
      </c>
      <c r="L14" s="296">
        <f t="shared" ref="L14" si="10">(F14*-0.7)/100</f>
        <v>-47.6</v>
      </c>
      <c r="M14" s="297">
        <f t="shared" ref="M14" si="11">(K14+L14)/F14</f>
        <v>4.5941176470588235E-2</v>
      </c>
      <c r="N14" s="295" t="s">
        <v>540</v>
      </c>
      <c r="O14" s="298">
        <v>44896</v>
      </c>
      <c r="P14" s="295"/>
      <c r="Q14" s="197"/>
      <c r="R14" s="197" t="s">
        <v>541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" customHeight="1">
      <c r="A15" s="344">
        <v>6</v>
      </c>
      <c r="B15" s="323">
        <v>44880</v>
      </c>
      <c r="C15" s="337"/>
      <c r="D15" s="338" t="s">
        <v>364</v>
      </c>
      <c r="E15" s="339" t="s">
        <v>542</v>
      </c>
      <c r="F15" s="336">
        <v>3425</v>
      </c>
      <c r="G15" s="336">
        <v>3170</v>
      </c>
      <c r="H15" s="336">
        <f>(3575+3100)/2</f>
        <v>3337.5</v>
      </c>
      <c r="I15" s="340" t="s">
        <v>883</v>
      </c>
      <c r="J15" s="281" t="s">
        <v>1034</v>
      </c>
      <c r="K15" s="281">
        <f t="shared" ref="K15:K16" si="12">H15-F15</f>
        <v>-87.5</v>
      </c>
      <c r="L15" s="341">
        <f t="shared" ref="L15:L16" si="13">(F15*-0.7)/100</f>
        <v>-23.975000000000001</v>
      </c>
      <c r="M15" s="342">
        <f t="shared" ref="M15:M16" si="14">(K15+L15)/F15</f>
        <v>-3.2547445255474448E-2</v>
      </c>
      <c r="N15" s="281" t="s">
        <v>552</v>
      </c>
      <c r="O15" s="343">
        <v>44911</v>
      </c>
      <c r="P15" s="281"/>
      <c r="Q15" s="197"/>
      <c r="R15" s="197" t="s">
        <v>541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s="198" customFormat="1" ht="13.9" customHeight="1">
      <c r="A16" s="299">
        <v>7</v>
      </c>
      <c r="B16" s="300">
        <v>44883</v>
      </c>
      <c r="C16" s="301"/>
      <c r="D16" s="302" t="s">
        <v>804</v>
      </c>
      <c r="E16" s="303" t="s">
        <v>542</v>
      </c>
      <c r="F16" s="304">
        <v>401</v>
      </c>
      <c r="G16" s="304">
        <v>369</v>
      </c>
      <c r="H16" s="304">
        <v>427</v>
      </c>
      <c r="I16" s="305" t="s">
        <v>885</v>
      </c>
      <c r="J16" s="247" t="s">
        <v>1058</v>
      </c>
      <c r="K16" s="247">
        <f t="shared" si="12"/>
        <v>26</v>
      </c>
      <c r="L16" s="306">
        <f t="shared" si="13"/>
        <v>-2.8069999999999999</v>
      </c>
      <c r="M16" s="307">
        <f t="shared" si="14"/>
        <v>5.7837905236907731E-2</v>
      </c>
      <c r="N16" s="247" t="s">
        <v>540</v>
      </c>
      <c r="O16" s="308">
        <v>44917</v>
      </c>
      <c r="P16" s="247"/>
      <c r="Q16" s="197"/>
      <c r="R16" s="197" t="s">
        <v>541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s="198" customFormat="1" ht="13.9" customHeight="1">
      <c r="A17" s="299">
        <v>8</v>
      </c>
      <c r="B17" s="300">
        <v>44886</v>
      </c>
      <c r="C17" s="301"/>
      <c r="D17" s="302" t="s">
        <v>146</v>
      </c>
      <c r="E17" s="303" t="s">
        <v>542</v>
      </c>
      <c r="F17" s="304">
        <v>4800</v>
      </c>
      <c r="G17" s="304">
        <v>4540</v>
      </c>
      <c r="H17" s="304">
        <v>5095</v>
      </c>
      <c r="I17" s="305" t="s">
        <v>887</v>
      </c>
      <c r="J17" s="247" t="s">
        <v>968</v>
      </c>
      <c r="K17" s="247">
        <f t="shared" ref="K17:K18" si="15">H17-F17</f>
        <v>295</v>
      </c>
      <c r="L17" s="306">
        <f t="shared" ref="L17:L18" si="16">(F17*-0.7)/100</f>
        <v>-33.6</v>
      </c>
      <c r="M17" s="307">
        <f t="shared" ref="M17:M18" si="17">(K17+L17)/F17</f>
        <v>5.4458333333333331E-2</v>
      </c>
      <c r="N17" s="247" t="s">
        <v>540</v>
      </c>
      <c r="O17" s="308">
        <v>44897</v>
      </c>
      <c r="P17" s="247"/>
      <c r="Q17" s="197"/>
      <c r="R17" s="197" t="s">
        <v>541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s="198" customFormat="1" ht="13.9" customHeight="1">
      <c r="A18" s="293">
        <v>9</v>
      </c>
      <c r="B18" s="319">
        <v>44890</v>
      </c>
      <c r="C18" s="290"/>
      <c r="D18" s="291" t="s">
        <v>273</v>
      </c>
      <c r="E18" s="292" t="s">
        <v>542</v>
      </c>
      <c r="F18" s="293">
        <v>5670</v>
      </c>
      <c r="G18" s="293">
        <v>5250</v>
      </c>
      <c r="H18" s="293">
        <v>5905</v>
      </c>
      <c r="I18" s="294" t="s">
        <v>896</v>
      </c>
      <c r="J18" s="295" t="s">
        <v>1144</v>
      </c>
      <c r="K18" s="295">
        <f t="shared" si="15"/>
        <v>235</v>
      </c>
      <c r="L18" s="296">
        <f t="shared" si="16"/>
        <v>-39.69</v>
      </c>
      <c r="M18" s="297">
        <f t="shared" si="17"/>
        <v>3.4446208112874778E-2</v>
      </c>
      <c r="N18" s="295" t="s">
        <v>540</v>
      </c>
      <c r="O18" s="298">
        <v>44923</v>
      </c>
      <c r="P18" s="295"/>
      <c r="Q18" s="197"/>
      <c r="R18" s="197" t="s">
        <v>541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s="198" customFormat="1" ht="13.9" customHeight="1">
      <c r="A19" s="299">
        <v>10</v>
      </c>
      <c r="B19" s="300">
        <v>44890</v>
      </c>
      <c r="C19" s="301"/>
      <c r="D19" s="302" t="s">
        <v>868</v>
      </c>
      <c r="E19" s="303" t="s">
        <v>542</v>
      </c>
      <c r="F19" s="304">
        <v>413</v>
      </c>
      <c r="G19" s="304">
        <v>379</v>
      </c>
      <c r="H19" s="304">
        <v>440</v>
      </c>
      <c r="I19" s="305" t="s">
        <v>893</v>
      </c>
      <c r="J19" s="247" t="s">
        <v>916</v>
      </c>
      <c r="K19" s="247">
        <f t="shared" ref="K19:K20" si="18">H19-F19</f>
        <v>27</v>
      </c>
      <c r="L19" s="306">
        <f t="shared" ref="L19:L20" si="19">(F19*-0.7)/100</f>
        <v>-2.8909999999999996</v>
      </c>
      <c r="M19" s="307">
        <f t="shared" ref="M19:M20" si="20">(K19+L19)/F19</f>
        <v>5.837530266343826E-2</v>
      </c>
      <c r="N19" s="247" t="s">
        <v>540</v>
      </c>
      <c r="O19" s="308">
        <v>44897</v>
      </c>
      <c r="P19" s="247"/>
      <c r="Q19" s="197"/>
      <c r="R19" s="197" t="s">
        <v>541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s="198" customFormat="1" ht="13.9" customHeight="1">
      <c r="A20" s="344">
        <v>11</v>
      </c>
      <c r="B20" s="322">
        <v>44896</v>
      </c>
      <c r="C20" s="337"/>
      <c r="D20" s="338" t="s">
        <v>129</v>
      </c>
      <c r="E20" s="339" t="s">
        <v>542</v>
      </c>
      <c r="F20" s="336">
        <v>438</v>
      </c>
      <c r="G20" s="336">
        <v>412</v>
      </c>
      <c r="H20" s="336">
        <v>412</v>
      </c>
      <c r="I20" s="340" t="s">
        <v>902</v>
      </c>
      <c r="J20" s="281" t="s">
        <v>1076</v>
      </c>
      <c r="K20" s="281">
        <f t="shared" si="18"/>
        <v>-26</v>
      </c>
      <c r="L20" s="341">
        <f t="shared" si="19"/>
        <v>-3.0659999999999998</v>
      </c>
      <c r="M20" s="342">
        <f t="shared" si="20"/>
        <v>-6.6360730593607309E-2</v>
      </c>
      <c r="N20" s="281" t="s">
        <v>552</v>
      </c>
      <c r="O20" s="343">
        <v>44918</v>
      </c>
      <c r="P20" s="281"/>
      <c r="Q20" s="197"/>
      <c r="R20" s="197" t="s">
        <v>541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s="198" customFormat="1" ht="13.9" customHeight="1">
      <c r="A21" s="299">
        <v>12</v>
      </c>
      <c r="B21" s="300">
        <v>44896</v>
      </c>
      <c r="C21" s="301"/>
      <c r="D21" s="302" t="s">
        <v>258</v>
      </c>
      <c r="E21" s="303" t="s">
        <v>542</v>
      </c>
      <c r="F21" s="304">
        <v>265</v>
      </c>
      <c r="G21" s="304">
        <v>247</v>
      </c>
      <c r="H21" s="304">
        <v>284</v>
      </c>
      <c r="I21" s="305" t="s">
        <v>903</v>
      </c>
      <c r="J21" s="247" t="s">
        <v>1008</v>
      </c>
      <c r="K21" s="247">
        <f t="shared" ref="K21" si="21">H21-F21</f>
        <v>19</v>
      </c>
      <c r="L21" s="306">
        <f t="shared" ref="L21" si="22">(F21*-0.7)/100</f>
        <v>-1.855</v>
      </c>
      <c r="M21" s="307">
        <f t="shared" ref="M21" si="23">(K21+L21)/F21</f>
        <v>6.4698113207547162E-2</v>
      </c>
      <c r="N21" s="247" t="s">
        <v>540</v>
      </c>
      <c r="O21" s="308">
        <v>44908</v>
      </c>
      <c r="P21" s="247"/>
      <c r="Q21" s="197"/>
      <c r="R21" s="197" t="s">
        <v>541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s="198" customFormat="1" ht="13.9" customHeight="1">
      <c r="A22" s="250">
        <v>13</v>
      </c>
      <c r="B22" s="312">
        <v>44896</v>
      </c>
      <c r="C22" s="260"/>
      <c r="D22" s="261" t="s">
        <v>199</v>
      </c>
      <c r="E22" s="262" t="s">
        <v>542</v>
      </c>
      <c r="F22" s="252" t="s">
        <v>904</v>
      </c>
      <c r="G22" s="252">
        <v>3140</v>
      </c>
      <c r="H22" s="252"/>
      <c r="I22" s="263" t="s">
        <v>883</v>
      </c>
      <c r="J22" s="253" t="s">
        <v>543</v>
      </c>
      <c r="K22" s="253"/>
      <c r="L22" s="254"/>
      <c r="M22" s="255"/>
      <c r="N22" s="253"/>
      <c r="O22" s="256"/>
      <c r="P22" s="253"/>
      <c r="Q22" s="197"/>
      <c r="R22" s="197" t="s">
        <v>541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s="198" customFormat="1" ht="13.9" customHeight="1">
      <c r="A23" s="344">
        <v>14</v>
      </c>
      <c r="B23" s="323">
        <v>44900</v>
      </c>
      <c r="C23" s="337"/>
      <c r="D23" s="338" t="s">
        <v>200</v>
      </c>
      <c r="E23" s="339" t="s">
        <v>542</v>
      </c>
      <c r="F23" s="336">
        <v>1105</v>
      </c>
      <c r="G23" s="336">
        <v>1055</v>
      </c>
      <c r="H23" s="336">
        <v>1050</v>
      </c>
      <c r="I23" s="340" t="s">
        <v>938</v>
      </c>
      <c r="J23" s="281" t="s">
        <v>973</v>
      </c>
      <c r="K23" s="281">
        <f t="shared" ref="K23:K24" si="24">H23-F23</f>
        <v>-55</v>
      </c>
      <c r="L23" s="341">
        <f t="shared" ref="L23:L24" si="25">(F23*-0.7)/100</f>
        <v>-7.7350000000000003</v>
      </c>
      <c r="M23" s="342">
        <f t="shared" ref="M23:M24" si="26">(K23+L23)/F23</f>
        <v>-5.67737556561086E-2</v>
      </c>
      <c r="N23" s="281" t="s">
        <v>552</v>
      </c>
      <c r="O23" s="343">
        <v>44904</v>
      </c>
      <c r="P23" s="281"/>
      <c r="Q23" s="197"/>
      <c r="R23" s="197" t="s">
        <v>541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s="198" customFormat="1" ht="13.9" customHeight="1">
      <c r="A24" s="344">
        <v>15</v>
      </c>
      <c r="B24" s="323">
        <v>44901</v>
      </c>
      <c r="C24" s="337"/>
      <c r="D24" s="338" t="s">
        <v>365</v>
      </c>
      <c r="E24" s="339" t="s">
        <v>542</v>
      </c>
      <c r="F24" s="336">
        <v>594</v>
      </c>
      <c r="G24" s="336">
        <v>545</v>
      </c>
      <c r="H24" s="336">
        <v>545</v>
      </c>
      <c r="I24" s="340" t="s">
        <v>955</v>
      </c>
      <c r="J24" s="281" t="s">
        <v>1079</v>
      </c>
      <c r="K24" s="281">
        <f t="shared" si="24"/>
        <v>-49</v>
      </c>
      <c r="L24" s="341">
        <f t="shared" si="25"/>
        <v>-4.1579999999999995</v>
      </c>
      <c r="M24" s="342">
        <f t="shared" si="26"/>
        <v>-8.9491582491582497E-2</v>
      </c>
      <c r="N24" s="281" t="s">
        <v>552</v>
      </c>
      <c r="O24" s="343">
        <v>44918</v>
      </c>
      <c r="P24" s="281"/>
      <c r="Q24" s="197"/>
      <c r="R24" s="197" t="s">
        <v>541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s="198" customFormat="1" ht="13.9" customHeight="1">
      <c r="A25" s="344">
        <v>16</v>
      </c>
      <c r="B25" s="323">
        <v>44901</v>
      </c>
      <c r="C25" s="337"/>
      <c r="D25" s="338" t="s">
        <v>446</v>
      </c>
      <c r="E25" s="339" t="s">
        <v>542</v>
      </c>
      <c r="F25" s="336">
        <v>122</v>
      </c>
      <c r="G25" s="336">
        <v>114.5</v>
      </c>
      <c r="H25" s="336">
        <v>113</v>
      </c>
      <c r="I25" s="340" t="s">
        <v>956</v>
      </c>
      <c r="J25" s="281" t="s">
        <v>1049</v>
      </c>
      <c r="K25" s="281">
        <f t="shared" ref="K25:K27" si="27">H25-F25</f>
        <v>-9</v>
      </c>
      <c r="L25" s="341">
        <f t="shared" ref="L25:L27" si="28">(F25*-0.7)/100</f>
        <v>-0.85399999999999987</v>
      </c>
      <c r="M25" s="342">
        <f t="shared" ref="M25:M27" si="29">(K25+L25)/F25</f>
        <v>-8.0770491803278679E-2</v>
      </c>
      <c r="N25" s="281" t="s">
        <v>552</v>
      </c>
      <c r="O25" s="343">
        <v>44916</v>
      </c>
      <c r="P25" s="281"/>
      <c r="Q25" s="197"/>
      <c r="R25" s="197" t="s">
        <v>541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s="198" customFormat="1" ht="13.9" customHeight="1">
      <c r="A26" s="344">
        <v>17</v>
      </c>
      <c r="B26" s="323">
        <v>44902</v>
      </c>
      <c r="C26" s="337"/>
      <c r="D26" s="338" t="s">
        <v>198</v>
      </c>
      <c r="E26" s="339" t="s">
        <v>542</v>
      </c>
      <c r="F26" s="336">
        <v>111</v>
      </c>
      <c r="G26" s="336">
        <v>104.5</v>
      </c>
      <c r="H26" s="336">
        <v>104.5</v>
      </c>
      <c r="I26" s="340" t="s">
        <v>962</v>
      </c>
      <c r="J26" s="281" t="s">
        <v>1078</v>
      </c>
      <c r="K26" s="281">
        <f t="shared" si="27"/>
        <v>-6.5</v>
      </c>
      <c r="L26" s="341">
        <f t="shared" si="28"/>
        <v>-0.77699999999999991</v>
      </c>
      <c r="M26" s="342">
        <f t="shared" si="29"/>
        <v>-6.5558558558558563E-2</v>
      </c>
      <c r="N26" s="281" t="s">
        <v>552</v>
      </c>
      <c r="O26" s="343">
        <v>44918</v>
      </c>
      <c r="P26" s="281"/>
      <c r="Q26" s="197"/>
      <c r="R26" s="197" t="s">
        <v>541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s="198" customFormat="1" ht="13.9" customHeight="1">
      <c r="A27" s="344">
        <v>18</v>
      </c>
      <c r="B27" s="323">
        <v>44903</v>
      </c>
      <c r="C27" s="337"/>
      <c r="D27" s="338" t="s">
        <v>948</v>
      </c>
      <c r="E27" s="339" t="s">
        <v>542</v>
      </c>
      <c r="F27" s="336">
        <v>4625</v>
      </c>
      <c r="G27" s="336">
        <v>4270</v>
      </c>
      <c r="H27" s="336">
        <v>4270</v>
      </c>
      <c r="I27" s="340" t="s">
        <v>967</v>
      </c>
      <c r="J27" s="281" t="s">
        <v>1077</v>
      </c>
      <c r="K27" s="281">
        <f t="shared" si="27"/>
        <v>-355</v>
      </c>
      <c r="L27" s="341">
        <f t="shared" si="28"/>
        <v>-32.375</v>
      </c>
      <c r="M27" s="342">
        <f t="shared" si="29"/>
        <v>-8.3756756756756756E-2</v>
      </c>
      <c r="N27" s="281" t="s">
        <v>552</v>
      </c>
      <c r="O27" s="343">
        <v>44918</v>
      </c>
      <c r="P27" s="281"/>
      <c r="Q27" s="197"/>
      <c r="R27" s="197" t="s">
        <v>541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s="198" customFormat="1" ht="13.9" customHeight="1">
      <c r="A28" s="344">
        <v>19</v>
      </c>
      <c r="B28" s="322">
        <v>44904</v>
      </c>
      <c r="C28" s="337"/>
      <c r="D28" s="338" t="s">
        <v>505</v>
      </c>
      <c r="E28" s="339" t="s">
        <v>542</v>
      </c>
      <c r="F28" s="336">
        <v>336.5</v>
      </c>
      <c r="G28" s="336">
        <v>310</v>
      </c>
      <c r="H28" s="336">
        <v>310</v>
      </c>
      <c r="I28" s="340" t="s">
        <v>974</v>
      </c>
      <c r="J28" s="281" t="s">
        <v>1059</v>
      </c>
      <c r="K28" s="281">
        <f t="shared" ref="K28" si="30">H28-F28</f>
        <v>-26.5</v>
      </c>
      <c r="L28" s="341">
        <f t="shared" ref="L28" si="31">(F28*-0.7)/100</f>
        <v>-2.3554999999999997</v>
      </c>
      <c r="M28" s="342">
        <f t="shared" ref="M28" si="32">(K28+L28)/F28</f>
        <v>-8.5751857355126304E-2</v>
      </c>
      <c r="N28" s="281" t="s">
        <v>552</v>
      </c>
      <c r="O28" s="343">
        <v>44917</v>
      </c>
      <c r="P28" s="281"/>
      <c r="Q28" s="197"/>
      <c r="R28" s="197" t="s">
        <v>541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52">
        <v>20</v>
      </c>
      <c r="B29" s="251">
        <v>44922</v>
      </c>
      <c r="C29" s="260"/>
      <c r="D29" s="261" t="s">
        <v>258</v>
      </c>
      <c r="E29" s="262" t="s">
        <v>542</v>
      </c>
      <c r="F29" s="252" t="s">
        <v>1111</v>
      </c>
      <c r="G29" s="252">
        <v>246</v>
      </c>
      <c r="H29" s="252"/>
      <c r="I29" s="263" t="s">
        <v>903</v>
      </c>
      <c r="J29" s="253" t="s">
        <v>543</v>
      </c>
      <c r="K29" s="253"/>
      <c r="L29" s="254"/>
      <c r="M29" s="255"/>
      <c r="N29" s="253"/>
      <c r="O29" s="256"/>
      <c r="P29" s="254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s="198" customFormat="1" ht="13.9" customHeight="1">
      <c r="A30" s="293">
        <v>21</v>
      </c>
      <c r="B30" s="319">
        <v>44922</v>
      </c>
      <c r="C30" s="290"/>
      <c r="D30" s="291" t="s">
        <v>1112</v>
      </c>
      <c r="E30" s="292" t="s">
        <v>542</v>
      </c>
      <c r="F30" s="293">
        <v>292.5</v>
      </c>
      <c r="G30" s="293">
        <v>275</v>
      </c>
      <c r="H30" s="293">
        <v>305</v>
      </c>
      <c r="I30" s="294" t="s">
        <v>1113</v>
      </c>
      <c r="J30" s="295" t="s">
        <v>1145</v>
      </c>
      <c r="K30" s="295">
        <f t="shared" ref="K30" si="33">H30-F30</f>
        <v>12.5</v>
      </c>
      <c r="L30" s="296">
        <f t="shared" ref="L30" si="34">(F30*-0.7)/100</f>
        <v>-2.0474999999999999</v>
      </c>
      <c r="M30" s="297">
        <f t="shared" ref="M30" si="35">(K30+L30)/F30</f>
        <v>3.5735042735042737E-2</v>
      </c>
      <c r="N30" s="295" t="s">
        <v>540</v>
      </c>
      <c r="O30" s="298">
        <v>44923</v>
      </c>
      <c r="P30" s="295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52">
        <v>22</v>
      </c>
      <c r="B31" s="251">
        <v>44923</v>
      </c>
      <c r="C31" s="260"/>
      <c r="D31" s="261" t="s">
        <v>1136</v>
      </c>
      <c r="E31" s="262" t="s">
        <v>542</v>
      </c>
      <c r="F31" s="252" t="s">
        <v>1137</v>
      </c>
      <c r="G31" s="252">
        <v>293</v>
      </c>
      <c r="H31" s="252"/>
      <c r="I31" s="263" t="s">
        <v>1138</v>
      </c>
      <c r="J31" s="253" t="s">
        <v>543</v>
      </c>
      <c r="K31" s="253"/>
      <c r="L31" s="254"/>
      <c r="M31" s="255"/>
      <c r="N31" s="253"/>
      <c r="O31" s="256"/>
      <c r="P31" s="254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3.9" customHeight="1">
      <c r="A32" s="252">
        <v>23</v>
      </c>
      <c r="B32" s="251"/>
      <c r="C32" s="260"/>
      <c r="D32" s="261"/>
      <c r="E32" s="262"/>
      <c r="F32" s="252"/>
      <c r="G32" s="252"/>
      <c r="H32" s="252"/>
      <c r="I32" s="263"/>
      <c r="J32" s="253"/>
      <c r="K32" s="253"/>
      <c r="L32" s="254"/>
      <c r="M32" s="255"/>
      <c r="N32" s="253"/>
      <c r="O32" s="256"/>
      <c r="P32" s="254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56" ht="13.9" customHeight="1">
      <c r="A33" s="252"/>
      <c r="B33" s="251"/>
      <c r="C33" s="260"/>
      <c r="D33" s="261"/>
      <c r="E33" s="262"/>
      <c r="F33" s="252"/>
      <c r="G33" s="252"/>
      <c r="H33" s="252"/>
      <c r="I33" s="263"/>
      <c r="J33" s="253"/>
      <c r="K33" s="253"/>
      <c r="L33" s="254"/>
      <c r="M33" s="255"/>
      <c r="N33" s="253"/>
      <c r="O33" s="256"/>
      <c r="P33" s="254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</row>
    <row r="34" spans="1:56" ht="13.9" customHeight="1">
      <c r="A34" s="231"/>
      <c r="B34" s="230"/>
      <c r="C34" s="363"/>
      <c r="D34" s="364"/>
      <c r="E34" s="365"/>
      <c r="F34" s="231"/>
      <c r="G34" s="231"/>
      <c r="H34" s="231"/>
      <c r="I34" s="366"/>
      <c r="J34" s="367"/>
      <c r="K34" s="367"/>
      <c r="L34" s="368"/>
      <c r="M34" s="369"/>
      <c r="N34" s="367"/>
      <c r="O34" s="370"/>
      <c r="P34" s="368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</row>
    <row r="35" spans="1:56" ht="14.25" customHeight="1">
      <c r="A35" s="97"/>
      <c r="B35" s="98"/>
      <c r="C35" s="99"/>
      <c r="D35" s="100"/>
      <c r="E35" s="101"/>
      <c r="F35" s="101"/>
      <c r="H35" s="101"/>
      <c r="I35" s="102"/>
      <c r="J35" s="103"/>
      <c r="K35" s="103"/>
      <c r="L35" s="104"/>
      <c r="M35" s="105"/>
      <c r="N35" s="106"/>
      <c r="O35" s="107"/>
      <c r="P35" s="108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</row>
    <row r="36" spans="1:56" ht="14.25" customHeight="1">
      <c r="A36" s="97"/>
      <c r="B36" s="98"/>
      <c r="C36" s="99"/>
      <c r="D36" s="100"/>
      <c r="E36" s="101"/>
      <c r="F36" s="101"/>
      <c r="G36" s="97"/>
      <c r="H36" s="101"/>
      <c r="I36" s="102"/>
      <c r="J36" s="103"/>
      <c r="K36" s="103"/>
      <c r="L36" s="104"/>
      <c r="M36" s="105"/>
      <c r="N36" s="106"/>
      <c r="O36" s="107"/>
      <c r="P36" s="10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544</v>
      </c>
      <c r="B37" s="110"/>
      <c r="C37" s="111"/>
      <c r="E37" s="112"/>
      <c r="F37" s="112"/>
      <c r="G37" s="112"/>
      <c r="H37" s="112"/>
      <c r="I37" s="112"/>
      <c r="J37" s="113"/>
      <c r="K37" s="112"/>
      <c r="L37" s="114"/>
      <c r="M37" s="54"/>
      <c r="N37" s="113"/>
      <c r="O37" s="11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15" t="s">
        <v>545</v>
      </c>
      <c r="B38" s="109"/>
      <c r="C38" s="109"/>
      <c r="D38" s="109"/>
      <c r="E38" s="41"/>
      <c r="F38" s="116" t="s">
        <v>546</v>
      </c>
      <c r="G38" s="6"/>
      <c r="H38" s="6"/>
      <c r="I38" s="6"/>
      <c r="J38" s="117"/>
      <c r="K38" s="118"/>
      <c r="L38" s="118"/>
      <c r="M38" s="119"/>
      <c r="N38" s="1"/>
      <c r="O38" s="120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547</v>
      </c>
      <c r="B39" s="109"/>
      <c r="C39" s="109"/>
      <c r="D39" s="109" t="s">
        <v>795</v>
      </c>
      <c r="E39" s="6"/>
      <c r="F39" s="116" t="s">
        <v>548</v>
      </c>
      <c r="G39" s="6"/>
      <c r="H39" s="6"/>
      <c r="I39" s="6"/>
      <c r="J39" s="117"/>
      <c r="K39" s="118"/>
      <c r="L39" s="118"/>
      <c r="M39" s="119"/>
      <c r="N39" s="1"/>
      <c r="O39" s="120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09"/>
      <c r="B40" s="109"/>
      <c r="C40" s="109"/>
      <c r="D40" s="109"/>
      <c r="E40" s="6"/>
      <c r="F40" s="6"/>
      <c r="G40" s="6"/>
      <c r="H40" s="6"/>
      <c r="I40" s="6"/>
      <c r="J40" s="121"/>
      <c r="K40" s="118"/>
      <c r="L40" s="118"/>
      <c r="M40" s="6"/>
      <c r="N40" s="122"/>
      <c r="O40" s="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.75" customHeight="1">
      <c r="A41" s="1"/>
      <c r="B41" s="123" t="s">
        <v>549</v>
      </c>
      <c r="C41" s="123"/>
      <c r="D41" s="123"/>
      <c r="E41" s="123"/>
      <c r="F41" s="124"/>
      <c r="G41" s="6"/>
      <c r="H41" s="6"/>
      <c r="I41" s="125"/>
      <c r="J41" s="126"/>
      <c r="K41" s="127"/>
      <c r="L41" s="126"/>
      <c r="M41" s="6"/>
      <c r="N41" s="1"/>
      <c r="O41" s="1"/>
      <c r="P41" s="1"/>
      <c r="R41" s="54"/>
      <c r="S41" s="1"/>
      <c r="T41" s="1"/>
      <c r="U41" s="1"/>
      <c r="V41" s="1"/>
      <c r="W41" s="1"/>
      <c r="X41" s="1"/>
      <c r="Y41" s="1"/>
      <c r="Z41" s="1"/>
    </row>
    <row r="42" spans="1:56" ht="38.25" customHeight="1">
      <c r="A42" s="279" t="s">
        <v>16</v>
      </c>
      <c r="B42" s="279" t="s">
        <v>517</v>
      </c>
      <c r="C42" s="279"/>
      <c r="D42" s="229" t="s">
        <v>528</v>
      </c>
      <c r="E42" s="279" t="s">
        <v>529</v>
      </c>
      <c r="F42" s="279" t="s">
        <v>530</v>
      </c>
      <c r="G42" s="279" t="s">
        <v>550</v>
      </c>
      <c r="H42" s="279" t="s">
        <v>532</v>
      </c>
      <c r="I42" s="279" t="s">
        <v>533</v>
      </c>
      <c r="J42" s="96" t="s">
        <v>534</v>
      </c>
      <c r="K42" s="94" t="s">
        <v>551</v>
      </c>
      <c r="L42" s="129" t="s">
        <v>536</v>
      </c>
      <c r="M42" s="96" t="s">
        <v>537</v>
      </c>
      <c r="N42" s="93" t="s">
        <v>538</v>
      </c>
      <c r="O42" s="229" t="s">
        <v>539</v>
      </c>
      <c r="P42" s="41"/>
      <c r="Q42" s="1"/>
      <c r="R42" s="54"/>
      <c r="S42" s="54"/>
      <c r="T42" s="54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s="259" customFormat="1" ht="13.5" customHeight="1">
      <c r="A43" s="304">
        <v>1</v>
      </c>
      <c r="B43" s="309">
        <v>44888</v>
      </c>
      <c r="C43" s="301"/>
      <c r="D43" s="302" t="s">
        <v>767</v>
      </c>
      <c r="E43" s="303" t="s">
        <v>542</v>
      </c>
      <c r="F43" s="304">
        <v>1490</v>
      </c>
      <c r="G43" s="304">
        <v>1440</v>
      </c>
      <c r="H43" s="304">
        <v>1530</v>
      </c>
      <c r="I43" s="305" t="s">
        <v>874</v>
      </c>
      <c r="J43" s="247" t="s">
        <v>583</v>
      </c>
      <c r="K43" s="247">
        <f t="shared" ref="K43:K44" si="36">H43-F43</f>
        <v>40</v>
      </c>
      <c r="L43" s="306">
        <f t="shared" ref="L43:L44" si="37">(F43*-0.7)/100</f>
        <v>-10.43</v>
      </c>
      <c r="M43" s="307">
        <f t="shared" ref="M43:M44" si="38">(K43+L43)/F43</f>
        <v>1.9845637583892618E-2</v>
      </c>
      <c r="N43" s="247" t="s">
        <v>540</v>
      </c>
      <c r="O43" s="308">
        <v>44900</v>
      </c>
      <c r="P43" s="313"/>
      <c r="Q43" s="198"/>
      <c r="R43" s="228" t="s">
        <v>806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257"/>
      <c r="AJ43" s="258"/>
      <c r="AK43" s="258"/>
      <c r="AL43" s="258"/>
    </row>
    <row r="44" spans="1:56" s="259" customFormat="1" ht="13.5" customHeight="1">
      <c r="A44" s="336">
        <v>2</v>
      </c>
      <c r="B44" s="322">
        <v>44888</v>
      </c>
      <c r="C44" s="337"/>
      <c r="D44" s="338" t="s">
        <v>64</v>
      </c>
      <c r="E44" s="339" t="s">
        <v>542</v>
      </c>
      <c r="F44" s="336">
        <v>1645</v>
      </c>
      <c r="G44" s="336">
        <v>1595</v>
      </c>
      <c r="H44" s="336">
        <v>1595</v>
      </c>
      <c r="I44" s="340" t="s">
        <v>891</v>
      </c>
      <c r="J44" s="281" t="s">
        <v>972</v>
      </c>
      <c r="K44" s="281">
        <f t="shared" si="36"/>
        <v>-50</v>
      </c>
      <c r="L44" s="341">
        <f t="shared" si="37"/>
        <v>-11.515000000000001</v>
      </c>
      <c r="M44" s="342">
        <f t="shared" si="38"/>
        <v>-3.7395136778115505E-2</v>
      </c>
      <c r="N44" s="281" t="s">
        <v>552</v>
      </c>
      <c r="O44" s="343">
        <v>44904</v>
      </c>
      <c r="P44" s="313"/>
      <c r="Q44" s="198"/>
      <c r="R44" s="228" t="s">
        <v>541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257"/>
      <c r="AJ44" s="258"/>
      <c r="AK44" s="258"/>
      <c r="AL44" s="258"/>
    </row>
    <row r="45" spans="1:56" s="259" customFormat="1" ht="13.5" customHeight="1">
      <c r="A45" s="336">
        <v>3</v>
      </c>
      <c r="B45" s="322">
        <v>44888</v>
      </c>
      <c r="C45" s="337"/>
      <c r="D45" s="338" t="s">
        <v>71</v>
      </c>
      <c r="E45" s="339" t="s">
        <v>542</v>
      </c>
      <c r="F45" s="336">
        <v>106.5</v>
      </c>
      <c r="G45" s="336">
        <v>103.5</v>
      </c>
      <c r="H45" s="336">
        <v>103.5</v>
      </c>
      <c r="I45" s="340" t="s">
        <v>892</v>
      </c>
      <c r="J45" s="281" t="s">
        <v>1030</v>
      </c>
      <c r="K45" s="281">
        <f t="shared" ref="K45" si="39">H45-F45</f>
        <v>-3</v>
      </c>
      <c r="L45" s="341">
        <f t="shared" ref="L45" si="40">(F45*-0.7)/100</f>
        <v>-0.74549999999999994</v>
      </c>
      <c r="M45" s="342">
        <f t="shared" ref="M45" si="41">(K45+L45)/F45</f>
        <v>-3.5169014084507039E-2</v>
      </c>
      <c r="N45" s="281" t="s">
        <v>552</v>
      </c>
      <c r="O45" s="343">
        <v>44910</v>
      </c>
      <c r="P45" s="313"/>
      <c r="Q45" s="198"/>
      <c r="R45" s="228" t="s">
        <v>541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257"/>
      <c r="AJ45" s="258"/>
      <c r="AK45" s="258"/>
      <c r="AL45" s="258"/>
    </row>
    <row r="46" spans="1:56" s="259" customFormat="1" ht="13.5" customHeight="1">
      <c r="A46" s="304">
        <v>4</v>
      </c>
      <c r="B46" s="309">
        <v>44897</v>
      </c>
      <c r="C46" s="301"/>
      <c r="D46" s="302" t="s">
        <v>208</v>
      </c>
      <c r="E46" s="303" t="s">
        <v>542</v>
      </c>
      <c r="F46" s="304">
        <v>773</v>
      </c>
      <c r="G46" s="304">
        <v>748</v>
      </c>
      <c r="H46" s="304">
        <v>795.5</v>
      </c>
      <c r="I46" s="305" t="s">
        <v>920</v>
      </c>
      <c r="J46" s="247" t="s">
        <v>942</v>
      </c>
      <c r="K46" s="247">
        <f t="shared" ref="K46" si="42">H46-F46</f>
        <v>22.5</v>
      </c>
      <c r="L46" s="306">
        <f t="shared" ref="L46" si="43">(F46*-0.7)/100</f>
        <v>-5.4109999999999987</v>
      </c>
      <c r="M46" s="307">
        <f t="shared" ref="M46" si="44">(K46+L46)/F46</f>
        <v>2.2107373868046575E-2</v>
      </c>
      <c r="N46" s="247" t="s">
        <v>540</v>
      </c>
      <c r="O46" s="308">
        <v>44900</v>
      </c>
      <c r="P46" s="313"/>
      <c r="Q46" s="198"/>
      <c r="R46" s="228" t="s">
        <v>806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257"/>
      <c r="AJ46" s="258"/>
      <c r="AK46" s="258"/>
      <c r="AL46" s="258"/>
    </row>
    <row r="47" spans="1:56" s="259" customFormat="1" ht="13.5" customHeight="1">
      <c r="A47" s="304">
        <v>5</v>
      </c>
      <c r="B47" s="309">
        <v>44900</v>
      </c>
      <c r="C47" s="301"/>
      <c r="D47" s="302" t="s">
        <v>300</v>
      </c>
      <c r="E47" s="303" t="s">
        <v>542</v>
      </c>
      <c r="F47" s="304">
        <v>2035</v>
      </c>
      <c r="G47" s="304">
        <v>1960</v>
      </c>
      <c r="H47" s="304">
        <v>2090</v>
      </c>
      <c r="I47" s="305" t="s">
        <v>943</v>
      </c>
      <c r="J47" s="247" t="s">
        <v>678</v>
      </c>
      <c r="K47" s="247">
        <f t="shared" ref="K47" si="45">H47-F47</f>
        <v>55</v>
      </c>
      <c r="L47" s="306">
        <f t="shared" ref="L47" si="46">(F47*-0.7)/100</f>
        <v>-14.244999999999999</v>
      </c>
      <c r="M47" s="307">
        <f t="shared" ref="M47" si="47">(K47+L47)/F47</f>
        <v>2.0027027027027029E-2</v>
      </c>
      <c r="N47" s="247" t="s">
        <v>540</v>
      </c>
      <c r="O47" s="308">
        <v>44904</v>
      </c>
      <c r="P47" s="313"/>
      <c r="Q47" s="198"/>
      <c r="R47" s="228" t="s">
        <v>541</v>
      </c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257"/>
      <c r="AJ47" s="258"/>
      <c r="AK47" s="258"/>
      <c r="AL47" s="258"/>
    </row>
    <row r="48" spans="1:56" s="259" customFormat="1" ht="13.5" customHeight="1">
      <c r="A48" s="304">
        <v>6</v>
      </c>
      <c r="B48" s="309">
        <v>44904</v>
      </c>
      <c r="C48" s="301"/>
      <c r="D48" s="302" t="s">
        <v>240</v>
      </c>
      <c r="E48" s="303" t="s">
        <v>978</v>
      </c>
      <c r="F48" s="304">
        <v>157.5</v>
      </c>
      <c r="G48" s="304">
        <v>162.5</v>
      </c>
      <c r="H48" s="304">
        <v>154.75</v>
      </c>
      <c r="I48" s="305" t="s">
        <v>981</v>
      </c>
      <c r="J48" s="247" t="s">
        <v>982</v>
      </c>
      <c r="K48" s="247">
        <f>F48-H48</f>
        <v>2.75</v>
      </c>
      <c r="L48" s="306">
        <f>(F48*-0.07)/100</f>
        <v>-0.11025</v>
      </c>
      <c r="M48" s="307">
        <f t="shared" ref="M48:M50" si="48">(K48+L48)/F48</f>
        <v>1.6760317460317458E-2</v>
      </c>
      <c r="N48" s="247" t="s">
        <v>540</v>
      </c>
      <c r="O48" s="308">
        <v>44904</v>
      </c>
      <c r="P48" s="313"/>
      <c r="Q48" s="198"/>
      <c r="R48" s="228" t="s">
        <v>541</v>
      </c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257"/>
      <c r="AJ48" s="258"/>
      <c r="AK48" s="258"/>
      <c r="AL48" s="258"/>
    </row>
    <row r="49" spans="1:38" s="348" customFormat="1" ht="13.5" customHeight="1">
      <c r="A49" s="304">
        <v>7</v>
      </c>
      <c r="B49" s="309">
        <v>44907</v>
      </c>
      <c r="C49" s="301"/>
      <c r="D49" s="302" t="s">
        <v>147</v>
      </c>
      <c r="E49" s="303" t="s">
        <v>542</v>
      </c>
      <c r="F49" s="304">
        <v>3900</v>
      </c>
      <c r="G49" s="304">
        <v>3780</v>
      </c>
      <c r="H49" s="304">
        <v>4012.5</v>
      </c>
      <c r="I49" s="305" t="s">
        <v>998</v>
      </c>
      <c r="J49" s="247" t="s">
        <v>1013</v>
      </c>
      <c r="K49" s="247">
        <f t="shared" ref="K49:K50" si="49">H49-F49</f>
        <v>112.5</v>
      </c>
      <c r="L49" s="306">
        <f t="shared" ref="L49:L50" si="50">(F49*-0.7)/100</f>
        <v>-27.3</v>
      </c>
      <c r="M49" s="307">
        <f t="shared" si="48"/>
        <v>2.1846153846153848E-2</v>
      </c>
      <c r="N49" s="247" t="s">
        <v>540</v>
      </c>
      <c r="O49" s="308">
        <v>44909</v>
      </c>
      <c r="P49" s="313"/>
      <c r="Q49" s="198"/>
      <c r="R49" s="228" t="s">
        <v>541</v>
      </c>
      <c r="S49" s="197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6"/>
      <c r="AJ49" s="347"/>
      <c r="AK49" s="347"/>
      <c r="AL49" s="347"/>
    </row>
    <row r="50" spans="1:38" s="348" customFormat="1" ht="13.5" customHeight="1">
      <c r="A50" s="336">
        <v>8</v>
      </c>
      <c r="B50" s="322">
        <v>44907</v>
      </c>
      <c r="C50" s="337"/>
      <c r="D50" s="338" t="s">
        <v>999</v>
      </c>
      <c r="E50" s="339" t="s">
        <v>542</v>
      </c>
      <c r="F50" s="336">
        <v>1505</v>
      </c>
      <c r="G50" s="336">
        <v>1460</v>
      </c>
      <c r="H50" s="336">
        <v>1460</v>
      </c>
      <c r="I50" s="340" t="s">
        <v>1000</v>
      </c>
      <c r="J50" s="281" t="s">
        <v>1027</v>
      </c>
      <c r="K50" s="281">
        <f t="shared" si="49"/>
        <v>-45</v>
      </c>
      <c r="L50" s="341">
        <f t="shared" si="50"/>
        <v>-10.535</v>
      </c>
      <c r="M50" s="342">
        <f t="shared" si="48"/>
        <v>-3.6900332225913622E-2</v>
      </c>
      <c r="N50" s="281" t="s">
        <v>552</v>
      </c>
      <c r="O50" s="343">
        <v>44910</v>
      </c>
      <c r="P50" s="313"/>
      <c r="Q50" s="198"/>
      <c r="R50" s="228" t="s">
        <v>806</v>
      </c>
      <c r="S50" s="197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6"/>
      <c r="AJ50" s="347"/>
      <c r="AK50" s="347"/>
      <c r="AL50" s="347"/>
    </row>
    <row r="51" spans="1:38" s="348" customFormat="1" ht="13.5" customHeight="1">
      <c r="A51" s="304">
        <v>9</v>
      </c>
      <c r="B51" s="309">
        <v>44907</v>
      </c>
      <c r="C51" s="301"/>
      <c r="D51" s="302" t="s">
        <v>300</v>
      </c>
      <c r="E51" s="303" t="s">
        <v>542</v>
      </c>
      <c r="F51" s="304">
        <v>2030</v>
      </c>
      <c r="G51" s="304">
        <v>1960</v>
      </c>
      <c r="H51" s="304">
        <v>2120</v>
      </c>
      <c r="I51" s="305" t="s">
        <v>943</v>
      </c>
      <c r="J51" s="247" t="s">
        <v>1010</v>
      </c>
      <c r="K51" s="247">
        <f t="shared" ref="K51:K52" si="51">H51-F51</f>
        <v>90</v>
      </c>
      <c r="L51" s="306">
        <f t="shared" ref="L51:L52" si="52">(F51*-0.7)/100</f>
        <v>-14.21</v>
      </c>
      <c r="M51" s="307">
        <f t="shared" ref="M51:M52" si="53">(K51+L51)/F51</f>
        <v>3.7334975369458123E-2</v>
      </c>
      <c r="N51" s="247" t="s">
        <v>540</v>
      </c>
      <c r="O51" s="308">
        <v>44908</v>
      </c>
      <c r="P51" s="313"/>
      <c r="Q51" s="198"/>
      <c r="R51" s="228" t="s">
        <v>541</v>
      </c>
      <c r="S51" s="197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6"/>
      <c r="AJ51" s="347"/>
      <c r="AK51" s="347"/>
      <c r="AL51" s="347"/>
    </row>
    <row r="52" spans="1:38" s="348" customFormat="1" ht="13.5" customHeight="1">
      <c r="A52" s="336">
        <v>10</v>
      </c>
      <c r="B52" s="322">
        <v>44908</v>
      </c>
      <c r="C52" s="337"/>
      <c r="D52" s="338" t="s">
        <v>208</v>
      </c>
      <c r="E52" s="339" t="s">
        <v>542</v>
      </c>
      <c r="F52" s="336">
        <v>762.5</v>
      </c>
      <c r="G52" s="336">
        <v>744</v>
      </c>
      <c r="H52" s="336">
        <v>744</v>
      </c>
      <c r="I52" s="340" t="s">
        <v>650</v>
      </c>
      <c r="J52" s="281" t="s">
        <v>1061</v>
      </c>
      <c r="K52" s="281">
        <f t="shared" si="51"/>
        <v>-18.5</v>
      </c>
      <c r="L52" s="341">
        <f t="shared" si="52"/>
        <v>-5.3375000000000004</v>
      </c>
      <c r="M52" s="342">
        <f t="shared" si="53"/>
        <v>-3.1262295081967213E-2</v>
      </c>
      <c r="N52" s="281" t="s">
        <v>552</v>
      </c>
      <c r="O52" s="343">
        <v>44917</v>
      </c>
      <c r="P52" s="313"/>
      <c r="Q52" s="198"/>
      <c r="R52" s="228" t="s">
        <v>541</v>
      </c>
      <c r="S52" s="197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6"/>
      <c r="AJ52" s="347"/>
      <c r="AK52" s="347"/>
      <c r="AL52" s="347"/>
    </row>
    <row r="53" spans="1:38" s="348" customFormat="1" ht="13.5" customHeight="1">
      <c r="A53" s="336">
        <v>11</v>
      </c>
      <c r="B53" s="322">
        <v>44910</v>
      </c>
      <c r="C53" s="337"/>
      <c r="D53" s="338" t="s">
        <v>102</v>
      </c>
      <c r="E53" s="339" t="s">
        <v>542</v>
      </c>
      <c r="F53" s="336">
        <v>141.5</v>
      </c>
      <c r="G53" s="336">
        <v>137.4</v>
      </c>
      <c r="H53" s="336">
        <v>137.4</v>
      </c>
      <c r="I53" s="340" t="s">
        <v>1020</v>
      </c>
      <c r="J53" s="281" t="s">
        <v>1031</v>
      </c>
      <c r="K53" s="281">
        <f t="shared" ref="K53:K54" si="54">H53-F53</f>
        <v>-4.0999999999999943</v>
      </c>
      <c r="L53" s="341">
        <f t="shared" ref="L53:L54" si="55">(F53*-0.7)/100</f>
        <v>-0.99049999999999994</v>
      </c>
      <c r="M53" s="342">
        <f t="shared" ref="M53:M54" si="56">(K53+L53)/F53</f>
        <v>-3.5975265017667804E-2</v>
      </c>
      <c r="N53" s="281" t="s">
        <v>552</v>
      </c>
      <c r="O53" s="343">
        <v>44911</v>
      </c>
      <c r="P53" s="313"/>
      <c r="Q53" s="198"/>
      <c r="R53" s="228" t="s">
        <v>541</v>
      </c>
      <c r="S53" s="197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6"/>
      <c r="AJ53" s="347"/>
      <c r="AK53" s="347"/>
      <c r="AL53" s="347"/>
    </row>
    <row r="54" spans="1:38" s="348" customFormat="1" ht="13.5" customHeight="1">
      <c r="A54" s="304">
        <v>12</v>
      </c>
      <c r="B54" s="309">
        <v>44910</v>
      </c>
      <c r="C54" s="301"/>
      <c r="D54" s="302" t="s">
        <v>767</v>
      </c>
      <c r="E54" s="303" t="s">
        <v>542</v>
      </c>
      <c r="F54" s="304">
        <v>1412.5</v>
      </c>
      <c r="G54" s="304">
        <v>1370</v>
      </c>
      <c r="H54" s="304">
        <v>1458</v>
      </c>
      <c r="I54" s="305" t="s">
        <v>1021</v>
      </c>
      <c r="J54" s="247" t="s">
        <v>1032</v>
      </c>
      <c r="K54" s="247">
        <f t="shared" si="54"/>
        <v>45.5</v>
      </c>
      <c r="L54" s="306">
        <f t="shared" si="55"/>
        <v>-9.8874999999999993</v>
      </c>
      <c r="M54" s="307">
        <f t="shared" si="56"/>
        <v>2.5212389380530973E-2</v>
      </c>
      <c r="N54" s="247" t="s">
        <v>540</v>
      </c>
      <c r="O54" s="308">
        <v>44911</v>
      </c>
      <c r="P54" s="313"/>
      <c r="Q54" s="198"/>
      <c r="R54" s="228" t="s">
        <v>541</v>
      </c>
      <c r="S54" s="197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6"/>
      <c r="AJ54" s="347"/>
      <c r="AK54" s="347"/>
      <c r="AL54" s="347"/>
    </row>
    <row r="55" spans="1:38" s="348" customFormat="1" ht="13.5" customHeight="1">
      <c r="A55" s="336">
        <v>13</v>
      </c>
      <c r="B55" s="322">
        <v>44911</v>
      </c>
      <c r="C55" s="337"/>
      <c r="D55" s="338" t="s">
        <v>136</v>
      </c>
      <c r="E55" s="339" t="s">
        <v>542</v>
      </c>
      <c r="F55" s="336">
        <v>670</v>
      </c>
      <c r="G55" s="336">
        <v>649</v>
      </c>
      <c r="H55" s="336">
        <v>649</v>
      </c>
      <c r="I55" s="340" t="s">
        <v>1033</v>
      </c>
      <c r="J55" s="281" t="s">
        <v>1060</v>
      </c>
      <c r="K55" s="281">
        <f t="shared" ref="K55" si="57">H55-F55</f>
        <v>-21</v>
      </c>
      <c r="L55" s="341">
        <f t="shared" ref="L55" si="58">(F55*-0.7)/100</f>
        <v>-4.6899999999999995</v>
      </c>
      <c r="M55" s="342">
        <f t="shared" ref="M55" si="59">(K55+L55)/F55</f>
        <v>-3.8343283582089549E-2</v>
      </c>
      <c r="N55" s="281" t="s">
        <v>552</v>
      </c>
      <c r="O55" s="343">
        <v>44917</v>
      </c>
      <c r="P55" s="313"/>
      <c r="Q55" s="198"/>
      <c r="R55" s="228"/>
      <c r="S55" s="197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6"/>
      <c r="AJ55" s="347"/>
      <c r="AK55" s="347"/>
      <c r="AL55" s="347"/>
    </row>
    <row r="56" spans="1:38" s="348" customFormat="1" ht="13.5" customHeight="1">
      <c r="A56" s="336">
        <v>14</v>
      </c>
      <c r="B56" s="322">
        <v>44915</v>
      </c>
      <c r="C56" s="337"/>
      <c r="D56" s="338" t="s">
        <v>300</v>
      </c>
      <c r="E56" s="339" t="s">
        <v>542</v>
      </c>
      <c r="F56" s="336">
        <v>1985</v>
      </c>
      <c r="G56" s="336">
        <v>1920</v>
      </c>
      <c r="H56" s="336">
        <v>1920</v>
      </c>
      <c r="I56" s="340" t="s">
        <v>1041</v>
      </c>
      <c r="J56" s="281" t="s">
        <v>1081</v>
      </c>
      <c r="K56" s="281">
        <f t="shared" ref="K56:K58" si="60">H56-F56</f>
        <v>-65</v>
      </c>
      <c r="L56" s="341">
        <f t="shared" ref="L56:L58" si="61">(F56*-0.7)/100</f>
        <v>-13.895</v>
      </c>
      <c r="M56" s="342">
        <f t="shared" ref="M56:M58" si="62">(K56+L56)/F56</f>
        <v>-3.9745591939546597E-2</v>
      </c>
      <c r="N56" s="281" t="s">
        <v>552</v>
      </c>
      <c r="O56" s="343">
        <v>44918</v>
      </c>
      <c r="P56" s="313"/>
      <c r="Q56" s="198"/>
      <c r="R56" s="228"/>
      <c r="S56" s="197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6"/>
      <c r="AJ56" s="347"/>
      <c r="AK56" s="347"/>
      <c r="AL56" s="347"/>
    </row>
    <row r="57" spans="1:38" s="348" customFormat="1" ht="13.5" customHeight="1">
      <c r="A57" s="336">
        <v>15</v>
      </c>
      <c r="B57" s="322">
        <v>44916</v>
      </c>
      <c r="C57" s="337"/>
      <c r="D57" s="338" t="s">
        <v>263</v>
      </c>
      <c r="E57" s="339" t="s">
        <v>542</v>
      </c>
      <c r="F57" s="336">
        <v>895</v>
      </c>
      <c r="G57" s="336">
        <v>870</v>
      </c>
      <c r="H57" s="336">
        <v>870</v>
      </c>
      <c r="I57" s="340" t="s">
        <v>1055</v>
      </c>
      <c r="J57" s="281" t="s">
        <v>1080</v>
      </c>
      <c r="K57" s="281">
        <f t="shared" si="60"/>
        <v>-25</v>
      </c>
      <c r="L57" s="341">
        <f t="shared" si="61"/>
        <v>-6.2649999999999997</v>
      </c>
      <c r="M57" s="342">
        <f t="shared" si="62"/>
        <v>-3.4932960893854746E-2</v>
      </c>
      <c r="N57" s="281" t="s">
        <v>552</v>
      </c>
      <c r="O57" s="343">
        <v>44918</v>
      </c>
      <c r="P57" s="313"/>
      <c r="Q57" s="198"/>
      <c r="R57" s="228"/>
      <c r="S57" s="197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6"/>
      <c r="AJ57" s="347"/>
      <c r="AK57" s="347"/>
      <c r="AL57" s="347"/>
    </row>
    <row r="58" spans="1:38" s="348" customFormat="1" ht="13.5" customHeight="1">
      <c r="A58" s="304">
        <v>16</v>
      </c>
      <c r="B58" s="309">
        <v>44917</v>
      </c>
      <c r="C58" s="301"/>
      <c r="D58" s="302" t="s">
        <v>767</v>
      </c>
      <c r="E58" s="303" t="s">
        <v>542</v>
      </c>
      <c r="F58" s="304">
        <v>1485</v>
      </c>
      <c r="G58" s="304">
        <v>1445</v>
      </c>
      <c r="H58" s="304">
        <v>1530</v>
      </c>
      <c r="I58" s="305" t="s">
        <v>1062</v>
      </c>
      <c r="J58" s="247" t="s">
        <v>1103</v>
      </c>
      <c r="K58" s="247">
        <f t="shared" si="60"/>
        <v>45</v>
      </c>
      <c r="L58" s="306">
        <f t="shared" si="61"/>
        <v>-10.395</v>
      </c>
      <c r="M58" s="307">
        <f t="shared" si="62"/>
        <v>2.3303030303030305E-2</v>
      </c>
      <c r="N58" s="247" t="s">
        <v>540</v>
      </c>
      <c r="O58" s="308">
        <v>44922</v>
      </c>
      <c r="P58" s="313"/>
      <c r="Q58" s="198"/>
      <c r="R58" s="228"/>
      <c r="S58" s="197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6"/>
      <c r="AJ58" s="347"/>
      <c r="AK58" s="347"/>
      <c r="AL58" s="347"/>
    </row>
    <row r="59" spans="1:38" s="348" customFormat="1" ht="13.5" customHeight="1">
      <c r="A59" s="304">
        <v>17</v>
      </c>
      <c r="B59" s="309">
        <v>44917</v>
      </c>
      <c r="C59" s="301"/>
      <c r="D59" s="302" t="s">
        <v>457</v>
      </c>
      <c r="E59" s="303" t="s">
        <v>542</v>
      </c>
      <c r="F59" s="304">
        <v>179</v>
      </c>
      <c r="G59" s="304">
        <v>174.5</v>
      </c>
      <c r="H59" s="304">
        <v>182.5</v>
      </c>
      <c r="I59" s="305" t="s">
        <v>1063</v>
      </c>
      <c r="J59" s="247" t="s">
        <v>1064</v>
      </c>
      <c r="K59" s="247">
        <f t="shared" ref="K59:K60" si="63">H59-F59</f>
        <v>3.5</v>
      </c>
      <c r="L59" s="306">
        <f>(F59*-0.07)/100</f>
        <v>-0.12530000000000002</v>
      </c>
      <c r="M59" s="307">
        <f t="shared" ref="M59:M60" si="64">(K59+L59)/F59</f>
        <v>1.8853072625698322E-2</v>
      </c>
      <c r="N59" s="247" t="s">
        <v>540</v>
      </c>
      <c r="O59" s="308">
        <v>44917</v>
      </c>
      <c r="P59" s="313"/>
      <c r="Q59" s="198"/>
      <c r="R59" s="228"/>
      <c r="S59" s="197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6"/>
      <c r="AJ59" s="347"/>
      <c r="AK59" s="347"/>
      <c r="AL59" s="347"/>
    </row>
    <row r="60" spans="1:38" s="259" customFormat="1" ht="15" customHeight="1">
      <c r="A60" s="336">
        <v>18</v>
      </c>
      <c r="B60" s="322">
        <v>44918</v>
      </c>
      <c r="D60" s="338" t="s">
        <v>457</v>
      </c>
      <c r="E60" s="339" t="s">
        <v>542</v>
      </c>
      <c r="F60" s="336">
        <v>177</v>
      </c>
      <c r="G60" s="336">
        <v>172</v>
      </c>
      <c r="H60" s="336">
        <v>172</v>
      </c>
      <c r="I60" s="340" t="s">
        <v>1087</v>
      </c>
      <c r="J60" s="281" t="s">
        <v>1088</v>
      </c>
      <c r="K60" s="281">
        <f t="shared" si="63"/>
        <v>-5</v>
      </c>
      <c r="L60" s="341">
        <f>(F60*-0.07)/100</f>
        <v>-0.12390000000000001</v>
      </c>
      <c r="M60" s="342">
        <f t="shared" si="64"/>
        <v>-2.8948587570621468E-2</v>
      </c>
      <c r="N60" s="281" t="s">
        <v>552</v>
      </c>
      <c r="O60" s="343">
        <v>44918</v>
      </c>
      <c r="P60" s="313"/>
      <c r="Q60" s="198"/>
      <c r="R60" s="259" t="s">
        <v>541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257"/>
      <c r="AJ60" s="258"/>
      <c r="AK60" s="258"/>
      <c r="AL60" s="258"/>
    </row>
    <row r="61" spans="1:38" s="348" customFormat="1" ht="13.5" customHeight="1">
      <c r="A61" s="252">
        <v>17</v>
      </c>
      <c r="B61" s="251">
        <v>44921</v>
      </c>
      <c r="C61" s="260"/>
      <c r="D61" s="261" t="s">
        <v>149</v>
      </c>
      <c r="E61" s="262" t="s">
        <v>542</v>
      </c>
      <c r="F61" s="252" t="s">
        <v>1095</v>
      </c>
      <c r="G61" s="252">
        <v>1200</v>
      </c>
      <c r="H61" s="252"/>
      <c r="I61" s="263" t="s">
        <v>1096</v>
      </c>
      <c r="J61" s="253" t="s">
        <v>543</v>
      </c>
      <c r="K61" s="253"/>
      <c r="L61" s="254"/>
      <c r="M61" s="255"/>
      <c r="N61" s="253"/>
      <c r="O61" s="256"/>
      <c r="P61" s="313"/>
      <c r="Q61" s="198"/>
      <c r="R61" s="228"/>
      <c r="S61" s="197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6"/>
      <c r="AJ61" s="347"/>
      <c r="AK61" s="347"/>
      <c r="AL61" s="347"/>
    </row>
    <row r="62" spans="1:38" s="348" customFormat="1" ht="13.5" customHeight="1">
      <c r="A62" s="304">
        <v>18</v>
      </c>
      <c r="B62" s="309">
        <v>44922</v>
      </c>
      <c r="C62" s="301"/>
      <c r="D62" s="302" t="s">
        <v>1104</v>
      </c>
      <c r="E62" s="303" t="s">
        <v>542</v>
      </c>
      <c r="F62" s="304">
        <v>2515</v>
      </c>
      <c r="G62" s="304">
        <v>2440</v>
      </c>
      <c r="H62" s="304">
        <v>2583</v>
      </c>
      <c r="I62" s="305" t="s">
        <v>1105</v>
      </c>
      <c r="J62" s="247" t="s">
        <v>677</v>
      </c>
      <c r="K62" s="247">
        <f t="shared" ref="K62" si="65">H62-F62</f>
        <v>68</v>
      </c>
      <c r="L62" s="306">
        <f t="shared" ref="L62" si="66">(F62*-0.7)/100</f>
        <v>-17.605</v>
      </c>
      <c r="M62" s="307">
        <f t="shared" ref="M62" si="67">(K62+L62)/F62</f>
        <v>2.0037773359840954E-2</v>
      </c>
      <c r="N62" s="247" t="s">
        <v>540</v>
      </c>
      <c r="O62" s="308">
        <v>44923</v>
      </c>
      <c r="P62" s="313"/>
      <c r="Q62" s="198"/>
      <c r="R62" s="228"/>
      <c r="S62" s="197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6"/>
      <c r="AJ62" s="347"/>
      <c r="AK62" s="347"/>
      <c r="AL62" s="347"/>
    </row>
    <row r="63" spans="1:38" s="348" customFormat="1" ht="13.5" customHeight="1">
      <c r="A63" s="304">
        <v>19</v>
      </c>
      <c r="B63" s="309">
        <v>44922</v>
      </c>
      <c r="C63" s="301"/>
      <c r="D63" s="302" t="s">
        <v>198</v>
      </c>
      <c r="E63" s="303" t="s">
        <v>542</v>
      </c>
      <c r="F63" s="304">
        <v>106.5</v>
      </c>
      <c r="G63" s="304">
        <v>103</v>
      </c>
      <c r="H63" s="304">
        <v>109.5</v>
      </c>
      <c r="I63" s="305" t="s">
        <v>1106</v>
      </c>
      <c r="J63" s="247" t="s">
        <v>1107</v>
      </c>
      <c r="K63" s="247">
        <f t="shared" ref="K63" si="68">H63-F63</f>
        <v>3</v>
      </c>
      <c r="L63" s="306">
        <f>(F63*-0.07)/100</f>
        <v>-7.4550000000000005E-2</v>
      </c>
      <c r="M63" s="307">
        <f t="shared" ref="M63" si="69">(K63+L63)/F63</f>
        <v>2.7469014084507044E-2</v>
      </c>
      <c r="N63" s="247" t="s">
        <v>540</v>
      </c>
      <c r="O63" s="308">
        <v>44922</v>
      </c>
      <c r="P63" s="313"/>
      <c r="Q63" s="198"/>
      <c r="R63" s="228"/>
      <c r="S63" s="197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6"/>
      <c r="AJ63" s="347"/>
      <c r="AK63" s="347"/>
      <c r="AL63" s="347"/>
    </row>
    <row r="64" spans="1:38" s="348" customFormat="1" ht="13.5" customHeight="1">
      <c r="A64" s="252">
        <v>20</v>
      </c>
      <c r="B64" s="251">
        <v>44923</v>
      </c>
      <c r="C64" s="260"/>
      <c r="D64" s="261" t="s">
        <v>741</v>
      </c>
      <c r="E64" s="262" t="s">
        <v>542</v>
      </c>
      <c r="F64" s="252" t="s">
        <v>1139</v>
      </c>
      <c r="G64" s="252">
        <v>295</v>
      </c>
      <c r="H64" s="252"/>
      <c r="I64" s="263" t="s">
        <v>1140</v>
      </c>
      <c r="J64" s="253" t="s">
        <v>543</v>
      </c>
      <c r="K64" s="253"/>
      <c r="L64" s="254"/>
      <c r="M64" s="255"/>
      <c r="N64" s="253"/>
      <c r="O64" s="256"/>
      <c r="P64" s="313"/>
      <c r="Q64" s="198"/>
      <c r="R64" s="228"/>
      <c r="S64" s="197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6"/>
      <c r="AJ64" s="347"/>
      <c r="AK64" s="347"/>
      <c r="AL64" s="347"/>
    </row>
    <row r="65" spans="1:38" s="348" customFormat="1" ht="13.5" customHeight="1">
      <c r="A65" s="252"/>
      <c r="B65" s="251"/>
      <c r="C65" s="260"/>
      <c r="D65" s="261"/>
      <c r="E65" s="262"/>
      <c r="F65" s="252"/>
      <c r="G65" s="252"/>
      <c r="H65" s="252"/>
      <c r="I65" s="263"/>
      <c r="J65" s="253"/>
      <c r="K65" s="253"/>
      <c r="L65" s="254"/>
      <c r="M65" s="255"/>
      <c r="N65" s="253"/>
      <c r="O65" s="256"/>
      <c r="P65" s="313"/>
      <c r="Q65" s="198"/>
      <c r="R65" s="228"/>
      <c r="S65" s="197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6"/>
      <c r="AJ65" s="347"/>
      <c r="AK65" s="347"/>
      <c r="AL65" s="347"/>
    </row>
    <row r="66" spans="1:38" s="354" customFormat="1" ht="13.5" customHeight="1">
      <c r="A66" s="231"/>
      <c r="B66" s="230"/>
      <c r="C66" s="363"/>
      <c r="D66" s="364"/>
      <c r="E66" s="365"/>
      <c r="F66" s="231"/>
      <c r="G66" s="231"/>
      <c r="H66" s="231"/>
      <c r="I66" s="366"/>
      <c r="J66" s="367"/>
      <c r="K66" s="367"/>
      <c r="L66" s="368"/>
      <c r="M66" s="369"/>
      <c r="N66" s="367"/>
      <c r="O66" s="370"/>
      <c r="P66" s="313"/>
      <c r="Q66" s="198"/>
      <c r="R66" s="228"/>
      <c r="S66" s="197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</row>
    <row r="67" spans="1:38" ht="44.25" customHeight="1">
      <c r="A67" s="109" t="s">
        <v>544</v>
      </c>
      <c r="B67" s="130"/>
      <c r="C67" s="130"/>
      <c r="D67" s="1"/>
      <c r="E67" s="6"/>
      <c r="F67" s="6"/>
      <c r="G67" s="6"/>
      <c r="H67" s="6" t="s">
        <v>556</v>
      </c>
      <c r="I67" s="6"/>
      <c r="J67" s="6"/>
      <c r="K67" s="105"/>
      <c r="L67" s="131"/>
      <c r="M67" s="105"/>
      <c r="N67" s="106"/>
      <c r="O67" s="105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38" ht="12.75" customHeight="1">
      <c r="A68" s="115" t="s">
        <v>545</v>
      </c>
      <c r="B68" s="109"/>
      <c r="C68" s="109"/>
      <c r="D68" s="109"/>
      <c r="E68" s="41"/>
      <c r="F68" s="116" t="s">
        <v>546</v>
      </c>
      <c r="G68" s="54"/>
      <c r="H68" s="41"/>
      <c r="I68" s="54"/>
      <c r="J68" s="6"/>
      <c r="K68" s="132"/>
      <c r="L68" s="133"/>
      <c r="M68" s="6"/>
      <c r="N68" s="99"/>
      <c r="O68" s="134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15"/>
      <c r="B69" s="109"/>
      <c r="C69" s="109"/>
      <c r="D69" s="109"/>
      <c r="E69" s="6"/>
      <c r="F69" s="116" t="s">
        <v>548</v>
      </c>
      <c r="G69" s="54"/>
      <c r="H69" s="41"/>
      <c r="I69" s="54"/>
      <c r="J69" s="6"/>
      <c r="K69" s="132"/>
      <c r="L69" s="133"/>
      <c r="M69" s="6"/>
      <c r="N69" s="99"/>
      <c r="O69" s="134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09"/>
      <c r="B70" s="109"/>
      <c r="C70" s="109"/>
      <c r="D70" s="109"/>
      <c r="E70" s="6"/>
      <c r="F70" s="6"/>
      <c r="G70" s="6"/>
      <c r="H70" s="6"/>
      <c r="I70" s="6"/>
      <c r="J70" s="121"/>
      <c r="K70" s="118"/>
      <c r="L70" s="119"/>
      <c r="M70" s="6"/>
      <c r="N70" s="122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35" t="s">
        <v>557</v>
      </c>
      <c r="B71" s="135"/>
      <c r="C71" s="135"/>
      <c r="D71" s="135"/>
      <c r="E71" s="6"/>
      <c r="F71" s="6"/>
      <c r="G71" s="6"/>
      <c r="H71" s="6"/>
      <c r="I71" s="6"/>
      <c r="J71" s="6"/>
      <c r="K71" s="6"/>
      <c r="L71" s="6"/>
      <c r="M71" s="6"/>
      <c r="N71" s="6"/>
      <c r="O71" s="2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94" t="s">
        <v>16</v>
      </c>
      <c r="B72" s="94" t="s">
        <v>517</v>
      </c>
      <c r="C72" s="94"/>
      <c r="D72" s="95" t="s">
        <v>528</v>
      </c>
      <c r="E72" s="94" t="s">
        <v>529</v>
      </c>
      <c r="F72" s="94" t="s">
        <v>530</v>
      </c>
      <c r="G72" s="94" t="s">
        <v>550</v>
      </c>
      <c r="H72" s="94" t="s">
        <v>532</v>
      </c>
      <c r="I72" s="94" t="s">
        <v>533</v>
      </c>
      <c r="J72" s="93" t="s">
        <v>534</v>
      </c>
      <c r="K72" s="136" t="s">
        <v>558</v>
      </c>
      <c r="L72" s="96" t="s">
        <v>536</v>
      </c>
      <c r="M72" s="136" t="s">
        <v>559</v>
      </c>
      <c r="N72" s="94" t="s">
        <v>560</v>
      </c>
      <c r="O72" s="93" t="s">
        <v>538</v>
      </c>
      <c r="P72" s="95" t="s">
        <v>539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s="198" customFormat="1" ht="12.75" customHeight="1">
      <c r="A73" s="280">
        <v>1</v>
      </c>
      <c r="B73" s="285">
        <v>44888</v>
      </c>
      <c r="C73" s="324"/>
      <c r="D73" s="324" t="s">
        <v>889</v>
      </c>
      <c r="E73" s="280" t="s">
        <v>542</v>
      </c>
      <c r="F73" s="280">
        <v>1960</v>
      </c>
      <c r="G73" s="280">
        <v>1920</v>
      </c>
      <c r="H73" s="325">
        <v>1925</v>
      </c>
      <c r="I73" s="325" t="s">
        <v>890</v>
      </c>
      <c r="J73" s="281" t="s">
        <v>971</v>
      </c>
      <c r="K73" s="282">
        <f t="shared" ref="K73" si="70">H73-F73</f>
        <v>-35</v>
      </c>
      <c r="L73" s="283">
        <f t="shared" ref="L73" si="71">(H73*N73)*0.07%</f>
        <v>539.00000000000011</v>
      </c>
      <c r="M73" s="284">
        <f t="shared" ref="M73" si="72">(K73*N73)-L73</f>
        <v>-14539</v>
      </c>
      <c r="N73" s="282">
        <v>400</v>
      </c>
      <c r="O73" s="281" t="s">
        <v>552</v>
      </c>
      <c r="P73" s="285">
        <v>44902</v>
      </c>
      <c r="Q73" s="200"/>
      <c r="R73" s="203" t="s">
        <v>541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1"/>
      <c r="AG73" s="230"/>
      <c r="AH73" s="200"/>
      <c r="AI73" s="200"/>
      <c r="AJ73" s="231"/>
      <c r="AK73" s="231"/>
      <c r="AL73" s="231"/>
    </row>
    <row r="74" spans="1:38" s="198" customFormat="1" ht="12.75" customHeight="1">
      <c r="A74" s="267">
        <v>2</v>
      </c>
      <c r="B74" s="309">
        <v>44890</v>
      </c>
      <c r="C74" s="273"/>
      <c r="D74" s="273" t="s">
        <v>894</v>
      </c>
      <c r="E74" s="267" t="s">
        <v>542</v>
      </c>
      <c r="F74" s="267">
        <v>2088</v>
      </c>
      <c r="G74" s="267">
        <v>2045</v>
      </c>
      <c r="H74" s="268">
        <v>2121</v>
      </c>
      <c r="I74" s="268" t="s">
        <v>895</v>
      </c>
      <c r="J74" s="247" t="s">
        <v>897</v>
      </c>
      <c r="K74" s="246">
        <f t="shared" ref="K74:K75" si="73">H74-F74</f>
        <v>33</v>
      </c>
      <c r="L74" s="248">
        <f t="shared" ref="L74:L75" si="74">(H74*N74)*0.07%</f>
        <v>445.41000000000008</v>
      </c>
      <c r="M74" s="249">
        <f t="shared" ref="M74:M75" si="75">(K74*N74)-L74</f>
        <v>9454.59</v>
      </c>
      <c r="N74" s="246">
        <v>300</v>
      </c>
      <c r="O74" s="247" t="s">
        <v>540</v>
      </c>
      <c r="P74" s="245">
        <v>44896</v>
      </c>
      <c r="Q74" s="200"/>
      <c r="R74" s="203" t="s">
        <v>806</v>
      </c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1"/>
      <c r="AG74" s="230"/>
      <c r="AH74" s="200"/>
      <c r="AI74" s="200"/>
      <c r="AJ74" s="231"/>
      <c r="AK74" s="231"/>
      <c r="AL74" s="231"/>
    </row>
    <row r="75" spans="1:38" s="198" customFormat="1" ht="12.75" customHeight="1">
      <c r="A75" s="267">
        <v>3</v>
      </c>
      <c r="B75" s="309">
        <v>44895</v>
      </c>
      <c r="C75" s="273"/>
      <c r="D75" s="273" t="s">
        <v>899</v>
      </c>
      <c r="E75" s="267" t="s">
        <v>542</v>
      </c>
      <c r="F75" s="267">
        <v>741.5</v>
      </c>
      <c r="G75" s="267">
        <v>730</v>
      </c>
      <c r="H75" s="268">
        <v>754</v>
      </c>
      <c r="I75" s="268" t="s">
        <v>900</v>
      </c>
      <c r="J75" s="247" t="s">
        <v>914</v>
      </c>
      <c r="K75" s="246">
        <f t="shared" si="73"/>
        <v>12.5</v>
      </c>
      <c r="L75" s="248">
        <f t="shared" si="74"/>
        <v>712.53000000000009</v>
      </c>
      <c r="M75" s="249">
        <f t="shared" si="75"/>
        <v>16162.47</v>
      </c>
      <c r="N75" s="246">
        <v>1350</v>
      </c>
      <c r="O75" s="247" t="s">
        <v>540</v>
      </c>
      <c r="P75" s="245">
        <v>44896</v>
      </c>
      <c r="Q75" s="200"/>
      <c r="R75" s="203" t="s">
        <v>806</v>
      </c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1"/>
      <c r="AG75" s="230"/>
      <c r="AH75" s="200"/>
      <c r="AI75" s="200"/>
      <c r="AJ75" s="231"/>
      <c r="AK75" s="231"/>
      <c r="AL75" s="231"/>
    </row>
    <row r="76" spans="1:38" s="198" customFormat="1" ht="12.75" customHeight="1">
      <c r="A76" s="267">
        <v>4</v>
      </c>
      <c r="B76" s="300">
        <v>44896</v>
      </c>
      <c r="C76" s="273"/>
      <c r="D76" s="273" t="s">
        <v>905</v>
      </c>
      <c r="E76" s="267" t="s">
        <v>542</v>
      </c>
      <c r="F76" s="267">
        <v>1631</v>
      </c>
      <c r="G76" s="267">
        <v>1595</v>
      </c>
      <c r="H76" s="268">
        <v>1649</v>
      </c>
      <c r="I76" s="268" t="s">
        <v>964</v>
      </c>
      <c r="J76" s="247" t="s">
        <v>965</v>
      </c>
      <c r="K76" s="246">
        <f t="shared" ref="K76:K77" si="76">H76-F76</f>
        <v>18</v>
      </c>
      <c r="L76" s="248">
        <f t="shared" ref="L76:L77" si="77">(H76*N76)*0.07%</f>
        <v>404.00500000000005</v>
      </c>
      <c r="M76" s="249">
        <f t="shared" ref="M76:M77" si="78">(K76*N76)-L76</f>
        <v>5895.9949999999999</v>
      </c>
      <c r="N76" s="246">
        <v>350</v>
      </c>
      <c r="O76" s="247" t="s">
        <v>540</v>
      </c>
      <c r="P76" s="245">
        <v>44903</v>
      </c>
      <c r="Q76" s="200"/>
      <c r="R76" s="203" t="s">
        <v>541</v>
      </c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231"/>
      <c r="AG76" s="230"/>
      <c r="AH76" s="200"/>
      <c r="AI76" s="200"/>
      <c r="AJ76" s="231"/>
      <c r="AK76" s="231"/>
      <c r="AL76" s="231"/>
    </row>
    <row r="77" spans="1:38" s="198" customFormat="1" ht="12.75" customHeight="1">
      <c r="A77" s="267">
        <v>5</v>
      </c>
      <c r="B77" s="309">
        <v>44897</v>
      </c>
      <c r="C77" s="273"/>
      <c r="D77" s="273" t="s">
        <v>930</v>
      </c>
      <c r="E77" s="267" t="s">
        <v>542</v>
      </c>
      <c r="F77" s="267">
        <v>943</v>
      </c>
      <c r="G77" s="267">
        <v>922</v>
      </c>
      <c r="H77" s="268">
        <v>955</v>
      </c>
      <c r="I77" s="268" t="s">
        <v>931</v>
      </c>
      <c r="J77" s="247" t="s">
        <v>935</v>
      </c>
      <c r="K77" s="246">
        <f t="shared" si="76"/>
        <v>12</v>
      </c>
      <c r="L77" s="248">
        <f t="shared" si="77"/>
        <v>417.81250000000006</v>
      </c>
      <c r="M77" s="249">
        <f t="shared" si="78"/>
        <v>7082.1875</v>
      </c>
      <c r="N77" s="246">
        <v>625</v>
      </c>
      <c r="O77" s="247" t="s">
        <v>540</v>
      </c>
      <c r="P77" s="245">
        <v>44904</v>
      </c>
      <c r="Q77" s="200"/>
      <c r="R77" s="203" t="s">
        <v>806</v>
      </c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231"/>
      <c r="AG77" s="230"/>
      <c r="AH77" s="200"/>
      <c r="AI77" s="200"/>
      <c r="AJ77" s="231"/>
      <c r="AK77" s="231"/>
      <c r="AL77" s="231"/>
    </row>
    <row r="78" spans="1:38" s="198" customFormat="1" ht="12.75" customHeight="1">
      <c r="A78" s="267">
        <v>6</v>
      </c>
      <c r="B78" s="309">
        <v>44897</v>
      </c>
      <c r="C78" s="273"/>
      <c r="D78" s="273" t="s">
        <v>932</v>
      </c>
      <c r="E78" s="267" t="s">
        <v>542</v>
      </c>
      <c r="F78" s="267">
        <v>803.5</v>
      </c>
      <c r="G78" s="267">
        <v>788</v>
      </c>
      <c r="H78" s="268">
        <v>814</v>
      </c>
      <c r="I78" s="268" t="s">
        <v>933</v>
      </c>
      <c r="J78" s="247" t="s">
        <v>935</v>
      </c>
      <c r="K78" s="246">
        <f t="shared" ref="K78" si="79">H78-F78</f>
        <v>10.5</v>
      </c>
      <c r="L78" s="248">
        <f t="shared" ref="L78" si="80">(H78*N78)*0.07%</f>
        <v>541.31000000000006</v>
      </c>
      <c r="M78" s="249">
        <f t="shared" ref="M78" si="81">(K78*N78)-L78</f>
        <v>9433.69</v>
      </c>
      <c r="N78" s="246">
        <v>950</v>
      </c>
      <c r="O78" s="247" t="s">
        <v>540</v>
      </c>
      <c r="P78" s="245">
        <v>44904</v>
      </c>
      <c r="Q78" s="200"/>
      <c r="R78" s="203" t="s">
        <v>541</v>
      </c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231"/>
      <c r="AG78" s="230"/>
      <c r="AH78" s="200"/>
      <c r="AI78" s="200"/>
      <c r="AJ78" s="231"/>
      <c r="AK78" s="231"/>
      <c r="AL78" s="231"/>
    </row>
    <row r="79" spans="1:38" s="198" customFormat="1" ht="12.75" customHeight="1">
      <c r="A79" s="267">
        <v>7</v>
      </c>
      <c r="B79" s="309">
        <v>44900</v>
      </c>
      <c r="C79" s="273"/>
      <c r="D79" s="273" t="s">
        <v>939</v>
      </c>
      <c r="E79" s="267" t="s">
        <v>542</v>
      </c>
      <c r="F79" s="267">
        <v>18735</v>
      </c>
      <c r="G79" s="267">
        <v>18590</v>
      </c>
      <c r="H79" s="268">
        <v>18850</v>
      </c>
      <c r="I79" s="268" t="s">
        <v>940</v>
      </c>
      <c r="J79" s="247" t="s">
        <v>941</v>
      </c>
      <c r="K79" s="246">
        <f t="shared" ref="K79" si="82">H79-F79</f>
        <v>115</v>
      </c>
      <c r="L79" s="248">
        <f t="shared" ref="L79" si="83">(H79*N79)*0.07%</f>
        <v>659.75000000000011</v>
      </c>
      <c r="M79" s="249">
        <f t="shared" ref="M79" si="84">(K79*N79)-L79</f>
        <v>5090.25</v>
      </c>
      <c r="N79" s="246">
        <v>50</v>
      </c>
      <c r="O79" s="247" t="s">
        <v>540</v>
      </c>
      <c r="P79" s="245">
        <v>44900</v>
      </c>
      <c r="Q79" s="200"/>
      <c r="R79" s="203" t="s">
        <v>541</v>
      </c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231"/>
      <c r="AG79" s="230"/>
      <c r="AH79" s="200"/>
      <c r="AI79" s="200"/>
      <c r="AJ79" s="231"/>
      <c r="AK79" s="231"/>
      <c r="AL79" s="231"/>
    </row>
    <row r="80" spans="1:38" s="198" customFormat="1" ht="12.75" customHeight="1">
      <c r="A80" s="280">
        <v>8</v>
      </c>
      <c r="B80" s="323">
        <v>44901</v>
      </c>
      <c r="C80" s="324"/>
      <c r="D80" s="324" t="s">
        <v>951</v>
      </c>
      <c r="E80" s="280" t="s">
        <v>542</v>
      </c>
      <c r="F80" s="280">
        <v>6770</v>
      </c>
      <c r="G80" s="280">
        <v>6650</v>
      </c>
      <c r="H80" s="325">
        <v>6660</v>
      </c>
      <c r="I80" s="325" t="s">
        <v>952</v>
      </c>
      <c r="J80" s="281" t="s">
        <v>957</v>
      </c>
      <c r="K80" s="282">
        <f t="shared" ref="K80" si="85">H80-F80</f>
        <v>-110</v>
      </c>
      <c r="L80" s="283">
        <f t="shared" ref="L80" si="86">(H80*N80)*0.07%</f>
        <v>582.75000000000011</v>
      </c>
      <c r="M80" s="284">
        <f t="shared" ref="M80" si="87">(K80*N80)-L80</f>
        <v>-14332.75</v>
      </c>
      <c r="N80" s="282">
        <v>125</v>
      </c>
      <c r="O80" s="281" t="s">
        <v>552</v>
      </c>
      <c r="P80" s="285">
        <v>44902</v>
      </c>
      <c r="Q80" s="200"/>
      <c r="R80" s="203" t="s">
        <v>541</v>
      </c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231"/>
      <c r="AG80" s="230"/>
      <c r="AH80" s="200"/>
      <c r="AI80" s="200"/>
      <c r="AJ80" s="231"/>
      <c r="AK80" s="231"/>
      <c r="AL80" s="231"/>
    </row>
    <row r="81" spans="1:38" s="198" customFormat="1" ht="12.75" customHeight="1">
      <c r="A81" s="280">
        <v>9</v>
      </c>
      <c r="B81" s="323">
        <v>44901</v>
      </c>
      <c r="C81" s="324"/>
      <c r="D81" s="324" t="s">
        <v>953</v>
      </c>
      <c r="E81" s="280" t="s">
        <v>542</v>
      </c>
      <c r="F81" s="280">
        <v>1730</v>
      </c>
      <c r="G81" s="280">
        <v>1679</v>
      </c>
      <c r="H81" s="325">
        <v>1679</v>
      </c>
      <c r="I81" s="325" t="s">
        <v>954</v>
      </c>
      <c r="J81" s="281" t="s">
        <v>997</v>
      </c>
      <c r="K81" s="282">
        <f t="shared" ref="K81" si="88">H81-F81</f>
        <v>-51</v>
      </c>
      <c r="L81" s="283">
        <f t="shared" ref="L81" si="89">(H81*N81)*0.07%</f>
        <v>323.20750000000004</v>
      </c>
      <c r="M81" s="284">
        <f t="shared" ref="M81" si="90">(K81*N81)-L81</f>
        <v>-14348.2075</v>
      </c>
      <c r="N81" s="282">
        <v>275</v>
      </c>
      <c r="O81" s="281" t="s">
        <v>552</v>
      </c>
      <c r="P81" s="285">
        <v>44907</v>
      </c>
      <c r="Q81" s="200"/>
      <c r="R81" s="203" t="s">
        <v>541</v>
      </c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231"/>
      <c r="AG81" s="230"/>
      <c r="AH81" s="200"/>
      <c r="AI81" s="200"/>
      <c r="AJ81" s="231"/>
      <c r="AK81" s="231"/>
      <c r="AL81" s="231"/>
    </row>
    <row r="82" spans="1:38" s="198" customFormat="1" ht="12.75" customHeight="1">
      <c r="A82" s="267">
        <v>10</v>
      </c>
      <c r="B82" s="309">
        <v>44902</v>
      </c>
      <c r="C82" s="273"/>
      <c r="D82" s="273" t="s">
        <v>939</v>
      </c>
      <c r="E82" s="267" t="s">
        <v>542</v>
      </c>
      <c r="F82" s="267">
        <v>18680</v>
      </c>
      <c r="G82" s="267">
        <v>18490</v>
      </c>
      <c r="H82" s="268">
        <v>18730</v>
      </c>
      <c r="I82" s="268" t="s">
        <v>940</v>
      </c>
      <c r="J82" s="247" t="s">
        <v>966</v>
      </c>
      <c r="K82" s="246">
        <f t="shared" ref="K82:K83" si="91">H82-F82</f>
        <v>50</v>
      </c>
      <c r="L82" s="248">
        <f t="shared" ref="L82:L83" si="92">(H82*N82)*0.07%</f>
        <v>655.55000000000007</v>
      </c>
      <c r="M82" s="249">
        <f t="shared" ref="M82:M83" si="93">(K82*N82)-L82</f>
        <v>1844.4499999999998</v>
      </c>
      <c r="N82" s="246">
        <v>50</v>
      </c>
      <c r="O82" s="247" t="s">
        <v>540</v>
      </c>
      <c r="P82" s="245">
        <v>44903</v>
      </c>
      <c r="Q82" s="200"/>
      <c r="R82" s="203" t="s">
        <v>541</v>
      </c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31"/>
      <c r="AG82" s="230"/>
      <c r="AH82" s="200"/>
      <c r="AI82" s="200"/>
      <c r="AJ82" s="231"/>
      <c r="AK82" s="231"/>
      <c r="AL82" s="231"/>
    </row>
    <row r="83" spans="1:38" s="198" customFormat="1" ht="12.75" customHeight="1">
      <c r="A83" s="280">
        <v>11</v>
      </c>
      <c r="B83" s="322">
        <v>44904</v>
      </c>
      <c r="C83" s="324"/>
      <c r="D83" s="324" t="s">
        <v>975</v>
      </c>
      <c r="E83" s="280" t="s">
        <v>542</v>
      </c>
      <c r="F83" s="280">
        <v>4755</v>
      </c>
      <c r="G83" s="280">
        <v>4645</v>
      </c>
      <c r="H83" s="325">
        <v>4645</v>
      </c>
      <c r="I83" s="325" t="s">
        <v>976</v>
      </c>
      <c r="J83" s="281" t="s">
        <v>1026</v>
      </c>
      <c r="K83" s="282">
        <f t="shared" si="91"/>
        <v>-110</v>
      </c>
      <c r="L83" s="283">
        <f t="shared" si="92"/>
        <v>406.43750000000006</v>
      </c>
      <c r="M83" s="284">
        <f t="shared" si="93"/>
        <v>-14156.4375</v>
      </c>
      <c r="N83" s="282">
        <v>125</v>
      </c>
      <c r="O83" s="281" t="s">
        <v>552</v>
      </c>
      <c r="P83" s="285">
        <v>44910</v>
      </c>
      <c r="Q83" s="200"/>
      <c r="R83" s="203" t="s">
        <v>541</v>
      </c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231"/>
      <c r="AG83" s="230"/>
      <c r="AH83" s="200"/>
      <c r="AI83" s="200"/>
      <c r="AJ83" s="231"/>
      <c r="AK83" s="231"/>
      <c r="AL83" s="231"/>
    </row>
    <row r="84" spans="1:38" s="198" customFormat="1" ht="12.75" customHeight="1">
      <c r="A84" s="267">
        <v>12</v>
      </c>
      <c r="B84" s="309">
        <v>44904</v>
      </c>
      <c r="C84" s="273"/>
      <c r="D84" s="273" t="s">
        <v>986</v>
      </c>
      <c r="E84" s="267" t="s">
        <v>542</v>
      </c>
      <c r="F84" s="267">
        <v>341.5</v>
      </c>
      <c r="G84" s="267">
        <v>334</v>
      </c>
      <c r="H84" s="268">
        <v>347.5</v>
      </c>
      <c r="I84" s="268" t="s">
        <v>987</v>
      </c>
      <c r="J84" s="247" t="s">
        <v>937</v>
      </c>
      <c r="K84" s="246">
        <f t="shared" ref="K84" si="94">H84-F84</f>
        <v>6</v>
      </c>
      <c r="L84" s="248">
        <f t="shared" ref="L84" si="95">(H84*N84)*0.07%</f>
        <v>389.20000000000005</v>
      </c>
      <c r="M84" s="249">
        <f t="shared" ref="M84" si="96">(K84*N84)-L84</f>
        <v>9210.7999999999993</v>
      </c>
      <c r="N84" s="246">
        <v>1600</v>
      </c>
      <c r="O84" s="247" t="s">
        <v>540</v>
      </c>
      <c r="P84" s="245">
        <v>44908</v>
      </c>
      <c r="Q84" s="200"/>
      <c r="R84" s="203" t="s">
        <v>541</v>
      </c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231"/>
      <c r="AG84" s="230"/>
      <c r="AH84" s="200"/>
      <c r="AI84" s="200"/>
      <c r="AJ84" s="231"/>
      <c r="AK84" s="231"/>
      <c r="AL84" s="231"/>
    </row>
    <row r="85" spans="1:38" s="198" customFormat="1" ht="12.75" customHeight="1">
      <c r="A85" s="267">
        <v>13</v>
      </c>
      <c r="B85" s="309">
        <v>44904</v>
      </c>
      <c r="C85" s="273"/>
      <c r="D85" s="273" t="s">
        <v>988</v>
      </c>
      <c r="E85" s="267" t="s">
        <v>542</v>
      </c>
      <c r="F85" s="267">
        <v>722</v>
      </c>
      <c r="G85" s="267">
        <v>707</v>
      </c>
      <c r="H85" s="268">
        <v>732.5</v>
      </c>
      <c r="I85" s="268" t="s">
        <v>989</v>
      </c>
      <c r="J85" s="247" t="s">
        <v>935</v>
      </c>
      <c r="K85" s="246">
        <f t="shared" ref="K85:K86" si="97">H85-F85</f>
        <v>10.5</v>
      </c>
      <c r="L85" s="248">
        <f t="shared" ref="L85:L86" si="98">(H85*N85)*0.07%</f>
        <v>461.47500000000008</v>
      </c>
      <c r="M85" s="249">
        <f t="shared" ref="M85:M86" si="99">(K85*N85)-L85</f>
        <v>8988.5249999999996</v>
      </c>
      <c r="N85" s="246">
        <v>900</v>
      </c>
      <c r="O85" s="247" t="s">
        <v>540</v>
      </c>
      <c r="P85" s="245">
        <v>44909</v>
      </c>
      <c r="Q85" s="200"/>
      <c r="R85" s="203" t="s">
        <v>806</v>
      </c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231"/>
      <c r="AG85" s="230"/>
      <c r="AH85" s="200"/>
      <c r="AI85" s="200"/>
      <c r="AJ85" s="231"/>
      <c r="AK85" s="231"/>
      <c r="AL85" s="231"/>
    </row>
    <row r="86" spans="1:38" s="198" customFormat="1" ht="12.75" customHeight="1">
      <c r="A86" s="280">
        <v>14</v>
      </c>
      <c r="B86" s="322">
        <v>44904</v>
      </c>
      <c r="C86" s="324"/>
      <c r="D86" s="324" t="s">
        <v>930</v>
      </c>
      <c r="E86" s="280" t="s">
        <v>542</v>
      </c>
      <c r="F86" s="280">
        <v>938</v>
      </c>
      <c r="G86" s="280">
        <v>917</v>
      </c>
      <c r="H86" s="325">
        <v>917</v>
      </c>
      <c r="I86" s="325" t="s">
        <v>990</v>
      </c>
      <c r="J86" s="281" t="s">
        <v>1046</v>
      </c>
      <c r="K86" s="282">
        <f t="shared" si="97"/>
        <v>-21</v>
      </c>
      <c r="L86" s="283">
        <f t="shared" si="98"/>
        <v>401.18750000000006</v>
      </c>
      <c r="M86" s="284">
        <f t="shared" si="99"/>
        <v>-13526.1875</v>
      </c>
      <c r="N86" s="282">
        <v>625</v>
      </c>
      <c r="O86" s="281" t="s">
        <v>552</v>
      </c>
      <c r="P86" s="285">
        <v>44911</v>
      </c>
      <c r="Q86" s="200"/>
      <c r="R86" s="203" t="s">
        <v>806</v>
      </c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231"/>
      <c r="AG86" s="230"/>
      <c r="AH86" s="200"/>
      <c r="AI86" s="200"/>
      <c r="AJ86" s="231"/>
      <c r="AK86" s="231"/>
      <c r="AL86" s="231"/>
    </row>
    <row r="87" spans="1:38" s="198" customFormat="1" ht="12.75" customHeight="1">
      <c r="A87" s="280">
        <v>15</v>
      </c>
      <c r="B87" s="322">
        <v>44907</v>
      </c>
      <c r="C87" s="324"/>
      <c r="D87" s="324" t="s">
        <v>994</v>
      </c>
      <c r="E87" s="280" t="s">
        <v>542</v>
      </c>
      <c r="F87" s="280">
        <v>926</v>
      </c>
      <c r="G87" s="280">
        <v>914</v>
      </c>
      <c r="H87" s="325">
        <v>914</v>
      </c>
      <c r="I87" s="325" t="s">
        <v>995</v>
      </c>
      <c r="J87" s="281" t="s">
        <v>996</v>
      </c>
      <c r="K87" s="282">
        <f t="shared" ref="K87:K89" si="100">H87-F87</f>
        <v>-12</v>
      </c>
      <c r="L87" s="283">
        <f t="shared" ref="L87:L89" si="101">(H87*N87)*0.07%</f>
        <v>639.80000000000007</v>
      </c>
      <c r="M87" s="284">
        <f t="shared" ref="M87:M89" si="102">(K87*N87)-L87</f>
        <v>-12639.8</v>
      </c>
      <c r="N87" s="282">
        <v>1000</v>
      </c>
      <c r="O87" s="281" t="s">
        <v>552</v>
      </c>
      <c r="P87" s="285">
        <v>44907</v>
      </c>
      <c r="Q87" s="200"/>
      <c r="R87" s="203" t="s">
        <v>806</v>
      </c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231"/>
      <c r="AG87" s="230"/>
      <c r="AH87" s="200"/>
      <c r="AI87" s="200"/>
      <c r="AJ87" s="231"/>
      <c r="AK87" s="231"/>
      <c r="AL87" s="231"/>
    </row>
    <row r="88" spans="1:38" s="198" customFormat="1" ht="12.75" customHeight="1">
      <c r="A88" s="280">
        <v>16</v>
      </c>
      <c r="B88" s="322">
        <v>44907</v>
      </c>
      <c r="C88" s="324"/>
      <c r="D88" s="338" t="s">
        <v>1001</v>
      </c>
      <c r="E88" s="339" t="s">
        <v>542</v>
      </c>
      <c r="F88" s="336">
        <v>2634</v>
      </c>
      <c r="G88" s="336">
        <v>2584</v>
      </c>
      <c r="H88" s="336">
        <v>2584</v>
      </c>
      <c r="I88" s="340" t="s">
        <v>1002</v>
      </c>
      <c r="J88" s="281" t="s">
        <v>1028</v>
      </c>
      <c r="K88" s="282">
        <f t="shared" si="100"/>
        <v>-50</v>
      </c>
      <c r="L88" s="283">
        <f t="shared" si="101"/>
        <v>452.20000000000005</v>
      </c>
      <c r="M88" s="284">
        <f t="shared" si="102"/>
        <v>-12952.2</v>
      </c>
      <c r="N88" s="282">
        <v>250</v>
      </c>
      <c r="O88" s="281" t="s">
        <v>552</v>
      </c>
      <c r="P88" s="285">
        <v>44910</v>
      </c>
      <c r="Q88" s="200"/>
      <c r="R88" s="203" t="s">
        <v>541</v>
      </c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231"/>
      <c r="AG88" s="230"/>
      <c r="AH88" s="200"/>
      <c r="AI88" s="200"/>
      <c r="AJ88" s="231"/>
      <c r="AK88" s="231"/>
      <c r="AL88" s="231"/>
    </row>
    <row r="89" spans="1:38" s="198" customFormat="1" ht="12.75" customHeight="1">
      <c r="A89" s="280">
        <v>17</v>
      </c>
      <c r="B89" s="322">
        <v>44907</v>
      </c>
      <c r="C89" s="324"/>
      <c r="D89" s="324" t="s">
        <v>1003</v>
      </c>
      <c r="E89" s="280" t="s">
        <v>542</v>
      </c>
      <c r="F89" s="280">
        <v>1045</v>
      </c>
      <c r="G89" s="280">
        <v>1019</v>
      </c>
      <c r="H89" s="325">
        <v>1019</v>
      </c>
      <c r="I89" s="325" t="s">
        <v>1004</v>
      </c>
      <c r="J89" s="281" t="s">
        <v>1035</v>
      </c>
      <c r="K89" s="282">
        <f t="shared" si="100"/>
        <v>-26</v>
      </c>
      <c r="L89" s="283">
        <f t="shared" si="101"/>
        <v>356.65000000000003</v>
      </c>
      <c r="M89" s="284">
        <f t="shared" si="102"/>
        <v>-13356.65</v>
      </c>
      <c r="N89" s="282">
        <v>500</v>
      </c>
      <c r="O89" s="281" t="s">
        <v>552</v>
      </c>
      <c r="P89" s="285">
        <v>44911</v>
      </c>
      <c r="Q89" s="200"/>
      <c r="R89" s="203" t="s">
        <v>541</v>
      </c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231"/>
      <c r="AG89" s="230"/>
      <c r="AH89" s="200"/>
      <c r="AI89" s="200"/>
      <c r="AJ89" s="231"/>
      <c r="AK89" s="231"/>
      <c r="AL89" s="231"/>
    </row>
    <row r="90" spans="1:38" s="198" customFormat="1" ht="12.75" customHeight="1">
      <c r="A90" s="280">
        <v>18</v>
      </c>
      <c r="B90" s="322">
        <v>44908</v>
      </c>
      <c r="C90" s="324"/>
      <c r="D90" s="324" t="s">
        <v>1011</v>
      </c>
      <c r="E90" s="280" t="s">
        <v>542</v>
      </c>
      <c r="F90" s="280">
        <v>3015</v>
      </c>
      <c r="G90" s="280">
        <v>2965</v>
      </c>
      <c r="H90" s="325">
        <v>2965</v>
      </c>
      <c r="I90" s="325" t="s">
        <v>1012</v>
      </c>
      <c r="J90" s="281" t="s">
        <v>1028</v>
      </c>
      <c r="K90" s="282">
        <f t="shared" ref="K90:K92" si="103">H90-F90</f>
        <v>-50</v>
      </c>
      <c r="L90" s="283">
        <f t="shared" ref="L90:L92" si="104">(H90*N90)*0.07%</f>
        <v>518.87500000000011</v>
      </c>
      <c r="M90" s="284">
        <f t="shared" ref="M90:M92" si="105">(K90*N90)-L90</f>
        <v>-13018.875</v>
      </c>
      <c r="N90" s="282">
        <v>250</v>
      </c>
      <c r="O90" s="281" t="s">
        <v>552</v>
      </c>
      <c r="P90" s="285">
        <v>44910</v>
      </c>
      <c r="Q90" s="200"/>
      <c r="R90" s="203" t="s">
        <v>541</v>
      </c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231"/>
      <c r="AG90" s="230"/>
      <c r="AH90" s="200"/>
      <c r="AI90" s="200"/>
      <c r="AJ90" s="231"/>
      <c r="AK90" s="231"/>
      <c r="AL90" s="231"/>
    </row>
    <row r="91" spans="1:38" s="198" customFormat="1" ht="12.75" customHeight="1">
      <c r="A91" s="280">
        <v>19</v>
      </c>
      <c r="B91" s="322">
        <v>44909</v>
      </c>
      <c r="C91" s="324"/>
      <c r="D91" s="324" t="s">
        <v>905</v>
      </c>
      <c r="E91" s="280" t="s">
        <v>542</v>
      </c>
      <c r="F91" s="280">
        <v>1607.5</v>
      </c>
      <c r="G91" s="280">
        <v>1570</v>
      </c>
      <c r="H91" s="325">
        <v>1570</v>
      </c>
      <c r="I91" s="325" t="s">
        <v>1015</v>
      </c>
      <c r="J91" s="281" t="s">
        <v>1029</v>
      </c>
      <c r="K91" s="282">
        <f t="shared" si="103"/>
        <v>-37.5</v>
      </c>
      <c r="L91" s="283">
        <f t="shared" si="104"/>
        <v>384.65000000000003</v>
      </c>
      <c r="M91" s="284">
        <f t="shared" si="105"/>
        <v>-13509.65</v>
      </c>
      <c r="N91" s="282">
        <v>350</v>
      </c>
      <c r="O91" s="281" t="s">
        <v>552</v>
      </c>
      <c r="P91" s="285">
        <v>44910</v>
      </c>
      <c r="Q91" s="200"/>
      <c r="R91" s="203" t="s">
        <v>806</v>
      </c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231"/>
      <c r="AG91" s="230"/>
      <c r="AH91" s="200"/>
      <c r="AI91" s="200"/>
      <c r="AJ91" s="231"/>
      <c r="AK91" s="231"/>
      <c r="AL91" s="231"/>
    </row>
    <row r="92" spans="1:38" s="354" customFormat="1" ht="12.75" customHeight="1">
      <c r="A92" s="311">
        <v>20</v>
      </c>
      <c r="B92" s="245">
        <v>44915</v>
      </c>
      <c r="C92" s="310"/>
      <c r="D92" s="310" t="s">
        <v>1044</v>
      </c>
      <c r="E92" s="311" t="s">
        <v>542</v>
      </c>
      <c r="F92" s="311">
        <v>752</v>
      </c>
      <c r="G92" s="311">
        <v>742</v>
      </c>
      <c r="H92" s="246">
        <v>763</v>
      </c>
      <c r="I92" s="246" t="s">
        <v>1045</v>
      </c>
      <c r="J92" s="247" t="s">
        <v>934</v>
      </c>
      <c r="K92" s="246">
        <f t="shared" si="103"/>
        <v>11</v>
      </c>
      <c r="L92" s="248">
        <f t="shared" si="104"/>
        <v>694.33000000000015</v>
      </c>
      <c r="M92" s="249">
        <f t="shared" si="105"/>
        <v>13605.67</v>
      </c>
      <c r="N92" s="246">
        <v>1300</v>
      </c>
      <c r="O92" s="247" t="s">
        <v>540</v>
      </c>
      <c r="P92" s="245">
        <v>44916</v>
      </c>
      <c r="Q92" s="200"/>
      <c r="R92" s="203"/>
      <c r="S92" s="197"/>
      <c r="T92" s="345"/>
      <c r="U92" s="345"/>
      <c r="V92" s="345"/>
      <c r="W92" s="345"/>
      <c r="X92" s="345"/>
      <c r="Y92" s="345"/>
      <c r="Z92" s="345"/>
      <c r="AA92" s="345"/>
      <c r="AB92" s="345"/>
      <c r="AC92" s="345"/>
      <c r="AD92" s="345"/>
      <c r="AE92" s="345"/>
      <c r="AF92" s="352"/>
      <c r="AG92" s="353"/>
      <c r="AH92" s="351"/>
      <c r="AI92" s="351"/>
      <c r="AJ92" s="352"/>
      <c r="AK92" s="352"/>
      <c r="AL92" s="352"/>
    </row>
    <row r="93" spans="1:38" s="354" customFormat="1" ht="12.75" customHeight="1">
      <c r="A93" s="311">
        <v>21</v>
      </c>
      <c r="B93" s="245">
        <v>44916</v>
      </c>
      <c r="C93" s="310"/>
      <c r="D93" s="310" t="s">
        <v>1052</v>
      </c>
      <c r="E93" s="311" t="s">
        <v>542</v>
      </c>
      <c r="F93" s="311">
        <v>1093</v>
      </c>
      <c r="G93" s="311">
        <v>1075</v>
      </c>
      <c r="H93" s="246">
        <v>1109.5</v>
      </c>
      <c r="I93" s="246" t="s">
        <v>1053</v>
      </c>
      <c r="J93" s="247" t="s">
        <v>1054</v>
      </c>
      <c r="K93" s="246">
        <f t="shared" ref="K93" si="106">H93-F93</f>
        <v>16.5</v>
      </c>
      <c r="L93" s="248">
        <f t="shared" ref="L93" si="107">(H93*N93)*0.07%</f>
        <v>504.82250000000005</v>
      </c>
      <c r="M93" s="249">
        <f t="shared" ref="M93" si="108">(K93*N93)-L93</f>
        <v>10220.1775</v>
      </c>
      <c r="N93" s="246">
        <v>650</v>
      </c>
      <c r="O93" s="247" t="s">
        <v>540</v>
      </c>
      <c r="P93" s="245">
        <v>44916</v>
      </c>
      <c r="Q93" s="200"/>
      <c r="R93" s="203"/>
      <c r="S93" s="197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52"/>
      <c r="AG93" s="353"/>
      <c r="AH93" s="351"/>
      <c r="AI93" s="351"/>
      <c r="AJ93" s="352"/>
      <c r="AK93" s="352"/>
      <c r="AL93" s="352"/>
    </row>
    <row r="94" spans="1:38" s="354" customFormat="1" ht="12.75" customHeight="1">
      <c r="A94" s="311">
        <v>22</v>
      </c>
      <c r="B94" s="245">
        <v>44917</v>
      </c>
      <c r="C94" s="310"/>
      <c r="D94" s="310" t="s">
        <v>1065</v>
      </c>
      <c r="E94" s="311" t="s">
        <v>542</v>
      </c>
      <c r="F94" s="311">
        <v>760</v>
      </c>
      <c r="G94" s="311">
        <v>745</v>
      </c>
      <c r="H94" s="246">
        <v>770</v>
      </c>
      <c r="I94" s="246" t="s">
        <v>1066</v>
      </c>
      <c r="J94" s="247" t="s">
        <v>1067</v>
      </c>
      <c r="K94" s="246">
        <f t="shared" ref="K94" si="109">H94-F94</f>
        <v>10</v>
      </c>
      <c r="L94" s="248">
        <f t="shared" ref="L94" si="110">(H94*N94)*0.07%</f>
        <v>458.15000000000009</v>
      </c>
      <c r="M94" s="249">
        <f t="shared" ref="M94" si="111">(K94*N94)-L94</f>
        <v>8041.85</v>
      </c>
      <c r="N94" s="246">
        <v>850</v>
      </c>
      <c r="O94" s="247" t="s">
        <v>540</v>
      </c>
      <c r="P94" s="245">
        <v>44917</v>
      </c>
      <c r="Q94" s="200"/>
      <c r="R94" s="203"/>
      <c r="S94" s="197"/>
      <c r="T94" s="345"/>
      <c r="U94" s="345"/>
      <c r="V94" s="345"/>
      <c r="W94" s="345"/>
      <c r="X94" s="345"/>
      <c r="Y94" s="345"/>
      <c r="Z94" s="345"/>
      <c r="AA94" s="345"/>
      <c r="AB94" s="345"/>
      <c r="AC94" s="345"/>
      <c r="AD94" s="345"/>
      <c r="AE94" s="345"/>
      <c r="AF94" s="352"/>
      <c r="AG94" s="353"/>
      <c r="AH94" s="351"/>
      <c r="AI94" s="351"/>
      <c r="AJ94" s="352"/>
      <c r="AK94" s="352"/>
      <c r="AL94" s="352"/>
    </row>
    <row r="95" spans="1:38" s="198" customFormat="1" ht="12.75" customHeight="1">
      <c r="A95" s="280">
        <v>23</v>
      </c>
      <c r="B95" s="322">
        <v>44921</v>
      </c>
      <c r="C95" s="324"/>
      <c r="D95" s="324" t="s">
        <v>1065</v>
      </c>
      <c r="E95" s="280" t="s">
        <v>542</v>
      </c>
      <c r="F95" s="280">
        <v>758</v>
      </c>
      <c r="G95" s="280">
        <v>743</v>
      </c>
      <c r="H95" s="325">
        <v>743</v>
      </c>
      <c r="I95" s="325" t="s">
        <v>1066</v>
      </c>
      <c r="J95" s="281" t="s">
        <v>1094</v>
      </c>
      <c r="K95" s="282">
        <f t="shared" ref="K95" si="112">H95-F95</f>
        <v>-15</v>
      </c>
      <c r="L95" s="283">
        <f t="shared" ref="L95" si="113">(H95*N95)*0.07%</f>
        <v>442.08500000000004</v>
      </c>
      <c r="M95" s="284">
        <f t="shared" ref="M95" si="114">(K95*N95)-L95</f>
        <v>-13192.084999999999</v>
      </c>
      <c r="N95" s="282">
        <v>850</v>
      </c>
      <c r="O95" s="281" t="s">
        <v>552</v>
      </c>
      <c r="P95" s="285">
        <v>44921</v>
      </c>
      <c r="Q95" s="200"/>
      <c r="R95" s="203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231"/>
      <c r="AG95" s="230"/>
      <c r="AH95" s="200"/>
      <c r="AI95" s="200"/>
      <c r="AJ95" s="231"/>
      <c r="AK95" s="231"/>
      <c r="AL95" s="231"/>
    </row>
    <row r="96" spans="1:38" s="198" customFormat="1" ht="12.75" customHeight="1">
      <c r="A96" s="201">
        <v>24</v>
      </c>
      <c r="B96" s="199">
        <v>44922</v>
      </c>
      <c r="C96" s="236"/>
      <c r="D96" s="236" t="s">
        <v>1108</v>
      </c>
      <c r="E96" s="201" t="s">
        <v>542</v>
      </c>
      <c r="F96" s="201" t="s">
        <v>1109</v>
      </c>
      <c r="G96" s="201">
        <v>805</v>
      </c>
      <c r="H96" s="202"/>
      <c r="I96" s="202" t="s">
        <v>1110</v>
      </c>
      <c r="J96" s="227" t="s">
        <v>543</v>
      </c>
      <c r="K96" s="236"/>
      <c r="L96" s="201"/>
      <c r="M96" s="201"/>
      <c r="N96" s="201"/>
      <c r="O96" s="202"/>
      <c r="P96" s="202"/>
      <c r="Q96" s="200"/>
      <c r="R96" s="203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231"/>
      <c r="AG96" s="230"/>
      <c r="AH96" s="200"/>
      <c r="AI96" s="200"/>
      <c r="AJ96" s="231"/>
      <c r="AK96" s="231"/>
      <c r="AL96" s="231"/>
    </row>
    <row r="97" spans="1:38" s="198" customFormat="1" ht="12.75" customHeight="1">
      <c r="A97" s="201"/>
      <c r="B97" s="199"/>
      <c r="C97" s="236"/>
      <c r="D97" s="236"/>
      <c r="E97" s="201"/>
      <c r="F97" s="201"/>
      <c r="G97" s="201"/>
      <c r="H97" s="202"/>
      <c r="I97" s="202"/>
      <c r="J97" s="227"/>
      <c r="K97" s="236"/>
      <c r="L97" s="201"/>
      <c r="M97" s="201"/>
      <c r="N97" s="201"/>
      <c r="O97" s="202"/>
      <c r="P97" s="202"/>
      <c r="Q97" s="200"/>
      <c r="R97" s="203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231"/>
      <c r="AG97" s="230"/>
      <c r="AH97" s="200"/>
      <c r="AI97" s="200"/>
      <c r="AJ97" s="231"/>
      <c r="AK97" s="231"/>
      <c r="AL97" s="231"/>
    </row>
    <row r="98" spans="1:38" s="198" customFormat="1" ht="12.75" customHeight="1">
      <c r="A98" s="201"/>
      <c r="B98" s="199"/>
      <c r="C98" s="236"/>
      <c r="D98" s="236"/>
      <c r="E98" s="201"/>
      <c r="F98" s="201"/>
      <c r="G98" s="201"/>
      <c r="H98" s="202"/>
      <c r="I98" s="202"/>
      <c r="J98" s="227"/>
      <c r="K98" s="236"/>
      <c r="L98" s="201"/>
      <c r="M98" s="201"/>
      <c r="N98" s="201"/>
      <c r="O98" s="202"/>
      <c r="P98" s="202"/>
      <c r="Q98" s="200"/>
      <c r="R98" s="203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231"/>
      <c r="AG98" s="230"/>
      <c r="AH98" s="200"/>
      <c r="AI98" s="200"/>
      <c r="AJ98" s="231"/>
      <c r="AK98" s="231"/>
      <c r="AL98" s="231"/>
    </row>
    <row r="99" spans="1:38" s="198" customFormat="1" ht="12.75" customHeight="1">
      <c r="A99" s="201"/>
      <c r="B99" s="199"/>
      <c r="C99" s="236"/>
      <c r="D99" s="236"/>
      <c r="E99" s="201"/>
      <c r="F99" s="201"/>
      <c r="G99" s="201"/>
      <c r="H99" s="202"/>
      <c r="I99" s="202"/>
      <c r="J99" s="227"/>
      <c r="K99" s="236"/>
      <c r="L99" s="201"/>
      <c r="M99" s="201"/>
      <c r="N99" s="201"/>
      <c r="O99" s="202"/>
      <c r="P99" s="202"/>
      <c r="Q99" s="200"/>
      <c r="R99" s="203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231"/>
      <c r="AG99" s="230"/>
      <c r="AH99" s="200"/>
      <c r="AI99" s="200"/>
      <c r="AJ99" s="231"/>
      <c r="AK99" s="231"/>
      <c r="AL99" s="231"/>
    </row>
    <row r="100" spans="1:38" ht="38.25" customHeight="1">
      <c r="A100" s="137" t="s">
        <v>562</v>
      </c>
      <c r="B100" s="137"/>
      <c r="C100" s="137"/>
      <c r="D100" s="137"/>
      <c r="E100" s="138"/>
      <c r="F100" s="102"/>
      <c r="G100" s="102"/>
      <c r="H100" s="102"/>
      <c r="I100" s="102"/>
      <c r="J100" s="1"/>
      <c r="K100" s="6"/>
      <c r="L100" s="6"/>
      <c r="M100" s="6"/>
      <c r="N100" s="1"/>
      <c r="O100" s="1"/>
      <c r="P100" s="41"/>
      <c r="Q100" s="4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41"/>
      <c r="AH100" s="41"/>
      <c r="AI100" s="41"/>
      <c r="AJ100" s="41"/>
      <c r="AK100" s="41"/>
      <c r="AL100" s="41"/>
    </row>
    <row r="101" spans="1:38" ht="38.25">
      <c r="A101" s="94" t="s">
        <v>16</v>
      </c>
      <c r="B101" s="94" t="s">
        <v>517</v>
      </c>
      <c r="C101" s="94"/>
      <c r="D101" s="95" t="s">
        <v>528</v>
      </c>
      <c r="E101" s="94" t="s">
        <v>529</v>
      </c>
      <c r="F101" s="94" t="s">
        <v>530</v>
      </c>
      <c r="G101" s="94" t="s">
        <v>550</v>
      </c>
      <c r="H101" s="94" t="s">
        <v>532</v>
      </c>
      <c r="I101" s="94" t="s">
        <v>533</v>
      </c>
      <c r="J101" s="93" t="s">
        <v>534</v>
      </c>
      <c r="K101" s="93" t="s">
        <v>563</v>
      </c>
      <c r="L101" s="96" t="s">
        <v>536</v>
      </c>
      <c r="M101" s="136" t="s">
        <v>559</v>
      </c>
      <c r="N101" s="94" t="s">
        <v>560</v>
      </c>
      <c r="O101" s="94" t="s">
        <v>538</v>
      </c>
      <c r="P101" s="95" t="s">
        <v>539</v>
      </c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s="198" customFormat="1" ht="15.6" customHeight="1">
      <c r="A102" s="280">
        <v>1</v>
      </c>
      <c r="B102" s="285">
        <v>44895</v>
      </c>
      <c r="C102" s="286"/>
      <c r="D102" s="286" t="s">
        <v>898</v>
      </c>
      <c r="E102" s="287" t="s">
        <v>542</v>
      </c>
      <c r="F102" s="287">
        <v>48</v>
      </c>
      <c r="G102" s="287">
        <v>10</v>
      </c>
      <c r="H102" s="282">
        <v>10</v>
      </c>
      <c r="I102" s="282" t="s">
        <v>879</v>
      </c>
      <c r="J102" s="281" t="s">
        <v>946</v>
      </c>
      <c r="K102" s="282">
        <f t="shared" ref="K102:K103" si="115">H102-F102</f>
        <v>-38</v>
      </c>
      <c r="L102" s="283">
        <v>100</v>
      </c>
      <c r="M102" s="284">
        <f t="shared" ref="M102:M103" si="116">(K102*N102)-L102</f>
        <v>-2000</v>
      </c>
      <c r="N102" s="282">
        <v>50</v>
      </c>
      <c r="O102" s="281" t="s">
        <v>552</v>
      </c>
      <c r="P102" s="285">
        <v>44896</v>
      </c>
      <c r="Q102" s="197"/>
      <c r="R102" s="203" t="s">
        <v>541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67">
        <v>2</v>
      </c>
      <c r="B103" s="321">
        <v>44896</v>
      </c>
      <c r="C103" s="310"/>
      <c r="D103" s="310" t="s">
        <v>906</v>
      </c>
      <c r="E103" s="311" t="s">
        <v>542</v>
      </c>
      <c r="F103" s="311">
        <v>78</v>
      </c>
      <c r="G103" s="311">
        <v>40</v>
      </c>
      <c r="H103" s="246">
        <v>99</v>
      </c>
      <c r="I103" s="246" t="s">
        <v>907</v>
      </c>
      <c r="J103" s="247" t="s">
        <v>553</v>
      </c>
      <c r="K103" s="246">
        <f t="shared" si="115"/>
        <v>21</v>
      </c>
      <c r="L103" s="248">
        <v>100</v>
      </c>
      <c r="M103" s="249">
        <f t="shared" si="116"/>
        <v>950</v>
      </c>
      <c r="N103" s="246">
        <v>50</v>
      </c>
      <c r="O103" s="247" t="s">
        <v>540</v>
      </c>
      <c r="P103" s="245">
        <v>44896</v>
      </c>
      <c r="Q103" s="197"/>
      <c r="R103" s="203" t="s">
        <v>541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0">
        <v>3</v>
      </c>
      <c r="B104" s="320">
        <v>44896</v>
      </c>
      <c r="C104" s="286"/>
      <c r="D104" s="286" t="s">
        <v>908</v>
      </c>
      <c r="E104" s="287" t="s">
        <v>542</v>
      </c>
      <c r="F104" s="287">
        <v>11</v>
      </c>
      <c r="G104" s="287">
        <v>0</v>
      </c>
      <c r="H104" s="282">
        <v>0</v>
      </c>
      <c r="I104" s="282" t="s">
        <v>909</v>
      </c>
      <c r="J104" s="281" t="s">
        <v>915</v>
      </c>
      <c r="K104" s="282">
        <f t="shared" ref="K104:K105" si="117">H104-F104</f>
        <v>-11</v>
      </c>
      <c r="L104" s="283">
        <v>100</v>
      </c>
      <c r="M104" s="284">
        <f t="shared" ref="M104:M105" si="118">(K104*N104)-L104</f>
        <v>-650</v>
      </c>
      <c r="N104" s="282">
        <v>50</v>
      </c>
      <c r="O104" s="281" t="s">
        <v>552</v>
      </c>
      <c r="P104" s="285">
        <v>44896</v>
      </c>
      <c r="Q104" s="197"/>
      <c r="R104" s="203" t="s">
        <v>806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67">
        <v>4</v>
      </c>
      <c r="B105" s="300">
        <v>44896</v>
      </c>
      <c r="C105" s="310"/>
      <c r="D105" s="310" t="s">
        <v>910</v>
      </c>
      <c r="E105" s="311" t="s">
        <v>542</v>
      </c>
      <c r="F105" s="311">
        <v>70</v>
      </c>
      <c r="G105" s="311">
        <v>49</v>
      </c>
      <c r="H105" s="246">
        <v>81</v>
      </c>
      <c r="I105" s="246" t="s">
        <v>911</v>
      </c>
      <c r="J105" s="247" t="s">
        <v>934</v>
      </c>
      <c r="K105" s="246">
        <f t="shared" si="117"/>
        <v>11</v>
      </c>
      <c r="L105" s="248">
        <v>100</v>
      </c>
      <c r="M105" s="249">
        <f t="shared" si="118"/>
        <v>2650</v>
      </c>
      <c r="N105" s="246">
        <v>250</v>
      </c>
      <c r="O105" s="247" t="s">
        <v>540</v>
      </c>
      <c r="P105" s="245">
        <v>44897</v>
      </c>
      <c r="Q105" s="197"/>
      <c r="R105" s="203" t="s">
        <v>806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67">
        <v>5</v>
      </c>
      <c r="B106" s="300">
        <v>44896</v>
      </c>
      <c r="C106" s="310"/>
      <c r="D106" s="310" t="s">
        <v>912</v>
      </c>
      <c r="E106" s="311" t="s">
        <v>542</v>
      </c>
      <c r="F106" s="311">
        <v>15.5</v>
      </c>
      <c r="G106" s="311">
        <v>11.5</v>
      </c>
      <c r="H106" s="246">
        <v>18.3</v>
      </c>
      <c r="I106" s="246" t="s">
        <v>913</v>
      </c>
      <c r="J106" s="247" t="s">
        <v>917</v>
      </c>
      <c r="K106" s="246">
        <f t="shared" ref="K106:K107" si="119">H106-F106</f>
        <v>2.8000000000000007</v>
      </c>
      <c r="L106" s="248">
        <v>100</v>
      </c>
      <c r="M106" s="249">
        <f t="shared" ref="M106:M107" si="120">(K106*N106)-L106</f>
        <v>3680.0000000000009</v>
      </c>
      <c r="N106" s="246">
        <v>1350</v>
      </c>
      <c r="O106" s="247" t="s">
        <v>540</v>
      </c>
      <c r="P106" s="245">
        <v>44897</v>
      </c>
      <c r="Q106" s="197"/>
      <c r="R106" s="203" t="s">
        <v>806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80">
        <v>6</v>
      </c>
      <c r="B107" s="322">
        <v>44897</v>
      </c>
      <c r="C107" s="286"/>
      <c r="D107" s="286" t="s">
        <v>918</v>
      </c>
      <c r="E107" s="287" t="s">
        <v>542</v>
      </c>
      <c r="F107" s="287">
        <v>47</v>
      </c>
      <c r="G107" s="287">
        <v>17</v>
      </c>
      <c r="H107" s="282">
        <v>17</v>
      </c>
      <c r="I107" s="282" t="s">
        <v>919</v>
      </c>
      <c r="J107" s="281" t="s">
        <v>992</v>
      </c>
      <c r="K107" s="282">
        <f t="shared" si="119"/>
        <v>-30</v>
      </c>
      <c r="L107" s="283">
        <v>100</v>
      </c>
      <c r="M107" s="284">
        <f t="shared" si="120"/>
        <v>-4600</v>
      </c>
      <c r="N107" s="282">
        <v>150</v>
      </c>
      <c r="O107" s="281" t="s">
        <v>552</v>
      </c>
      <c r="P107" s="285">
        <v>44904</v>
      </c>
      <c r="Q107" s="197"/>
      <c r="R107" s="203" t="s">
        <v>541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67">
        <v>7</v>
      </c>
      <c r="B108" s="309">
        <v>44897</v>
      </c>
      <c r="C108" s="310"/>
      <c r="D108" s="310" t="s">
        <v>912</v>
      </c>
      <c r="E108" s="311" t="s">
        <v>542</v>
      </c>
      <c r="F108" s="311">
        <v>15.5</v>
      </c>
      <c r="G108" s="311">
        <v>11.5</v>
      </c>
      <c r="H108" s="246">
        <v>21.5</v>
      </c>
      <c r="I108" s="246" t="s">
        <v>913</v>
      </c>
      <c r="J108" s="247" t="s">
        <v>937</v>
      </c>
      <c r="K108" s="246">
        <f t="shared" ref="K108:K109" si="121">H108-F108</f>
        <v>6</v>
      </c>
      <c r="L108" s="248">
        <v>100</v>
      </c>
      <c r="M108" s="249">
        <f t="shared" ref="M108:M109" si="122">(K108*N108)-L108</f>
        <v>8000</v>
      </c>
      <c r="N108" s="246">
        <v>1350</v>
      </c>
      <c r="O108" s="247" t="s">
        <v>540</v>
      </c>
      <c r="P108" s="245">
        <v>44900</v>
      </c>
      <c r="Q108" s="197"/>
      <c r="R108" s="203" t="s">
        <v>806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0">
        <v>8</v>
      </c>
      <c r="B109" s="322">
        <v>44897</v>
      </c>
      <c r="C109" s="286"/>
      <c r="D109" s="286" t="s">
        <v>921</v>
      </c>
      <c r="E109" s="287" t="s">
        <v>542</v>
      </c>
      <c r="F109" s="287">
        <v>27</v>
      </c>
      <c r="G109" s="287">
        <v>17</v>
      </c>
      <c r="H109" s="282">
        <v>17</v>
      </c>
      <c r="I109" s="282" t="s">
        <v>909</v>
      </c>
      <c r="J109" s="281" t="s">
        <v>970</v>
      </c>
      <c r="K109" s="282">
        <f t="shared" si="121"/>
        <v>-10</v>
      </c>
      <c r="L109" s="283">
        <v>100</v>
      </c>
      <c r="M109" s="284">
        <f t="shared" si="122"/>
        <v>-4100</v>
      </c>
      <c r="N109" s="282">
        <v>400</v>
      </c>
      <c r="O109" s="281" t="s">
        <v>552</v>
      </c>
      <c r="P109" s="285">
        <v>44903</v>
      </c>
      <c r="Q109" s="197"/>
      <c r="R109" s="203" t="s">
        <v>541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0">
        <v>9</v>
      </c>
      <c r="B110" s="322">
        <v>44897</v>
      </c>
      <c r="C110" s="286"/>
      <c r="D110" s="286" t="s">
        <v>923</v>
      </c>
      <c r="E110" s="287" t="s">
        <v>542</v>
      </c>
      <c r="F110" s="287">
        <v>77</v>
      </c>
      <c r="G110" s="287">
        <v>37</v>
      </c>
      <c r="H110" s="282">
        <v>37</v>
      </c>
      <c r="I110" s="282" t="s">
        <v>922</v>
      </c>
      <c r="J110" s="281" t="s">
        <v>949</v>
      </c>
      <c r="K110" s="282">
        <f t="shared" ref="K110" si="123">H110-F110</f>
        <v>-40</v>
      </c>
      <c r="L110" s="283">
        <v>100</v>
      </c>
      <c r="M110" s="284">
        <f t="shared" ref="M110" si="124">(K110*N110)-L110</f>
        <v>-2100</v>
      </c>
      <c r="N110" s="282">
        <v>50</v>
      </c>
      <c r="O110" s="281" t="s">
        <v>552</v>
      </c>
      <c r="P110" s="285">
        <v>44901</v>
      </c>
      <c r="Q110" s="197"/>
      <c r="R110" s="203" t="s">
        <v>541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67">
        <v>10</v>
      </c>
      <c r="B111" s="309">
        <v>44897</v>
      </c>
      <c r="C111" s="310"/>
      <c r="D111" s="310" t="s">
        <v>924</v>
      </c>
      <c r="E111" s="311" t="s">
        <v>542</v>
      </c>
      <c r="F111" s="311">
        <v>56.5</v>
      </c>
      <c r="G111" s="311">
        <v>38</v>
      </c>
      <c r="H111" s="246">
        <v>67</v>
      </c>
      <c r="I111" s="246" t="s">
        <v>925</v>
      </c>
      <c r="J111" s="247" t="s">
        <v>935</v>
      </c>
      <c r="K111" s="246">
        <f t="shared" ref="K111" si="125">H111-F111</f>
        <v>10.5</v>
      </c>
      <c r="L111" s="248">
        <v>100</v>
      </c>
      <c r="M111" s="249">
        <f t="shared" ref="M111" si="126">(K111*N111)-L111</f>
        <v>2525</v>
      </c>
      <c r="N111" s="246">
        <v>250</v>
      </c>
      <c r="O111" s="247" t="s">
        <v>540</v>
      </c>
      <c r="P111" s="245">
        <v>44897</v>
      </c>
      <c r="Q111" s="197"/>
      <c r="R111" s="203" t="s">
        <v>541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67">
        <v>11</v>
      </c>
      <c r="B112" s="309">
        <v>44897</v>
      </c>
      <c r="C112" s="310"/>
      <c r="D112" s="310" t="s">
        <v>926</v>
      </c>
      <c r="E112" s="311" t="s">
        <v>542</v>
      </c>
      <c r="F112" s="311">
        <v>45</v>
      </c>
      <c r="G112" s="311">
        <v>27</v>
      </c>
      <c r="H112" s="246">
        <v>53.5</v>
      </c>
      <c r="I112" s="246" t="s">
        <v>929</v>
      </c>
      <c r="J112" s="247" t="s">
        <v>936</v>
      </c>
      <c r="K112" s="246">
        <f t="shared" ref="K112" si="127">H112-F112</f>
        <v>8.5</v>
      </c>
      <c r="L112" s="248">
        <v>100</v>
      </c>
      <c r="M112" s="249">
        <f t="shared" ref="M112" si="128">(K112*N112)-L112</f>
        <v>2450</v>
      </c>
      <c r="N112" s="246">
        <v>300</v>
      </c>
      <c r="O112" s="247" t="s">
        <v>540</v>
      </c>
      <c r="P112" s="245">
        <v>44901</v>
      </c>
      <c r="Q112" s="197"/>
      <c r="R112" s="203" t="s">
        <v>806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67">
        <v>12</v>
      </c>
      <c r="B113" s="309">
        <v>44897</v>
      </c>
      <c r="C113" s="310"/>
      <c r="D113" s="310" t="s">
        <v>927</v>
      </c>
      <c r="E113" s="311" t="s">
        <v>542</v>
      </c>
      <c r="F113" s="311">
        <v>49</v>
      </c>
      <c r="G113" s="311">
        <v>33</v>
      </c>
      <c r="H113" s="246">
        <v>57.5</v>
      </c>
      <c r="I113" s="246" t="s">
        <v>928</v>
      </c>
      <c r="J113" s="247" t="s">
        <v>936</v>
      </c>
      <c r="K113" s="246">
        <f t="shared" ref="K113:K116" si="129">H113-F113</f>
        <v>8.5</v>
      </c>
      <c r="L113" s="248">
        <v>100</v>
      </c>
      <c r="M113" s="249">
        <f t="shared" ref="M113:M116" si="130">(K113*N113)-L113</f>
        <v>2450</v>
      </c>
      <c r="N113" s="246">
        <v>300</v>
      </c>
      <c r="O113" s="247" t="s">
        <v>540</v>
      </c>
      <c r="P113" s="245">
        <v>44897</v>
      </c>
      <c r="Q113" s="197"/>
      <c r="R113" s="203" t="s">
        <v>806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67">
        <v>13</v>
      </c>
      <c r="B114" s="309">
        <v>44900</v>
      </c>
      <c r="C114" s="310"/>
      <c r="D114" s="310" t="s">
        <v>944</v>
      </c>
      <c r="E114" s="311" t="s">
        <v>542</v>
      </c>
      <c r="F114" s="311">
        <v>42</v>
      </c>
      <c r="G114" s="311">
        <v>25</v>
      </c>
      <c r="H114" s="246">
        <v>50.5</v>
      </c>
      <c r="I114" s="246" t="s">
        <v>945</v>
      </c>
      <c r="J114" s="247" t="s">
        <v>936</v>
      </c>
      <c r="K114" s="246">
        <f t="shared" si="129"/>
        <v>8.5</v>
      </c>
      <c r="L114" s="248">
        <v>100</v>
      </c>
      <c r="M114" s="249">
        <f t="shared" si="130"/>
        <v>2450</v>
      </c>
      <c r="N114" s="246">
        <v>300</v>
      </c>
      <c r="O114" s="247" t="s">
        <v>540</v>
      </c>
      <c r="P114" s="245">
        <v>44901</v>
      </c>
      <c r="Q114" s="197"/>
      <c r="R114" s="203" t="s">
        <v>806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80">
        <v>14</v>
      </c>
      <c r="B115" s="323">
        <v>44901</v>
      </c>
      <c r="C115" s="286"/>
      <c r="D115" s="286" t="s">
        <v>950</v>
      </c>
      <c r="E115" s="287" t="s">
        <v>542</v>
      </c>
      <c r="F115" s="287">
        <v>49</v>
      </c>
      <c r="G115" s="287">
        <v>32</v>
      </c>
      <c r="H115" s="282">
        <v>32</v>
      </c>
      <c r="I115" s="282" t="s">
        <v>928</v>
      </c>
      <c r="J115" s="281" t="s">
        <v>958</v>
      </c>
      <c r="K115" s="282">
        <f t="shared" si="129"/>
        <v>-17</v>
      </c>
      <c r="L115" s="283">
        <v>100</v>
      </c>
      <c r="M115" s="284">
        <f t="shared" si="130"/>
        <v>-5200</v>
      </c>
      <c r="N115" s="282">
        <v>300</v>
      </c>
      <c r="O115" s="281" t="s">
        <v>552</v>
      </c>
      <c r="P115" s="285">
        <v>44902</v>
      </c>
      <c r="Q115" s="197"/>
      <c r="R115" s="203" t="s">
        <v>806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0">
        <v>15</v>
      </c>
      <c r="B116" s="323">
        <v>44901</v>
      </c>
      <c r="C116" s="286"/>
      <c r="D116" s="286" t="s">
        <v>912</v>
      </c>
      <c r="E116" s="287" t="s">
        <v>542</v>
      </c>
      <c r="F116" s="287">
        <v>14.75</v>
      </c>
      <c r="G116" s="287">
        <v>11</v>
      </c>
      <c r="H116" s="282">
        <v>11</v>
      </c>
      <c r="I116" s="282" t="s">
        <v>913</v>
      </c>
      <c r="J116" s="281" t="s">
        <v>969</v>
      </c>
      <c r="K116" s="282">
        <f t="shared" si="129"/>
        <v>-3.75</v>
      </c>
      <c r="L116" s="283">
        <v>100</v>
      </c>
      <c r="M116" s="284">
        <f t="shared" si="130"/>
        <v>-5162.5</v>
      </c>
      <c r="N116" s="282">
        <v>1350</v>
      </c>
      <c r="O116" s="281" t="s">
        <v>552</v>
      </c>
      <c r="P116" s="285">
        <v>44903</v>
      </c>
      <c r="Q116" s="197"/>
      <c r="R116" s="203" t="s">
        <v>806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67">
        <v>16</v>
      </c>
      <c r="B117" s="309">
        <v>44902</v>
      </c>
      <c r="C117" s="310"/>
      <c r="D117" s="310" t="s">
        <v>959</v>
      </c>
      <c r="E117" s="311" t="s">
        <v>542</v>
      </c>
      <c r="F117" s="311">
        <v>59</v>
      </c>
      <c r="G117" s="311">
        <v>39</v>
      </c>
      <c r="H117" s="246">
        <v>71</v>
      </c>
      <c r="I117" s="246" t="s">
        <v>960</v>
      </c>
      <c r="J117" s="247" t="s">
        <v>963</v>
      </c>
      <c r="K117" s="246">
        <f t="shared" ref="K117" si="131">H117-F117</f>
        <v>12</v>
      </c>
      <c r="L117" s="248">
        <v>100</v>
      </c>
      <c r="M117" s="249">
        <f t="shared" ref="M117" si="132">(K117*N117)-L117</f>
        <v>2900</v>
      </c>
      <c r="N117" s="246">
        <v>250</v>
      </c>
      <c r="O117" s="247" t="s">
        <v>540</v>
      </c>
      <c r="P117" s="245">
        <v>44902</v>
      </c>
      <c r="Q117" s="197"/>
      <c r="R117" s="203" t="s">
        <v>806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67">
        <v>17</v>
      </c>
      <c r="B118" s="309">
        <v>44902</v>
      </c>
      <c r="C118" s="310"/>
      <c r="D118" s="310" t="s">
        <v>961</v>
      </c>
      <c r="E118" s="311" t="s">
        <v>542</v>
      </c>
      <c r="F118" s="311">
        <v>56</v>
      </c>
      <c r="G118" s="311">
        <v>40</v>
      </c>
      <c r="H118" s="246">
        <v>62</v>
      </c>
      <c r="I118" s="246" t="s">
        <v>928</v>
      </c>
      <c r="J118" s="247" t="s">
        <v>937</v>
      </c>
      <c r="K118" s="246">
        <f t="shared" ref="K118" si="133">H118-F118</f>
        <v>6</v>
      </c>
      <c r="L118" s="248">
        <v>100</v>
      </c>
      <c r="M118" s="249">
        <f t="shared" ref="M118" si="134">(K118*N118)-L118</f>
        <v>1700</v>
      </c>
      <c r="N118" s="246">
        <v>300</v>
      </c>
      <c r="O118" s="247" t="s">
        <v>540</v>
      </c>
      <c r="P118" s="245">
        <v>44907</v>
      </c>
      <c r="Q118" s="197"/>
      <c r="R118" s="203" t="s">
        <v>806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67">
        <v>18</v>
      </c>
      <c r="B119" s="309">
        <v>44904</v>
      </c>
      <c r="C119" s="310"/>
      <c r="D119" s="310" t="s">
        <v>977</v>
      </c>
      <c r="E119" s="311" t="s">
        <v>978</v>
      </c>
      <c r="F119" s="311">
        <v>132.5</v>
      </c>
      <c r="G119" s="311">
        <v>185</v>
      </c>
      <c r="H119" s="246">
        <v>105</v>
      </c>
      <c r="I119" s="246" t="s">
        <v>979</v>
      </c>
      <c r="J119" s="247" t="s">
        <v>980</v>
      </c>
      <c r="K119" s="246">
        <f>F119-H119</f>
        <v>27.5</v>
      </c>
      <c r="L119" s="248">
        <v>100</v>
      </c>
      <c r="M119" s="249">
        <f t="shared" ref="M119:M121" si="135">(K119*N119)-L119</f>
        <v>1275</v>
      </c>
      <c r="N119" s="246">
        <v>50</v>
      </c>
      <c r="O119" s="247" t="s">
        <v>540</v>
      </c>
      <c r="P119" s="245">
        <v>44904</v>
      </c>
      <c r="Q119" s="197"/>
      <c r="R119" s="203" t="s">
        <v>541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67">
        <v>19</v>
      </c>
      <c r="B120" s="309">
        <v>44904</v>
      </c>
      <c r="C120" s="310"/>
      <c r="D120" s="310" t="s">
        <v>983</v>
      </c>
      <c r="E120" s="311" t="s">
        <v>542</v>
      </c>
      <c r="F120" s="311">
        <v>68</v>
      </c>
      <c r="G120" s="311">
        <v>35</v>
      </c>
      <c r="H120" s="246">
        <v>104</v>
      </c>
      <c r="I120" s="246" t="s">
        <v>984</v>
      </c>
      <c r="J120" s="247" t="s">
        <v>985</v>
      </c>
      <c r="K120" s="246">
        <f t="shared" ref="K120:K121" si="136">H120-F120</f>
        <v>36</v>
      </c>
      <c r="L120" s="248">
        <v>100</v>
      </c>
      <c r="M120" s="249">
        <f t="shared" si="135"/>
        <v>1700</v>
      </c>
      <c r="N120" s="246">
        <v>50</v>
      </c>
      <c r="O120" s="247" t="s">
        <v>540</v>
      </c>
      <c r="P120" s="245">
        <v>44904</v>
      </c>
      <c r="Q120" s="197"/>
      <c r="R120" s="203" t="s">
        <v>541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80">
        <v>20</v>
      </c>
      <c r="B121" s="322">
        <v>44904</v>
      </c>
      <c r="C121" s="286"/>
      <c r="D121" s="286" t="s">
        <v>924</v>
      </c>
      <c r="E121" s="287" t="s">
        <v>542</v>
      </c>
      <c r="F121" s="287">
        <v>61</v>
      </c>
      <c r="G121" s="287">
        <v>39</v>
      </c>
      <c r="H121" s="282">
        <v>39</v>
      </c>
      <c r="I121" s="282" t="s">
        <v>991</v>
      </c>
      <c r="J121" s="281" t="s">
        <v>993</v>
      </c>
      <c r="K121" s="282">
        <f t="shared" si="136"/>
        <v>-22</v>
      </c>
      <c r="L121" s="283">
        <v>100</v>
      </c>
      <c r="M121" s="284">
        <f t="shared" si="135"/>
        <v>-5600</v>
      </c>
      <c r="N121" s="282">
        <v>250</v>
      </c>
      <c r="O121" s="281" t="s">
        <v>552</v>
      </c>
      <c r="P121" s="285">
        <v>44907</v>
      </c>
      <c r="Q121" s="197"/>
      <c r="R121" s="203" t="s">
        <v>541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80">
        <v>21</v>
      </c>
      <c r="B122" s="322">
        <v>44907</v>
      </c>
      <c r="C122" s="286"/>
      <c r="D122" s="286" t="s">
        <v>1005</v>
      </c>
      <c r="E122" s="287" t="s">
        <v>542</v>
      </c>
      <c r="F122" s="287">
        <v>40</v>
      </c>
      <c r="G122" s="287">
        <v>22</v>
      </c>
      <c r="H122" s="282">
        <v>22</v>
      </c>
      <c r="I122" s="282" t="s">
        <v>1006</v>
      </c>
      <c r="J122" s="281" t="s">
        <v>1014</v>
      </c>
      <c r="K122" s="282">
        <f t="shared" ref="K122" si="137">H122-F122</f>
        <v>-18</v>
      </c>
      <c r="L122" s="283">
        <v>100</v>
      </c>
      <c r="M122" s="284">
        <f t="shared" ref="M122" si="138">(K122*N122)-L122</f>
        <v>-5500</v>
      </c>
      <c r="N122" s="282">
        <v>300</v>
      </c>
      <c r="O122" s="281" t="s">
        <v>552</v>
      </c>
      <c r="P122" s="285">
        <v>44909</v>
      </c>
      <c r="Q122" s="197"/>
      <c r="R122" s="203" t="s">
        <v>806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280">
        <v>22</v>
      </c>
      <c r="B123" s="322">
        <v>44910</v>
      </c>
      <c r="C123" s="286"/>
      <c r="D123" s="286" t="s">
        <v>1016</v>
      </c>
      <c r="E123" s="287" t="s">
        <v>542</v>
      </c>
      <c r="F123" s="287">
        <v>24</v>
      </c>
      <c r="G123" s="287">
        <v>14</v>
      </c>
      <c r="H123" s="282">
        <v>14.5</v>
      </c>
      <c r="I123" s="282" t="s">
        <v>1017</v>
      </c>
      <c r="J123" s="281" t="s">
        <v>1036</v>
      </c>
      <c r="K123" s="282">
        <f t="shared" ref="K123:K124" si="139">H123-F123</f>
        <v>-9.5</v>
      </c>
      <c r="L123" s="283">
        <v>100</v>
      </c>
      <c r="M123" s="284">
        <f t="shared" ref="M123:M125" si="140">(K123*N123)-L123</f>
        <v>-3900</v>
      </c>
      <c r="N123" s="282">
        <v>400</v>
      </c>
      <c r="O123" s="281" t="s">
        <v>552</v>
      </c>
      <c r="P123" s="285">
        <v>44911</v>
      </c>
      <c r="Q123" s="197"/>
      <c r="R123" s="203" t="s">
        <v>541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80">
        <v>23</v>
      </c>
      <c r="B124" s="322">
        <v>44910</v>
      </c>
      <c r="C124" s="286"/>
      <c r="D124" s="286" t="s">
        <v>1019</v>
      </c>
      <c r="E124" s="287" t="s">
        <v>542</v>
      </c>
      <c r="F124" s="287">
        <v>7</v>
      </c>
      <c r="G124" s="287">
        <v>4</v>
      </c>
      <c r="H124" s="282">
        <v>4</v>
      </c>
      <c r="I124" s="350" t="s">
        <v>1018</v>
      </c>
      <c r="J124" s="281" t="s">
        <v>1030</v>
      </c>
      <c r="K124" s="282">
        <f t="shared" si="139"/>
        <v>-3</v>
      </c>
      <c r="L124" s="283">
        <v>100</v>
      </c>
      <c r="M124" s="284">
        <f t="shared" si="140"/>
        <v>-4900</v>
      </c>
      <c r="N124" s="282">
        <v>1600</v>
      </c>
      <c r="O124" s="281" t="s">
        <v>552</v>
      </c>
      <c r="P124" s="285">
        <v>44911</v>
      </c>
      <c r="Q124" s="197"/>
      <c r="R124" s="203" t="s">
        <v>541</v>
      </c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67">
        <v>24</v>
      </c>
      <c r="B125" s="309">
        <v>44910</v>
      </c>
      <c r="C125" s="310"/>
      <c r="D125" s="310" t="s">
        <v>1022</v>
      </c>
      <c r="E125" s="311" t="s">
        <v>978</v>
      </c>
      <c r="F125" s="311">
        <v>9.75</v>
      </c>
      <c r="G125" s="311">
        <v>14.5</v>
      </c>
      <c r="H125" s="246">
        <v>7.5</v>
      </c>
      <c r="I125" s="355" t="s">
        <v>1023</v>
      </c>
      <c r="J125" s="247" t="s">
        <v>1050</v>
      </c>
      <c r="K125" s="246">
        <f>F125-H125</f>
        <v>2.25</v>
      </c>
      <c r="L125" s="248">
        <v>100</v>
      </c>
      <c r="M125" s="249">
        <f t="shared" si="140"/>
        <v>1812.5</v>
      </c>
      <c r="N125" s="246">
        <v>850</v>
      </c>
      <c r="O125" s="247" t="s">
        <v>540</v>
      </c>
      <c r="P125" s="245">
        <v>44916</v>
      </c>
      <c r="Q125" s="197"/>
      <c r="R125" s="203" t="s">
        <v>541</v>
      </c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280">
        <v>25</v>
      </c>
      <c r="B126" s="322">
        <v>44910</v>
      </c>
      <c r="C126" s="286"/>
      <c r="D126" s="286" t="s">
        <v>1024</v>
      </c>
      <c r="E126" s="287" t="s">
        <v>542</v>
      </c>
      <c r="F126" s="287">
        <v>105</v>
      </c>
      <c r="G126" s="287">
        <v>10</v>
      </c>
      <c r="H126" s="282">
        <v>10</v>
      </c>
      <c r="I126" s="349" t="s">
        <v>1025</v>
      </c>
      <c r="J126" s="281" t="s">
        <v>666</v>
      </c>
      <c r="K126" s="282">
        <f t="shared" ref="K126" si="141">H126-F126</f>
        <v>-95</v>
      </c>
      <c r="L126" s="283">
        <v>100</v>
      </c>
      <c r="M126" s="284">
        <f t="shared" ref="M126" si="142">(K126*N126)-L126</f>
        <v>-2475</v>
      </c>
      <c r="N126" s="282">
        <v>25</v>
      </c>
      <c r="O126" s="281" t="s">
        <v>552</v>
      </c>
      <c r="P126" s="285">
        <v>44910</v>
      </c>
      <c r="Q126" s="197"/>
      <c r="R126" s="203" t="s">
        <v>541</v>
      </c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280">
        <v>26</v>
      </c>
      <c r="B127" s="322">
        <v>44914</v>
      </c>
      <c r="C127" s="286"/>
      <c r="D127" s="286" t="s">
        <v>1037</v>
      </c>
      <c r="E127" s="287" t="s">
        <v>542</v>
      </c>
      <c r="F127" s="287">
        <v>22</v>
      </c>
      <c r="G127" s="287">
        <v>8</v>
      </c>
      <c r="H127" s="282">
        <v>8</v>
      </c>
      <c r="I127" s="349" t="s">
        <v>909</v>
      </c>
      <c r="J127" s="281" t="s">
        <v>1083</v>
      </c>
      <c r="K127" s="282">
        <f t="shared" ref="K127" si="143">H127-F127</f>
        <v>-14</v>
      </c>
      <c r="L127" s="283">
        <v>100</v>
      </c>
      <c r="M127" s="284">
        <f t="shared" ref="M127" si="144">(K127*N127)-L127</f>
        <v>-5000</v>
      </c>
      <c r="N127" s="282">
        <v>350</v>
      </c>
      <c r="O127" s="281" t="s">
        <v>552</v>
      </c>
      <c r="P127" s="285">
        <v>44918</v>
      </c>
      <c r="Q127" s="197"/>
      <c r="R127" s="203" t="s">
        <v>806</v>
      </c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280">
        <v>27</v>
      </c>
      <c r="B128" s="322">
        <v>44914</v>
      </c>
      <c r="C128" s="286"/>
      <c r="D128" s="286" t="s">
        <v>1038</v>
      </c>
      <c r="E128" s="287" t="s">
        <v>542</v>
      </c>
      <c r="F128" s="287">
        <v>38</v>
      </c>
      <c r="G128" s="287">
        <v>18</v>
      </c>
      <c r="H128" s="282">
        <v>18</v>
      </c>
      <c r="I128" s="349" t="s">
        <v>929</v>
      </c>
      <c r="J128" s="281" t="s">
        <v>1068</v>
      </c>
      <c r="K128" s="282">
        <f t="shared" ref="K128" si="145">H128-F128</f>
        <v>-20</v>
      </c>
      <c r="L128" s="283">
        <v>100</v>
      </c>
      <c r="M128" s="284">
        <f t="shared" ref="M128" si="146">(K128*N128)-L128</f>
        <v>-5100</v>
      </c>
      <c r="N128" s="282">
        <v>250</v>
      </c>
      <c r="O128" s="281" t="s">
        <v>552</v>
      </c>
      <c r="P128" s="285">
        <v>44917</v>
      </c>
      <c r="Q128" s="197"/>
      <c r="R128" s="203" t="s">
        <v>806</v>
      </c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280">
        <v>28</v>
      </c>
      <c r="B129" s="322">
        <v>44914</v>
      </c>
      <c r="C129" s="286"/>
      <c r="D129" s="286" t="s">
        <v>1039</v>
      </c>
      <c r="E129" s="287" t="s">
        <v>542</v>
      </c>
      <c r="F129" s="287">
        <v>7.25</v>
      </c>
      <c r="G129" s="287">
        <v>3.5</v>
      </c>
      <c r="H129" s="282">
        <v>3.5</v>
      </c>
      <c r="I129" s="349" t="s">
        <v>1040</v>
      </c>
      <c r="J129" s="281" t="s">
        <v>969</v>
      </c>
      <c r="K129" s="282">
        <f t="shared" ref="K129:K130" si="147">H129-F129</f>
        <v>-3.75</v>
      </c>
      <c r="L129" s="283">
        <v>100</v>
      </c>
      <c r="M129" s="284">
        <f t="shared" ref="M129:M130" si="148">(K129*N129)-L129</f>
        <v>-5725</v>
      </c>
      <c r="N129" s="282">
        <v>1500</v>
      </c>
      <c r="O129" s="281" t="s">
        <v>552</v>
      </c>
      <c r="P129" s="285">
        <v>44916</v>
      </c>
      <c r="Q129" s="197"/>
      <c r="R129" s="203" t="s">
        <v>806</v>
      </c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267">
        <v>29</v>
      </c>
      <c r="B130" s="309">
        <v>44915</v>
      </c>
      <c r="C130" s="310"/>
      <c r="D130" s="310" t="s">
        <v>1042</v>
      </c>
      <c r="E130" s="311" t="s">
        <v>542</v>
      </c>
      <c r="F130" s="311">
        <v>8.5</v>
      </c>
      <c r="G130" s="311">
        <v>4</v>
      </c>
      <c r="H130" s="246">
        <v>13</v>
      </c>
      <c r="I130" s="355" t="s">
        <v>1043</v>
      </c>
      <c r="J130" s="247" t="s">
        <v>1051</v>
      </c>
      <c r="K130" s="246">
        <f t="shared" si="147"/>
        <v>4.5</v>
      </c>
      <c r="L130" s="248">
        <v>100</v>
      </c>
      <c r="M130" s="249">
        <f t="shared" si="148"/>
        <v>4850</v>
      </c>
      <c r="N130" s="246">
        <v>1100</v>
      </c>
      <c r="O130" s="247" t="s">
        <v>540</v>
      </c>
      <c r="P130" s="245">
        <v>44916</v>
      </c>
      <c r="Q130" s="197"/>
      <c r="R130" s="203"/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267">
        <v>30</v>
      </c>
      <c r="B131" s="309">
        <v>44916</v>
      </c>
      <c r="C131" s="310"/>
      <c r="D131" s="310" t="s">
        <v>1056</v>
      </c>
      <c r="E131" s="311" t="s">
        <v>542</v>
      </c>
      <c r="F131" s="311">
        <v>62.5</v>
      </c>
      <c r="G131" s="311">
        <v>19</v>
      </c>
      <c r="H131" s="246">
        <v>81</v>
      </c>
      <c r="I131" s="355" t="s">
        <v>1057</v>
      </c>
      <c r="J131" s="247" t="s">
        <v>1069</v>
      </c>
      <c r="K131" s="246">
        <f t="shared" ref="K131:K132" si="149">H131-F131</f>
        <v>18.5</v>
      </c>
      <c r="L131" s="248">
        <v>100</v>
      </c>
      <c r="M131" s="249">
        <f t="shared" ref="M131:M132" si="150">(K131*N131)-L131</f>
        <v>825</v>
      </c>
      <c r="N131" s="246">
        <v>50</v>
      </c>
      <c r="O131" s="247" t="s">
        <v>540</v>
      </c>
      <c r="P131" s="245">
        <v>44917</v>
      </c>
      <c r="Q131" s="197"/>
      <c r="R131" s="203"/>
      <c r="S131" s="197"/>
      <c r="T131" s="197"/>
      <c r="U131" s="197"/>
      <c r="V131" s="197"/>
      <c r="W131" s="197"/>
      <c r="X131" s="203"/>
      <c r="Y131" s="197"/>
      <c r="Z131" s="197"/>
      <c r="AA131" s="197"/>
      <c r="AB131" s="197"/>
      <c r="AC131" s="197"/>
      <c r="AD131" s="203"/>
      <c r="AE131" s="197"/>
      <c r="AF131" s="197"/>
      <c r="AG131" s="197"/>
      <c r="AH131" s="197"/>
      <c r="AI131" s="197"/>
      <c r="AJ131" s="203"/>
      <c r="AK131" s="197"/>
      <c r="AL131" s="197"/>
    </row>
    <row r="132" spans="1:38" s="198" customFormat="1" ht="15.6" customHeight="1">
      <c r="A132" s="280">
        <v>31</v>
      </c>
      <c r="B132" s="322">
        <v>44917</v>
      </c>
      <c r="C132" s="286"/>
      <c r="D132" s="286" t="s">
        <v>1070</v>
      </c>
      <c r="E132" s="287" t="s">
        <v>542</v>
      </c>
      <c r="F132" s="287">
        <v>82.5</v>
      </c>
      <c r="G132" s="287">
        <v>35</v>
      </c>
      <c r="H132" s="282">
        <v>52.5</v>
      </c>
      <c r="I132" s="349" t="s">
        <v>922</v>
      </c>
      <c r="J132" s="281" t="s">
        <v>992</v>
      </c>
      <c r="K132" s="282">
        <f t="shared" si="149"/>
        <v>-30</v>
      </c>
      <c r="L132" s="283">
        <v>100</v>
      </c>
      <c r="M132" s="284">
        <f t="shared" si="150"/>
        <v>-1600</v>
      </c>
      <c r="N132" s="282">
        <v>50</v>
      </c>
      <c r="O132" s="281" t="s">
        <v>552</v>
      </c>
      <c r="P132" s="285">
        <v>44917</v>
      </c>
      <c r="Q132" s="197"/>
      <c r="R132" s="203"/>
      <c r="S132" s="197"/>
      <c r="T132" s="197"/>
      <c r="U132" s="197"/>
      <c r="V132" s="197"/>
      <c r="W132" s="197"/>
      <c r="X132" s="203"/>
      <c r="Y132" s="197"/>
      <c r="Z132" s="197"/>
      <c r="AA132" s="197"/>
      <c r="AB132" s="197"/>
      <c r="AC132" s="197"/>
      <c r="AD132" s="203"/>
      <c r="AE132" s="197"/>
      <c r="AF132" s="197"/>
      <c r="AG132" s="197"/>
      <c r="AH132" s="197"/>
      <c r="AI132" s="197"/>
      <c r="AJ132" s="203"/>
      <c r="AK132" s="197"/>
      <c r="AL132" s="197"/>
    </row>
    <row r="133" spans="1:38" s="198" customFormat="1" ht="15.6" customHeight="1">
      <c r="A133" s="267">
        <v>32</v>
      </c>
      <c r="B133" s="309">
        <v>44917</v>
      </c>
      <c r="C133" s="310"/>
      <c r="D133" s="310" t="s">
        <v>1071</v>
      </c>
      <c r="E133" s="311" t="s">
        <v>542</v>
      </c>
      <c r="F133" s="311">
        <v>13.5</v>
      </c>
      <c r="G133" s="311">
        <v>7</v>
      </c>
      <c r="H133" s="246">
        <v>17.5</v>
      </c>
      <c r="I133" s="355" t="s">
        <v>1072</v>
      </c>
      <c r="J133" s="247" t="s">
        <v>1082</v>
      </c>
      <c r="K133" s="246">
        <f t="shared" ref="K133" si="151">H133-F133</f>
        <v>4</v>
      </c>
      <c r="L133" s="248">
        <v>100</v>
      </c>
      <c r="M133" s="249">
        <f t="shared" ref="M133" si="152">(K133*N133)-L133</f>
        <v>2500</v>
      </c>
      <c r="N133" s="246">
        <v>650</v>
      </c>
      <c r="O133" s="247" t="s">
        <v>540</v>
      </c>
      <c r="P133" s="245">
        <v>44918</v>
      </c>
      <c r="Q133" s="197"/>
      <c r="R133" s="203"/>
      <c r="S133" s="197"/>
      <c r="T133" s="197"/>
      <c r="U133" s="197"/>
      <c r="V133" s="197"/>
      <c r="W133" s="197"/>
      <c r="X133" s="203"/>
      <c r="Y133" s="197"/>
      <c r="Z133" s="197"/>
      <c r="AA133" s="197"/>
      <c r="AB133" s="197"/>
      <c r="AC133" s="197"/>
      <c r="AD133" s="203"/>
      <c r="AE133" s="197"/>
      <c r="AF133" s="197"/>
      <c r="AG133" s="197"/>
      <c r="AH133" s="197"/>
      <c r="AI133" s="197"/>
      <c r="AJ133" s="203"/>
      <c r="AK133" s="197"/>
      <c r="AL133" s="197"/>
    </row>
    <row r="134" spans="1:38" s="198" customFormat="1" ht="15.6" customHeight="1">
      <c r="A134" s="356">
        <v>33</v>
      </c>
      <c r="B134" s="357">
        <v>44917</v>
      </c>
      <c r="C134" s="358"/>
      <c r="D134" s="358" t="s">
        <v>1073</v>
      </c>
      <c r="E134" s="326" t="s">
        <v>542</v>
      </c>
      <c r="F134" s="326">
        <v>85</v>
      </c>
      <c r="G134" s="326">
        <v>20</v>
      </c>
      <c r="H134" s="359">
        <v>95</v>
      </c>
      <c r="I134" s="360" t="s">
        <v>1074</v>
      </c>
      <c r="J134" s="332" t="s">
        <v>1067</v>
      </c>
      <c r="K134" s="359">
        <f t="shared" ref="K134:K135" si="153">H134-F134</f>
        <v>10</v>
      </c>
      <c r="L134" s="361">
        <v>100</v>
      </c>
      <c r="M134" s="362">
        <f t="shared" ref="M134:M135" si="154">(K134*N134)-L134</f>
        <v>150</v>
      </c>
      <c r="N134" s="359">
        <v>25</v>
      </c>
      <c r="O134" s="332" t="s">
        <v>661</v>
      </c>
      <c r="P134" s="327">
        <v>44917</v>
      </c>
      <c r="Q134" s="197"/>
      <c r="R134" s="203"/>
      <c r="S134" s="197"/>
      <c r="T134" s="197"/>
      <c r="U134" s="197"/>
      <c r="V134" s="197"/>
      <c r="W134" s="197"/>
      <c r="X134" s="203"/>
      <c r="Y134" s="197"/>
      <c r="Z134" s="197"/>
      <c r="AA134" s="197"/>
      <c r="AB134" s="197"/>
      <c r="AC134" s="197"/>
      <c r="AD134" s="203"/>
      <c r="AE134" s="197"/>
      <c r="AF134" s="197"/>
      <c r="AG134" s="197"/>
      <c r="AH134" s="197"/>
      <c r="AI134" s="197"/>
      <c r="AJ134" s="203"/>
      <c r="AK134" s="197"/>
      <c r="AL134" s="197"/>
    </row>
    <row r="135" spans="1:38" s="198" customFormat="1" ht="15.6" customHeight="1">
      <c r="A135" s="280">
        <v>34</v>
      </c>
      <c r="B135" s="322">
        <v>44918</v>
      </c>
      <c r="C135" s="286"/>
      <c r="D135" s="286" t="s">
        <v>1084</v>
      </c>
      <c r="E135" s="287" t="s">
        <v>542</v>
      </c>
      <c r="F135" s="287">
        <v>230</v>
      </c>
      <c r="G135" s="287">
        <v>130</v>
      </c>
      <c r="H135" s="282">
        <v>130</v>
      </c>
      <c r="I135" s="349" t="s">
        <v>1085</v>
      </c>
      <c r="J135" s="281" t="s">
        <v>1086</v>
      </c>
      <c r="K135" s="282">
        <f t="shared" si="153"/>
        <v>-100</v>
      </c>
      <c r="L135" s="283">
        <v>100</v>
      </c>
      <c r="M135" s="284">
        <f t="shared" si="154"/>
        <v>-2600</v>
      </c>
      <c r="N135" s="282">
        <v>25</v>
      </c>
      <c r="O135" s="281" t="s">
        <v>552</v>
      </c>
      <c r="P135" s="285">
        <v>44918</v>
      </c>
      <c r="Q135" s="197"/>
      <c r="R135" s="203"/>
      <c r="S135" s="197"/>
      <c r="T135" s="197"/>
      <c r="U135" s="197"/>
      <c r="V135" s="197"/>
      <c r="W135" s="197"/>
      <c r="X135" s="203"/>
      <c r="Y135" s="197"/>
      <c r="Z135" s="197"/>
      <c r="AA135" s="197"/>
      <c r="AB135" s="197"/>
      <c r="AC135" s="197"/>
      <c r="AD135" s="203"/>
      <c r="AE135" s="197"/>
      <c r="AF135" s="197"/>
      <c r="AG135" s="197"/>
      <c r="AH135" s="197"/>
      <c r="AI135" s="197"/>
      <c r="AJ135" s="203"/>
      <c r="AK135" s="197"/>
      <c r="AL135" s="197"/>
    </row>
    <row r="136" spans="1:38" s="198" customFormat="1" ht="15.6" customHeight="1">
      <c r="A136" s="280">
        <v>35</v>
      </c>
      <c r="B136" s="322">
        <v>44918</v>
      </c>
      <c r="C136" s="286"/>
      <c r="D136" s="286" t="s">
        <v>1102</v>
      </c>
      <c r="E136" s="287" t="s">
        <v>542</v>
      </c>
      <c r="F136" s="287">
        <v>82</v>
      </c>
      <c r="G136" s="287">
        <v>40</v>
      </c>
      <c r="H136" s="282">
        <v>40</v>
      </c>
      <c r="I136" s="349" t="s">
        <v>1089</v>
      </c>
      <c r="J136" s="281" t="s">
        <v>1093</v>
      </c>
      <c r="K136" s="282">
        <f t="shared" ref="K136" si="155">H136-F136</f>
        <v>-42</v>
      </c>
      <c r="L136" s="283">
        <v>100</v>
      </c>
      <c r="M136" s="284">
        <f t="shared" ref="M136" si="156">(K136*N136)-L136</f>
        <v>-5350</v>
      </c>
      <c r="N136" s="282">
        <v>125</v>
      </c>
      <c r="O136" s="281" t="s">
        <v>552</v>
      </c>
      <c r="P136" s="285">
        <v>44921</v>
      </c>
      <c r="Q136" s="197"/>
      <c r="R136" s="203"/>
      <c r="S136" s="197"/>
      <c r="T136" s="197"/>
      <c r="U136" s="197"/>
      <c r="V136" s="197"/>
      <c r="W136" s="197"/>
      <c r="X136" s="203"/>
      <c r="Y136" s="197"/>
      <c r="Z136" s="197"/>
      <c r="AA136" s="197"/>
      <c r="AB136" s="197"/>
      <c r="AC136" s="197"/>
      <c r="AD136" s="203"/>
      <c r="AE136" s="197"/>
      <c r="AF136" s="197"/>
      <c r="AG136" s="197"/>
      <c r="AH136" s="197"/>
      <c r="AI136" s="197"/>
      <c r="AJ136" s="203"/>
      <c r="AK136" s="197"/>
      <c r="AL136" s="197"/>
    </row>
    <row r="137" spans="1:38" s="198" customFormat="1" ht="15.6" customHeight="1">
      <c r="A137" s="371">
        <v>36</v>
      </c>
      <c r="B137" s="251">
        <v>44923</v>
      </c>
      <c r="C137" s="236"/>
      <c r="D137" s="236" t="s">
        <v>1141</v>
      </c>
      <c r="E137" s="201" t="s">
        <v>542</v>
      </c>
      <c r="F137" s="201" t="s">
        <v>1142</v>
      </c>
      <c r="G137" s="201">
        <v>85</v>
      </c>
      <c r="H137" s="202"/>
      <c r="I137" s="372" t="s">
        <v>1143</v>
      </c>
      <c r="J137" s="227" t="s">
        <v>543</v>
      </c>
      <c r="K137" s="202"/>
      <c r="L137" s="219"/>
      <c r="M137" s="220"/>
      <c r="N137" s="202"/>
      <c r="O137" s="227"/>
      <c r="P137" s="199"/>
      <c r="Q137" s="197"/>
      <c r="R137" s="203"/>
      <c r="S137" s="197"/>
      <c r="T137" s="197"/>
      <c r="U137" s="197"/>
      <c r="V137" s="197"/>
      <c r="W137" s="197"/>
      <c r="X137" s="203"/>
      <c r="Y137" s="197"/>
      <c r="Z137" s="197"/>
      <c r="AA137" s="197"/>
      <c r="AB137" s="197"/>
      <c r="AC137" s="197"/>
      <c r="AD137" s="203"/>
      <c r="AE137" s="197"/>
      <c r="AF137" s="197"/>
      <c r="AG137" s="197"/>
      <c r="AH137" s="197"/>
      <c r="AI137" s="197"/>
      <c r="AJ137" s="203"/>
      <c r="AK137" s="197"/>
      <c r="AL137" s="197"/>
    </row>
    <row r="138" spans="1:38" s="198" customFormat="1" ht="15.6" customHeight="1">
      <c r="A138" s="371"/>
      <c r="B138" s="251"/>
      <c r="C138" s="236"/>
      <c r="D138" s="236"/>
      <c r="E138" s="201"/>
      <c r="F138" s="201"/>
      <c r="G138" s="201"/>
      <c r="H138" s="202"/>
      <c r="I138" s="372"/>
      <c r="J138" s="227"/>
      <c r="K138" s="202"/>
      <c r="L138" s="219"/>
      <c r="M138" s="220"/>
      <c r="N138" s="202"/>
      <c r="O138" s="227"/>
      <c r="P138" s="199"/>
      <c r="Q138" s="197"/>
      <c r="R138" s="203"/>
      <c r="S138" s="197"/>
      <c r="T138" s="197"/>
      <c r="U138" s="197"/>
      <c r="V138" s="197"/>
      <c r="W138" s="197"/>
      <c r="X138" s="203"/>
      <c r="Y138" s="197"/>
      <c r="Z138" s="197"/>
      <c r="AA138" s="197"/>
      <c r="AB138" s="197"/>
      <c r="AC138" s="197"/>
      <c r="AD138" s="203"/>
      <c r="AE138" s="197"/>
      <c r="AF138" s="197"/>
      <c r="AG138" s="197"/>
      <c r="AH138" s="197"/>
      <c r="AI138" s="197"/>
      <c r="AJ138" s="203"/>
      <c r="AK138" s="197"/>
      <c r="AL138" s="197"/>
    </row>
    <row r="139" spans="1:38" s="198" customFormat="1" ht="15.6" customHeight="1">
      <c r="A139" s="371"/>
      <c r="B139" s="251"/>
      <c r="C139" s="236"/>
      <c r="D139" s="236"/>
      <c r="E139" s="201"/>
      <c r="F139" s="201"/>
      <c r="G139" s="201"/>
      <c r="H139" s="202"/>
      <c r="I139" s="372"/>
      <c r="J139" s="227"/>
      <c r="K139" s="202"/>
      <c r="L139" s="219"/>
      <c r="M139" s="220"/>
      <c r="N139" s="202"/>
      <c r="O139" s="227"/>
      <c r="P139" s="199"/>
      <c r="Q139" s="197"/>
      <c r="R139" s="203"/>
      <c r="S139" s="197"/>
      <c r="T139" s="197"/>
      <c r="U139" s="197"/>
      <c r="V139" s="197"/>
      <c r="W139" s="197"/>
      <c r="X139" s="203"/>
      <c r="Y139" s="197"/>
      <c r="Z139" s="197"/>
      <c r="AA139" s="197"/>
      <c r="AB139" s="197"/>
      <c r="AC139" s="197"/>
      <c r="AD139" s="203"/>
      <c r="AE139" s="197"/>
      <c r="AF139" s="197"/>
      <c r="AG139" s="197"/>
      <c r="AH139" s="197"/>
      <c r="AI139" s="197"/>
      <c r="AJ139" s="203"/>
      <c r="AK139" s="197"/>
      <c r="AL139" s="197"/>
    </row>
    <row r="140" spans="1:38" ht="38.25" customHeight="1">
      <c r="A140" s="92" t="s">
        <v>564</v>
      </c>
      <c r="B140" s="139"/>
      <c r="C140" s="139"/>
      <c r="D140" s="140"/>
      <c r="E140" s="124"/>
      <c r="F140" s="6"/>
      <c r="G140" s="6"/>
      <c r="H140" s="125"/>
      <c r="I140" s="141"/>
      <c r="J140" s="1"/>
      <c r="K140" s="6"/>
      <c r="L140" s="6"/>
      <c r="M140" s="6"/>
      <c r="N140" s="1"/>
      <c r="O140" s="1"/>
      <c r="Q140" s="1"/>
      <c r="R140" s="6"/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</row>
    <row r="141" spans="1:38" s="198" customFormat="1" ht="38.25">
      <c r="A141" s="93" t="s">
        <v>16</v>
      </c>
      <c r="B141" s="94" t="s">
        <v>517</v>
      </c>
      <c r="C141" s="94"/>
      <c r="D141" s="95" t="s">
        <v>528</v>
      </c>
      <c r="E141" s="94" t="s">
        <v>529</v>
      </c>
      <c r="F141" s="94" t="s">
        <v>530</v>
      </c>
      <c r="G141" s="94" t="s">
        <v>531</v>
      </c>
      <c r="H141" s="94" t="s">
        <v>532</v>
      </c>
      <c r="I141" s="94" t="s">
        <v>533</v>
      </c>
      <c r="J141" s="93" t="s">
        <v>534</v>
      </c>
      <c r="K141" s="128" t="s">
        <v>551</v>
      </c>
      <c r="L141" s="129" t="s">
        <v>536</v>
      </c>
      <c r="M141" s="96" t="s">
        <v>537</v>
      </c>
      <c r="N141" s="94" t="s">
        <v>538</v>
      </c>
      <c r="O141" s="95" t="s">
        <v>539</v>
      </c>
      <c r="P141" s="94" t="s">
        <v>768</v>
      </c>
      <c r="Q141" s="197"/>
      <c r="R141" s="6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</row>
    <row r="142" spans="1:38" s="198" customFormat="1" ht="12.75" customHeight="1">
      <c r="A142" s="314">
        <v>1</v>
      </c>
      <c r="B142" s="315">
        <v>44840</v>
      </c>
      <c r="C142" s="316"/>
      <c r="D142" s="317" t="s">
        <v>116</v>
      </c>
      <c r="E142" s="318" t="s">
        <v>542</v>
      </c>
      <c r="F142" s="318">
        <v>1405</v>
      </c>
      <c r="G142" s="318">
        <v>1240</v>
      </c>
      <c r="H142" s="318">
        <v>1625</v>
      </c>
      <c r="I142" s="318" t="s">
        <v>846</v>
      </c>
      <c r="J142" s="295" t="s">
        <v>882</v>
      </c>
      <c r="K142" s="295">
        <f t="shared" ref="K142" si="157">H142-F142</f>
        <v>220</v>
      </c>
      <c r="L142" s="296">
        <f t="shared" ref="L142" si="158">(F142*-0.7)/100</f>
        <v>-9.8349999999999991</v>
      </c>
      <c r="M142" s="297">
        <f t="shared" ref="M142" si="159">(K142+L142)/F142</f>
        <v>0.14958362989323842</v>
      </c>
      <c r="N142" s="295" t="s">
        <v>540</v>
      </c>
      <c r="O142" s="298">
        <v>44879</v>
      </c>
      <c r="P142" s="295"/>
      <c r="Q142" s="197"/>
      <c r="R142" s="1" t="s">
        <v>541</v>
      </c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</row>
    <row r="143" spans="1:38" ht="14.25" customHeight="1">
      <c r="A143" s="269">
        <v>2</v>
      </c>
      <c r="B143" s="270">
        <v>44840</v>
      </c>
      <c r="C143" s="265"/>
      <c r="D143" s="265" t="s">
        <v>845</v>
      </c>
      <c r="E143" s="266" t="s">
        <v>542</v>
      </c>
      <c r="F143" s="266" t="s">
        <v>847</v>
      </c>
      <c r="G143" s="266">
        <v>1220</v>
      </c>
      <c r="H143" s="266"/>
      <c r="I143" s="266" t="s">
        <v>848</v>
      </c>
      <c r="J143" s="227" t="s">
        <v>543</v>
      </c>
      <c r="K143" s="202"/>
      <c r="L143" s="219"/>
      <c r="M143" s="220"/>
      <c r="N143" s="202"/>
      <c r="O143" s="227"/>
      <c r="P143" s="199"/>
      <c r="Q143" s="197"/>
      <c r="R143" s="197" t="s">
        <v>541</v>
      </c>
      <c r="S143" s="41"/>
      <c r="T143" s="1"/>
      <c r="U143" s="1"/>
      <c r="V143" s="1"/>
      <c r="W143" s="1"/>
      <c r="X143" s="1"/>
      <c r="Y143" s="1"/>
      <c r="Z143" s="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</row>
    <row r="144" spans="1:38" ht="12.75" customHeight="1">
      <c r="A144" s="266"/>
      <c r="B144" s="264"/>
      <c r="C144" s="265"/>
      <c r="D144" s="265"/>
      <c r="E144" s="266"/>
      <c r="F144" s="266"/>
      <c r="G144" s="266"/>
      <c r="H144" s="266"/>
      <c r="I144" s="266"/>
      <c r="J144" s="227"/>
      <c r="K144" s="202"/>
      <c r="L144" s="219"/>
      <c r="M144" s="220"/>
      <c r="N144" s="202"/>
      <c r="O144" s="227"/>
      <c r="P144" s="199"/>
      <c r="R144" s="6"/>
      <c r="S144" s="1"/>
      <c r="T144" s="1"/>
      <c r="U144" s="1"/>
      <c r="V144" s="1"/>
      <c r="W144" s="1"/>
      <c r="X144" s="1"/>
      <c r="Y144" s="1"/>
    </row>
    <row r="145" spans="1:26" ht="12.75" customHeight="1">
      <c r="A145" s="109" t="s">
        <v>544</v>
      </c>
      <c r="B145" s="109"/>
      <c r="C145" s="109"/>
      <c r="D145" s="109"/>
      <c r="E145" s="41"/>
      <c r="F145" s="116" t="s">
        <v>546</v>
      </c>
      <c r="G145" s="54"/>
      <c r="H145" s="54"/>
      <c r="I145" s="54"/>
      <c r="J145" s="6"/>
      <c r="K145" s="132"/>
      <c r="L145" s="133"/>
      <c r="M145" s="6"/>
      <c r="N145" s="99"/>
      <c r="O145" s="142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15" t="s">
        <v>545</v>
      </c>
      <c r="B146" s="109"/>
      <c r="C146" s="109"/>
      <c r="D146" s="109"/>
      <c r="E146" s="6"/>
      <c r="F146" s="116" t="s">
        <v>548</v>
      </c>
      <c r="G146" s="6"/>
      <c r="H146" s="6" t="s">
        <v>764</v>
      </c>
      <c r="I146" s="6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15"/>
      <c r="B147" s="109"/>
      <c r="C147" s="109"/>
      <c r="D147" s="109"/>
      <c r="E147" s="6"/>
      <c r="F147" s="116"/>
      <c r="G147" s="6"/>
      <c r="H147" s="6"/>
      <c r="I147" s="6"/>
      <c r="J147" s="1"/>
      <c r="K147" s="6"/>
      <c r="L147" s="6"/>
      <c r="M147" s="6"/>
      <c r="N147" s="1"/>
      <c r="O147" s="1"/>
      <c r="Q147" s="1"/>
      <c r="R147" s="54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15"/>
      <c r="B148" s="109"/>
      <c r="C148" s="109"/>
      <c r="D148" s="109"/>
      <c r="E148" s="6"/>
      <c r="F148" s="116"/>
      <c r="G148" s="54"/>
      <c r="H148" s="41"/>
      <c r="I148" s="54"/>
      <c r="J148" s="6"/>
      <c r="K148" s="132"/>
      <c r="L148" s="133"/>
      <c r="M148" s="6"/>
      <c r="N148" s="99"/>
      <c r="O148" s="134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54"/>
      <c r="B149" s="98"/>
      <c r="C149" s="98"/>
      <c r="D149" s="41"/>
      <c r="E149" s="54"/>
      <c r="F149" s="54"/>
      <c r="G149" s="54"/>
      <c r="H149" s="41"/>
      <c r="I149" s="54"/>
      <c r="J149" s="6"/>
      <c r="K149" s="132"/>
      <c r="L149" s="133"/>
      <c r="M149" s="6"/>
      <c r="N149" s="99"/>
      <c r="O149" s="134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38.25" customHeight="1">
      <c r="A150" s="41"/>
      <c r="B150" s="143" t="s">
        <v>565</v>
      </c>
      <c r="C150" s="143"/>
      <c r="D150" s="143"/>
      <c r="E150" s="143"/>
      <c r="F150" s="6"/>
      <c r="G150" s="6"/>
      <c r="H150" s="126"/>
      <c r="I150" s="6"/>
      <c r="J150" s="126"/>
      <c r="K150" s="127"/>
      <c r="L150" s="6"/>
      <c r="M150" s="6"/>
      <c r="N150" s="1"/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93" t="s">
        <v>16</v>
      </c>
      <c r="B151" s="94" t="s">
        <v>517</v>
      </c>
      <c r="C151" s="94"/>
      <c r="D151" s="95" t="s">
        <v>528</v>
      </c>
      <c r="E151" s="94" t="s">
        <v>529</v>
      </c>
      <c r="F151" s="94" t="s">
        <v>530</v>
      </c>
      <c r="G151" s="94" t="s">
        <v>566</v>
      </c>
      <c r="H151" s="94" t="s">
        <v>567</v>
      </c>
      <c r="I151" s="94" t="s">
        <v>533</v>
      </c>
      <c r="J151" s="144" t="s">
        <v>534</v>
      </c>
      <c r="K151" s="94" t="s">
        <v>535</v>
      </c>
      <c r="L151" s="94" t="s">
        <v>568</v>
      </c>
      <c r="M151" s="94" t="s">
        <v>538</v>
      </c>
      <c r="N151" s="95" t="s">
        <v>539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1</v>
      </c>
      <c r="B152" s="146">
        <v>41579</v>
      </c>
      <c r="C152" s="146"/>
      <c r="D152" s="147" t="s">
        <v>569</v>
      </c>
      <c r="E152" s="148" t="s">
        <v>570</v>
      </c>
      <c r="F152" s="149">
        <v>82</v>
      </c>
      <c r="G152" s="148" t="s">
        <v>571</v>
      </c>
      <c r="H152" s="148">
        <v>100</v>
      </c>
      <c r="I152" s="150">
        <v>100</v>
      </c>
      <c r="J152" s="151" t="s">
        <v>572</v>
      </c>
      <c r="K152" s="152">
        <f t="shared" ref="K152:K204" si="160">H152-F152</f>
        <v>18</v>
      </c>
      <c r="L152" s="153">
        <f t="shared" ref="L152:L204" si="161">K152/F152</f>
        <v>0.21951219512195122</v>
      </c>
      <c r="M152" s="148" t="s">
        <v>540</v>
      </c>
      <c r="N152" s="154">
        <v>42657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2</v>
      </c>
      <c r="B153" s="146">
        <v>41794</v>
      </c>
      <c r="C153" s="146"/>
      <c r="D153" s="147" t="s">
        <v>573</v>
      </c>
      <c r="E153" s="148" t="s">
        <v>542</v>
      </c>
      <c r="F153" s="149">
        <v>257</v>
      </c>
      <c r="G153" s="148" t="s">
        <v>571</v>
      </c>
      <c r="H153" s="148">
        <v>300</v>
      </c>
      <c r="I153" s="150">
        <v>300</v>
      </c>
      <c r="J153" s="151" t="s">
        <v>572</v>
      </c>
      <c r="K153" s="152">
        <f t="shared" si="160"/>
        <v>43</v>
      </c>
      <c r="L153" s="153">
        <f t="shared" si="161"/>
        <v>0.16731517509727625</v>
      </c>
      <c r="M153" s="148" t="s">
        <v>540</v>
      </c>
      <c r="N153" s="154">
        <v>41822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3</v>
      </c>
      <c r="B154" s="146">
        <v>41828</v>
      </c>
      <c r="C154" s="146"/>
      <c r="D154" s="147" t="s">
        <v>574</v>
      </c>
      <c r="E154" s="148" t="s">
        <v>542</v>
      </c>
      <c r="F154" s="149">
        <v>393</v>
      </c>
      <c r="G154" s="148" t="s">
        <v>571</v>
      </c>
      <c r="H154" s="148">
        <v>468</v>
      </c>
      <c r="I154" s="150">
        <v>468</v>
      </c>
      <c r="J154" s="151" t="s">
        <v>572</v>
      </c>
      <c r="K154" s="152">
        <f t="shared" si="160"/>
        <v>75</v>
      </c>
      <c r="L154" s="153">
        <f t="shared" si="161"/>
        <v>0.19083969465648856</v>
      </c>
      <c r="M154" s="148" t="s">
        <v>540</v>
      </c>
      <c r="N154" s="154">
        <v>41863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</v>
      </c>
      <c r="B155" s="146">
        <v>41857</v>
      </c>
      <c r="C155" s="146"/>
      <c r="D155" s="147" t="s">
        <v>575</v>
      </c>
      <c r="E155" s="148" t="s">
        <v>542</v>
      </c>
      <c r="F155" s="149">
        <v>205</v>
      </c>
      <c r="G155" s="148" t="s">
        <v>571</v>
      </c>
      <c r="H155" s="148">
        <v>275</v>
      </c>
      <c r="I155" s="150">
        <v>250</v>
      </c>
      <c r="J155" s="151" t="s">
        <v>572</v>
      </c>
      <c r="K155" s="152">
        <f t="shared" si="160"/>
        <v>70</v>
      </c>
      <c r="L155" s="153">
        <f t="shared" si="161"/>
        <v>0.34146341463414637</v>
      </c>
      <c r="M155" s="148" t="s">
        <v>540</v>
      </c>
      <c r="N155" s="154">
        <v>41962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5</v>
      </c>
      <c r="B156" s="146">
        <v>41886</v>
      </c>
      <c r="C156" s="146"/>
      <c r="D156" s="147" t="s">
        <v>576</v>
      </c>
      <c r="E156" s="148" t="s">
        <v>542</v>
      </c>
      <c r="F156" s="149">
        <v>162</v>
      </c>
      <c r="G156" s="148" t="s">
        <v>571</v>
      </c>
      <c r="H156" s="148">
        <v>190</v>
      </c>
      <c r="I156" s="150">
        <v>190</v>
      </c>
      <c r="J156" s="151" t="s">
        <v>572</v>
      </c>
      <c r="K156" s="152">
        <f t="shared" si="160"/>
        <v>28</v>
      </c>
      <c r="L156" s="153">
        <f t="shared" si="161"/>
        <v>0.1728395061728395</v>
      </c>
      <c r="M156" s="148" t="s">
        <v>540</v>
      </c>
      <c r="N156" s="154">
        <v>42006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6</v>
      </c>
      <c r="B157" s="146">
        <v>41886</v>
      </c>
      <c r="C157" s="146"/>
      <c r="D157" s="147" t="s">
        <v>577</v>
      </c>
      <c r="E157" s="148" t="s">
        <v>542</v>
      </c>
      <c r="F157" s="149">
        <v>75</v>
      </c>
      <c r="G157" s="148" t="s">
        <v>571</v>
      </c>
      <c r="H157" s="148">
        <v>91.5</v>
      </c>
      <c r="I157" s="150" t="s">
        <v>578</v>
      </c>
      <c r="J157" s="151" t="s">
        <v>579</v>
      </c>
      <c r="K157" s="152">
        <f t="shared" si="160"/>
        <v>16.5</v>
      </c>
      <c r="L157" s="153">
        <f t="shared" si="161"/>
        <v>0.22</v>
      </c>
      <c r="M157" s="148" t="s">
        <v>540</v>
      </c>
      <c r="N157" s="154">
        <v>41954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</v>
      </c>
      <c r="B158" s="146">
        <v>41913</v>
      </c>
      <c r="C158" s="146"/>
      <c r="D158" s="147" t="s">
        <v>580</v>
      </c>
      <c r="E158" s="148" t="s">
        <v>542</v>
      </c>
      <c r="F158" s="149">
        <v>850</v>
      </c>
      <c r="G158" s="148" t="s">
        <v>571</v>
      </c>
      <c r="H158" s="148">
        <v>982.5</v>
      </c>
      <c r="I158" s="150">
        <v>1050</v>
      </c>
      <c r="J158" s="151" t="s">
        <v>581</v>
      </c>
      <c r="K158" s="152">
        <f t="shared" si="160"/>
        <v>132.5</v>
      </c>
      <c r="L158" s="153">
        <f t="shared" si="161"/>
        <v>0.15588235294117647</v>
      </c>
      <c r="M158" s="148" t="s">
        <v>540</v>
      </c>
      <c r="N158" s="154">
        <v>42039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</v>
      </c>
      <c r="B159" s="146">
        <v>41913</v>
      </c>
      <c r="C159" s="146"/>
      <c r="D159" s="147" t="s">
        <v>582</v>
      </c>
      <c r="E159" s="148" t="s">
        <v>542</v>
      </c>
      <c r="F159" s="149">
        <v>475</v>
      </c>
      <c r="G159" s="148" t="s">
        <v>571</v>
      </c>
      <c r="H159" s="148">
        <v>515</v>
      </c>
      <c r="I159" s="150">
        <v>600</v>
      </c>
      <c r="J159" s="151" t="s">
        <v>583</v>
      </c>
      <c r="K159" s="152">
        <f t="shared" si="160"/>
        <v>40</v>
      </c>
      <c r="L159" s="153">
        <f t="shared" si="161"/>
        <v>8.4210526315789472E-2</v>
      </c>
      <c r="M159" s="148" t="s">
        <v>540</v>
      </c>
      <c r="N159" s="154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</v>
      </c>
      <c r="B160" s="146">
        <v>41913</v>
      </c>
      <c r="C160" s="146"/>
      <c r="D160" s="147" t="s">
        <v>584</v>
      </c>
      <c r="E160" s="148" t="s">
        <v>542</v>
      </c>
      <c r="F160" s="149">
        <v>86</v>
      </c>
      <c r="G160" s="148" t="s">
        <v>571</v>
      </c>
      <c r="H160" s="148">
        <v>99</v>
      </c>
      <c r="I160" s="150">
        <v>140</v>
      </c>
      <c r="J160" s="151" t="s">
        <v>585</v>
      </c>
      <c r="K160" s="152">
        <f t="shared" si="160"/>
        <v>13</v>
      </c>
      <c r="L160" s="153">
        <f t="shared" si="161"/>
        <v>0.15116279069767441</v>
      </c>
      <c r="M160" s="148" t="s">
        <v>540</v>
      </c>
      <c r="N160" s="154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10</v>
      </c>
      <c r="B161" s="146">
        <v>41926</v>
      </c>
      <c r="C161" s="146"/>
      <c r="D161" s="147" t="s">
        <v>586</v>
      </c>
      <c r="E161" s="148" t="s">
        <v>542</v>
      </c>
      <c r="F161" s="149">
        <v>496.6</v>
      </c>
      <c r="G161" s="148" t="s">
        <v>571</v>
      </c>
      <c r="H161" s="148">
        <v>621</v>
      </c>
      <c r="I161" s="150">
        <v>580</v>
      </c>
      <c r="J161" s="151" t="s">
        <v>572</v>
      </c>
      <c r="K161" s="152">
        <f t="shared" si="160"/>
        <v>124.39999999999998</v>
      </c>
      <c r="L161" s="153">
        <f t="shared" si="161"/>
        <v>0.25050342327829234</v>
      </c>
      <c r="M161" s="148" t="s">
        <v>540</v>
      </c>
      <c r="N161" s="154">
        <v>42605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11</v>
      </c>
      <c r="B162" s="146">
        <v>41926</v>
      </c>
      <c r="C162" s="146"/>
      <c r="D162" s="147" t="s">
        <v>587</v>
      </c>
      <c r="E162" s="148" t="s">
        <v>542</v>
      </c>
      <c r="F162" s="149">
        <v>2481.9</v>
      </c>
      <c r="G162" s="148" t="s">
        <v>571</v>
      </c>
      <c r="H162" s="148">
        <v>2840</v>
      </c>
      <c r="I162" s="150">
        <v>2870</v>
      </c>
      <c r="J162" s="151" t="s">
        <v>588</v>
      </c>
      <c r="K162" s="152">
        <f t="shared" si="160"/>
        <v>358.09999999999991</v>
      </c>
      <c r="L162" s="153">
        <f t="shared" si="161"/>
        <v>0.14428462065353154</v>
      </c>
      <c r="M162" s="148" t="s">
        <v>540</v>
      </c>
      <c r="N162" s="154">
        <v>42017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12</v>
      </c>
      <c r="B163" s="146">
        <v>41928</v>
      </c>
      <c r="C163" s="146"/>
      <c r="D163" s="147" t="s">
        <v>589</v>
      </c>
      <c r="E163" s="148" t="s">
        <v>542</v>
      </c>
      <c r="F163" s="149">
        <v>84.5</v>
      </c>
      <c r="G163" s="148" t="s">
        <v>571</v>
      </c>
      <c r="H163" s="148">
        <v>93</v>
      </c>
      <c r="I163" s="150">
        <v>110</v>
      </c>
      <c r="J163" s="151" t="s">
        <v>590</v>
      </c>
      <c r="K163" s="152">
        <f t="shared" si="160"/>
        <v>8.5</v>
      </c>
      <c r="L163" s="153">
        <f t="shared" si="161"/>
        <v>0.10059171597633136</v>
      </c>
      <c r="M163" s="148" t="s">
        <v>540</v>
      </c>
      <c r="N163" s="154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13</v>
      </c>
      <c r="B164" s="146">
        <v>41928</v>
      </c>
      <c r="C164" s="146"/>
      <c r="D164" s="147" t="s">
        <v>591</v>
      </c>
      <c r="E164" s="148" t="s">
        <v>542</v>
      </c>
      <c r="F164" s="149">
        <v>401</v>
      </c>
      <c r="G164" s="148" t="s">
        <v>571</v>
      </c>
      <c r="H164" s="148">
        <v>428</v>
      </c>
      <c r="I164" s="150">
        <v>450</v>
      </c>
      <c r="J164" s="151" t="s">
        <v>592</v>
      </c>
      <c r="K164" s="152">
        <f t="shared" si="160"/>
        <v>27</v>
      </c>
      <c r="L164" s="153">
        <f t="shared" si="161"/>
        <v>6.7331670822942641E-2</v>
      </c>
      <c r="M164" s="148" t="s">
        <v>540</v>
      </c>
      <c r="N164" s="154">
        <v>42020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14</v>
      </c>
      <c r="B165" s="146">
        <v>41928</v>
      </c>
      <c r="C165" s="146"/>
      <c r="D165" s="147" t="s">
        <v>593</v>
      </c>
      <c r="E165" s="148" t="s">
        <v>542</v>
      </c>
      <c r="F165" s="149">
        <v>101</v>
      </c>
      <c r="G165" s="148" t="s">
        <v>571</v>
      </c>
      <c r="H165" s="148">
        <v>112</v>
      </c>
      <c r="I165" s="150">
        <v>120</v>
      </c>
      <c r="J165" s="151" t="s">
        <v>594</v>
      </c>
      <c r="K165" s="152">
        <f t="shared" si="160"/>
        <v>11</v>
      </c>
      <c r="L165" s="153">
        <f t="shared" si="161"/>
        <v>0.10891089108910891</v>
      </c>
      <c r="M165" s="148" t="s">
        <v>540</v>
      </c>
      <c r="N165" s="154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15</v>
      </c>
      <c r="B166" s="146">
        <v>41954</v>
      </c>
      <c r="C166" s="146"/>
      <c r="D166" s="147" t="s">
        <v>595</v>
      </c>
      <c r="E166" s="148" t="s">
        <v>542</v>
      </c>
      <c r="F166" s="149">
        <v>59</v>
      </c>
      <c r="G166" s="148" t="s">
        <v>571</v>
      </c>
      <c r="H166" s="148">
        <v>76</v>
      </c>
      <c r="I166" s="150">
        <v>76</v>
      </c>
      <c r="J166" s="151" t="s">
        <v>572</v>
      </c>
      <c r="K166" s="152">
        <f t="shared" si="160"/>
        <v>17</v>
      </c>
      <c r="L166" s="153">
        <f t="shared" si="161"/>
        <v>0.28813559322033899</v>
      </c>
      <c r="M166" s="148" t="s">
        <v>540</v>
      </c>
      <c r="N166" s="154">
        <v>43032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16</v>
      </c>
      <c r="B167" s="146">
        <v>41954</v>
      </c>
      <c r="C167" s="146"/>
      <c r="D167" s="147" t="s">
        <v>584</v>
      </c>
      <c r="E167" s="148" t="s">
        <v>542</v>
      </c>
      <c r="F167" s="149">
        <v>99</v>
      </c>
      <c r="G167" s="148" t="s">
        <v>571</v>
      </c>
      <c r="H167" s="148">
        <v>120</v>
      </c>
      <c r="I167" s="150">
        <v>120</v>
      </c>
      <c r="J167" s="151" t="s">
        <v>553</v>
      </c>
      <c r="K167" s="152">
        <f t="shared" si="160"/>
        <v>21</v>
      </c>
      <c r="L167" s="153">
        <f t="shared" si="161"/>
        <v>0.21212121212121213</v>
      </c>
      <c r="M167" s="148" t="s">
        <v>540</v>
      </c>
      <c r="N167" s="154">
        <v>41960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17</v>
      </c>
      <c r="B168" s="146">
        <v>41956</v>
      </c>
      <c r="C168" s="146"/>
      <c r="D168" s="147" t="s">
        <v>596</v>
      </c>
      <c r="E168" s="148" t="s">
        <v>542</v>
      </c>
      <c r="F168" s="149">
        <v>22</v>
      </c>
      <c r="G168" s="148" t="s">
        <v>571</v>
      </c>
      <c r="H168" s="148">
        <v>33.549999999999997</v>
      </c>
      <c r="I168" s="150">
        <v>32</v>
      </c>
      <c r="J168" s="151" t="s">
        <v>597</v>
      </c>
      <c r="K168" s="152">
        <f t="shared" si="160"/>
        <v>11.549999999999997</v>
      </c>
      <c r="L168" s="153">
        <f t="shared" si="161"/>
        <v>0.52499999999999991</v>
      </c>
      <c r="M168" s="148" t="s">
        <v>540</v>
      </c>
      <c r="N168" s="154">
        <v>42188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18</v>
      </c>
      <c r="B169" s="146">
        <v>41976</v>
      </c>
      <c r="C169" s="146"/>
      <c r="D169" s="147" t="s">
        <v>598</v>
      </c>
      <c r="E169" s="148" t="s">
        <v>542</v>
      </c>
      <c r="F169" s="149">
        <v>440</v>
      </c>
      <c r="G169" s="148" t="s">
        <v>571</v>
      </c>
      <c r="H169" s="148">
        <v>520</v>
      </c>
      <c r="I169" s="150">
        <v>520</v>
      </c>
      <c r="J169" s="151" t="s">
        <v>599</v>
      </c>
      <c r="K169" s="152">
        <f t="shared" si="160"/>
        <v>80</v>
      </c>
      <c r="L169" s="153">
        <f t="shared" si="161"/>
        <v>0.18181818181818182</v>
      </c>
      <c r="M169" s="148" t="s">
        <v>540</v>
      </c>
      <c r="N169" s="154">
        <v>42208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19</v>
      </c>
      <c r="B170" s="146">
        <v>41976</v>
      </c>
      <c r="C170" s="146"/>
      <c r="D170" s="147" t="s">
        <v>600</v>
      </c>
      <c r="E170" s="148" t="s">
        <v>542</v>
      </c>
      <c r="F170" s="149">
        <v>360</v>
      </c>
      <c r="G170" s="148" t="s">
        <v>571</v>
      </c>
      <c r="H170" s="148">
        <v>427</v>
      </c>
      <c r="I170" s="150">
        <v>425</v>
      </c>
      <c r="J170" s="151" t="s">
        <v>601</v>
      </c>
      <c r="K170" s="152">
        <f t="shared" si="160"/>
        <v>67</v>
      </c>
      <c r="L170" s="153">
        <f t="shared" si="161"/>
        <v>0.18611111111111112</v>
      </c>
      <c r="M170" s="148" t="s">
        <v>540</v>
      </c>
      <c r="N170" s="154">
        <v>42058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20</v>
      </c>
      <c r="B171" s="146">
        <v>42012</v>
      </c>
      <c r="C171" s="146"/>
      <c r="D171" s="147" t="s">
        <v>602</v>
      </c>
      <c r="E171" s="148" t="s">
        <v>542</v>
      </c>
      <c r="F171" s="149">
        <v>360</v>
      </c>
      <c r="G171" s="148" t="s">
        <v>571</v>
      </c>
      <c r="H171" s="148">
        <v>455</v>
      </c>
      <c r="I171" s="150">
        <v>420</v>
      </c>
      <c r="J171" s="151" t="s">
        <v>603</v>
      </c>
      <c r="K171" s="152">
        <f t="shared" si="160"/>
        <v>95</v>
      </c>
      <c r="L171" s="153">
        <f t="shared" si="161"/>
        <v>0.2638888888888889</v>
      </c>
      <c r="M171" s="148" t="s">
        <v>540</v>
      </c>
      <c r="N171" s="154">
        <v>42024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21</v>
      </c>
      <c r="B172" s="146">
        <v>42012</v>
      </c>
      <c r="C172" s="146"/>
      <c r="D172" s="147" t="s">
        <v>604</v>
      </c>
      <c r="E172" s="148" t="s">
        <v>542</v>
      </c>
      <c r="F172" s="149">
        <v>130</v>
      </c>
      <c r="G172" s="148"/>
      <c r="H172" s="148">
        <v>175.5</v>
      </c>
      <c r="I172" s="150">
        <v>165</v>
      </c>
      <c r="J172" s="151" t="s">
        <v>605</v>
      </c>
      <c r="K172" s="152">
        <f t="shared" si="160"/>
        <v>45.5</v>
      </c>
      <c r="L172" s="153">
        <f t="shared" si="161"/>
        <v>0.35</v>
      </c>
      <c r="M172" s="148" t="s">
        <v>540</v>
      </c>
      <c r="N172" s="154">
        <v>43088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22</v>
      </c>
      <c r="B173" s="146">
        <v>42040</v>
      </c>
      <c r="C173" s="146"/>
      <c r="D173" s="147" t="s">
        <v>367</v>
      </c>
      <c r="E173" s="148" t="s">
        <v>570</v>
      </c>
      <c r="F173" s="149">
        <v>98</v>
      </c>
      <c r="G173" s="148"/>
      <c r="H173" s="148">
        <v>120</v>
      </c>
      <c r="I173" s="150">
        <v>120</v>
      </c>
      <c r="J173" s="151" t="s">
        <v>572</v>
      </c>
      <c r="K173" s="152">
        <f t="shared" si="160"/>
        <v>22</v>
      </c>
      <c r="L173" s="153">
        <f t="shared" si="161"/>
        <v>0.22448979591836735</v>
      </c>
      <c r="M173" s="148" t="s">
        <v>540</v>
      </c>
      <c r="N173" s="154">
        <v>42753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23</v>
      </c>
      <c r="B174" s="146">
        <v>42040</v>
      </c>
      <c r="C174" s="146"/>
      <c r="D174" s="147" t="s">
        <v>606</v>
      </c>
      <c r="E174" s="148" t="s">
        <v>570</v>
      </c>
      <c r="F174" s="149">
        <v>196</v>
      </c>
      <c r="G174" s="148"/>
      <c r="H174" s="148">
        <v>262</v>
      </c>
      <c r="I174" s="150">
        <v>255</v>
      </c>
      <c r="J174" s="151" t="s">
        <v>572</v>
      </c>
      <c r="K174" s="152">
        <f t="shared" si="160"/>
        <v>66</v>
      </c>
      <c r="L174" s="153">
        <f t="shared" si="161"/>
        <v>0.33673469387755101</v>
      </c>
      <c r="M174" s="148" t="s">
        <v>540</v>
      </c>
      <c r="N174" s="154">
        <v>42599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24</v>
      </c>
      <c r="B175" s="156">
        <v>42067</v>
      </c>
      <c r="C175" s="156"/>
      <c r="D175" s="157" t="s">
        <v>366</v>
      </c>
      <c r="E175" s="158" t="s">
        <v>570</v>
      </c>
      <c r="F175" s="159">
        <v>235</v>
      </c>
      <c r="G175" s="159"/>
      <c r="H175" s="160">
        <v>77</v>
      </c>
      <c r="I175" s="160" t="s">
        <v>607</v>
      </c>
      <c r="J175" s="161" t="s">
        <v>608</v>
      </c>
      <c r="K175" s="162">
        <f t="shared" si="160"/>
        <v>-158</v>
      </c>
      <c r="L175" s="163">
        <f t="shared" si="161"/>
        <v>-0.67234042553191486</v>
      </c>
      <c r="M175" s="159" t="s">
        <v>552</v>
      </c>
      <c r="N175" s="156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25</v>
      </c>
      <c r="B176" s="146">
        <v>42067</v>
      </c>
      <c r="C176" s="146"/>
      <c r="D176" s="147" t="s">
        <v>609</v>
      </c>
      <c r="E176" s="148" t="s">
        <v>570</v>
      </c>
      <c r="F176" s="149">
        <v>185</v>
      </c>
      <c r="G176" s="148"/>
      <c r="H176" s="148">
        <v>224</v>
      </c>
      <c r="I176" s="150" t="s">
        <v>610</v>
      </c>
      <c r="J176" s="151" t="s">
        <v>572</v>
      </c>
      <c r="K176" s="152">
        <f t="shared" si="160"/>
        <v>39</v>
      </c>
      <c r="L176" s="153">
        <f t="shared" si="161"/>
        <v>0.21081081081081082</v>
      </c>
      <c r="M176" s="148" t="s">
        <v>540</v>
      </c>
      <c r="N176" s="154">
        <v>42647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26</v>
      </c>
      <c r="B177" s="156">
        <v>42090</v>
      </c>
      <c r="C177" s="156"/>
      <c r="D177" s="164" t="s">
        <v>611</v>
      </c>
      <c r="E177" s="159" t="s">
        <v>570</v>
      </c>
      <c r="F177" s="159">
        <v>49.5</v>
      </c>
      <c r="G177" s="160"/>
      <c r="H177" s="160">
        <v>15.85</v>
      </c>
      <c r="I177" s="160">
        <v>67</v>
      </c>
      <c r="J177" s="161" t="s">
        <v>612</v>
      </c>
      <c r="K177" s="160">
        <f t="shared" si="160"/>
        <v>-33.65</v>
      </c>
      <c r="L177" s="165">
        <f t="shared" si="161"/>
        <v>-0.67979797979797973</v>
      </c>
      <c r="M177" s="159" t="s">
        <v>552</v>
      </c>
      <c r="N177" s="166">
        <v>43627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27</v>
      </c>
      <c r="B178" s="146">
        <v>42093</v>
      </c>
      <c r="C178" s="146"/>
      <c r="D178" s="147" t="s">
        <v>613</v>
      </c>
      <c r="E178" s="148" t="s">
        <v>570</v>
      </c>
      <c r="F178" s="149">
        <v>183.5</v>
      </c>
      <c r="G178" s="148"/>
      <c r="H178" s="148">
        <v>219</v>
      </c>
      <c r="I178" s="150">
        <v>218</v>
      </c>
      <c r="J178" s="151" t="s">
        <v>614</v>
      </c>
      <c r="K178" s="152">
        <f t="shared" si="160"/>
        <v>35.5</v>
      </c>
      <c r="L178" s="153">
        <f t="shared" si="161"/>
        <v>0.19346049046321526</v>
      </c>
      <c r="M178" s="148" t="s">
        <v>540</v>
      </c>
      <c r="N178" s="154">
        <v>42103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28</v>
      </c>
      <c r="B179" s="146">
        <v>42114</v>
      </c>
      <c r="C179" s="146"/>
      <c r="D179" s="147" t="s">
        <v>615</v>
      </c>
      <c r="E179" s="148" t="s">
        <v>570</v>
      </c>
      <c r="F179" s="149">
        <f>(227+237)/2</f>
        <v>232</v>
      </c>
      <c r="G179" s="148"/>
      <c r="H179" s="148">
        <v>298</v>
      </c>
      <c r="I179" s="150">
        <v>298</v>
      </c>
      <c r="J179" s="151" t="s">
        <v>572</v>
      </c>
      <c r="K179" s="152">
        <f t="shared" si="160"/>
        <v>66</v>
      </c>
      <c r="L179" s="153">
        <f t="shared" si="161"/>
        <v>0.28448275862068967</v>
      </c>
      <c r="M179" s="148" t="s">
        <v>540</v>
      </c>
      <c r="N179" s="154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29</v>
      </c>
      <c r="B180" s="146">
        <v>42128</v>
      </c>
      <c r="C180" s="146"/>
      <c r="D180" s="147" t="s">
        <v>616</v>
      </c>
      <c r="E180" s="148" t="s">
        <v>542</v>
      </c>
      <c r="F180" s="149">
        <v>385</v>
      </c>
      <c r="G180" s="148"/>
      <c r="H180" s="148">
        <f>212.5+331</f>
        <v>543.5</v>
      </c>
      <c r="I180" s="150">
        <v>510</v>
      </c>
      <c r="J180" s="151" t="s">
        <v>617</v>
      </c>
      <c r="K180" s="152">
        <f t="shared" si="160"/>
        <v>158.5</v>
      </c>
      <c r="L180" s="153">
        <f t="shared" si="161"/>
        <v>0.41168831168831171</v>
      </c>
      <c r="M180" s="148" t="s">
        <v>540</v>
      </c>
      <c r="N180" s="154">
        <v>42235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30</v>
      </c>
      <c r="B181" s="146">
        <v>42128</v>
      </c>
      <c r="C181" s="146"/>
      <c r="D181" s="147" t="s">
        <v>618</v>
      </c>
      <c r="E181" s="148" t="s">
        <v>542</v>
      </c>
      <c r="F181" s="149">
        <v>115.5</v>
      </c>
      <c r="G181" s="148"/>
      <c r="H181" s="148">
        <v>146</v>
      </c>
      <c r="I181" s="150">
        <v>142</v>
      </c>
      <c r="J181" s="151" t="s">
        <v>619</v>
      </c>
      <c r="K181" s="152">
        <f t="shared" si="160"/>
        <v>30.5</v>
      </c>
      <c r="L181" s="153">
        <f t="shared" si="161"/>
        <v>0.26406926406926406</v>
      </c>
      <c r="M181" s="148" t="s">
        <v>540</v>
      </c>
      <c r="N181" s="154">
        <v>42202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31</v>
      </c>
      <c r="B182" s="146">
        <v>42151</v>
      </c>
      <c r="C182" s="146"/>
      <c r="D182" s="147" t="s">
        <v>620</v>
      </c>
      <c r="E182" s="148" t="s">
        <v>542</v>
      </c>
      <c r="F182" s="149">
        <v>237.5</v>
      </c>
      <c r="G182" s="148"/>
      <c r="H182" s="148">
        <v>279.5</v>
      </c>
      <c r="I182" s="150">
        <v>278</v>
      </c>
      <c r="J182" s="151" t="s">
        <v>572</v>
      </c>
      <c r="K182" s="152">
        <f t="shared" si="160"/>
        <v>42</v>
      </c>
      <c r="L182" s="153">
        <f t="shared" si="161"/>
        <v>0.17684210526315788</v>
      </c>
      <c r="M182" s="148" t="s">
        <v>540</v>
      </c>
      <c r="N182" s="154">
        <v>42222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32</v>
      </c>
      <c r="B183" s="146">
        <v>42174</v>
      </c>
      <c r="C183" s="146"/>
      <c r="D183" s="147" t="s">
        <v>591</v>
      </c>
      <c r="E183" s="148" t="s">
        <v>570</v>
      </c>
      <c r="F183" s="149">
        <v>340</v>
      </c>
      <c r="G183" s="148"/>
      <c r="H183" s="148">
        <v>448</v>
      </c>
      <c r="I183" s="150">
        <v>448</v>
      </c>
      <c r="J183" s="151" t="s">
        <v>572</v>
      </c>
      <c r="K183" s="152">
        <f t="shared" si="160"/>
        <v>108</v>
      </c>
      <c r="L183" s="153">
        <f t="shared" si="161"/>
        <v>0.31764705882352939</v>
      </c>
      <c r="M183" s="148" t="s">
        <v>540</v>
      </c>
      <c r="N183" s="154">
        <v>43018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33</v>
      </c>
      <c r="B184" s="146">
        <v>42191</v>
      </c>
      <c r="C184" s="146"/>
      <c r="D184" s="147" t="s">
        <v>621</v>
      </c>
      <c r="E184" s="148" t="s">
        <v>570</v>
      </c>
      <c r="F184" s="149">
        <v>390</v>
      </c>
      <c r="G184" s="148"/>
      <c r="H184" s="148">
        <v>460</v>
      </c>
      <c r="I184" s="150">
        <v>460</v>
      </c>
      <c r="J184" s="151" t="s">
        <v>572</v>
      </c>
      <c r="K184" s="152">
        <f t="shared" si="160"/>
        <v>70</v>
      </c>
      <c r="L184" s="153">
        <f t="shared" si="161"/>
        <v>0.17948717948717949</v>
      </c>
      <c r="M184" s="148" t="s">
        <v>540</v>
      </c>
      <c r="N184" s="154">
        <v>42478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34</v>
      </c>
      <c r="B185" s="156">
        <v>42195</v>
      </c>
      <c r="C185" s="156"/>
      <c r="D185" s="157" t="s">
        <v>622</v>
      </c>
      <c r="E185" s="158" t="s">
        <v>570</v>
      </c>
      <c r="F185" s="159">
        <v>122.5</v>
      </c>
      <c r="G185" s="159"/>
      <c r="H185" s="160">
        <v>61</v>
      </c>
      <c r="I185" s="160">
        <v>172</v>
      </c>
      <c r="J185" s="161" t="s">
        <v>623</v>
      </c>
      <c r="K185" s="162">
        <f t="shared" si="160"/>
        <v>-61.5</v>
      </c>
      <c r="L185" s="163">
        <f t="shared" si="161"/>
        <v>-0.50204081632653064</v>
      </c>
      <c r="M185" s="159" t="s">
        <v>552</v>
      </c>
      <c r="N185" s="156">
        <v>43333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35</v>
      </c>
      <c r="B186" s="146">
        <v>42219</v>
      </c>
      <c r="C186" s="146"/>
      <c r="D186" s="147" t="s">
        <v>624</v>
      </c>
      <c r="E186" s="148" t="s">
        <v>570</v>
      </c>
      <c r="F186" s="149">
        <v>297.5</v>
      </c>
      <c r="G186" s="148"/>
      <c r="H186" s="148">
        <v>350</v>
      </c>
      <c r="I186" s="150">
        <v>360</v>
      </c>
      <c r="J186" s="151" t="s">
        <v>625</v>
      </c>
      <c r="K186" s="152">
        <f t="shared" si="160"/>
        <v>52.5</v>
      </c>
      <c r="L186" s="153">
        <f t="shared" si="161"/>
        <v>0.17647058823529413</v>
      </c>
      <c r="M186" s="148" t="s">
        <v>540</v>
      </c>
      <c r="N186" s="154">
        <v>42232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36</v>
      </c>
      <c r="B187" s="146">
        <v>42219</v>
      </c>
      <c r="C187" s="146"/>
      <c r="D187" s="147" t="s">
        <v>626</v>
      </c>
      <c r="E187" s="148" t="s">
        <v>570</v>
      </c>
      <c r="F187" s="149">
        <v>115.5</v>
      </c>
      <c r="G187" s="148"/>
      <c r="H187" s="148">
        <v>149</v>
      </c>
      <c r="I187" s="150">
        <v>140</v>
      </c>
      <c r="J187" s="151" t="s">
        <v>627</v>
      </c>
      <c r="K187" s="152">
        <f t="shared" si="160"/>
        <v>33.5</v>
      </c>
      <c r="L187" s="153">
        <f t="shared" si="161"/>
        <v>0.29004329004329005</v>
      </c>
      <c r="M187" s="148" t="s">
        <v>540</v>
      </c>
      <c r="N187" s="154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37</v>
      </c>
      <c r="B188" s="146">
        <v>42251</v>
      </c>
      <c r="C188" s="146"/>
      <c r="D188" s="147" t="s">
        <v>620</v>
      </c>
      <c r="E188" s="148" t="s">
        <v>570</v>
      </c>
      <c r="F188" s="149">
        <v>226</v>
      </c>
      <c r="G188" s="148"/>
      <c r="H188" s="148">
        <v>292</v>
      </c>
      <c r="I188" s="150">
        <v>292</v>
      </c>
      <c r="J188" s="151" t="s">
        <v>628</v>
      </c>
      <c r="K188" s="152">
        <f t="shared" si="160"/>
        <v>66</v>
      </c>
      <c r="L188" s="153">
        <f t="shared" si="161"/>
        <v>0.29203539823008851</v>
      </c>
      <c r="M188" s="148" t="s">
        <v>540</v>
      </c>
      <c r="N188" s="154">
        <v>42286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38</v>
      </c>
      <c r="B189" s="146">
        <v>42254</v>
      </c>
      <c r="C189" s="146"/>
      <c r="D189" s="147" t="s">
        <v>615</v>
      </c>
      <c r="E189" s="148" t="s">
        <v>570</v>
      </c>
      <c r="F189" s="149">
        <v>232.5</v>
      </c>
      <c r="G189" s="148"/>
      <c r="H189" s="148">
        <v>312.5</v>
      </c>
      <c r="I189" s="150">
        <v>310</v>
      </c>
      <c r="J189" s="151" t="s">
        <v>572</v>
      </c>
      <c r="K189" s="152">
        <f t="shared" si="160"/>
        <v>80</v>
      </c>
      <c r="L189" s="153">
        <f t="shared" si="161"/>
        <v>0.34408602150537637</v>
      </c>
      <c r="M189" s="148" t="s">
        <v>540</v>
      </c>
      <c r="N189" s="154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39</v>
      </c>
      <c r="B190" s="146">
        <v>42268</v>
      </c>
      <c r="C190" s="146"/>
      <c r="D190" s="147" t="s">
        <v>629</v>
      </c>
      <c r="E190" s="148" t="s">
        <v>570</v>
      </c>
      <c r="F190" s="149">
        <v>196.5</v>
      </c>
      <c r="G190" s="148"/>
      <c r="H190" s="148">
        <v>238</v>
      </c>
      <c r="I190" s="150">
        <v>238</v>
      </c>
      <c r="J190" s="151" t="s">
        <v>628</v>
      </c>
      <c r="K190" s="152">
        <f t="shared" si="160"/>
        <v>41.5</v>
      </c>
      <c r="L190" s="153">
        <f t="shared" si="161"/>
        <v>0.21119592875318066</v>
      </c>
      <c r="M190" s="148" t="s">
        <v>540</v>
      </c>
      <c r="N190" s="154">
        <v>42291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40</v>
      </c>
      <c r="B191" s="146">
        <v>42271</v>
      </c>
      <c r="C191" s="146"/>
      <c r="D191" s="147" t="s">
        <v>569</v>
      </c>
      <c r="E191" s="148" t="s">
        <v>570</v>
      </c>
      <c r="F191" s="149">
        <v>65</v>
      </c>
      <c r="G191" s="148"/>
      <c r="H191" s="148">
        <v>82</v>
      </c>
      <c r="I191" s="150">
        <v>82</v>
      </c>
      <c r="J191" s="151" t="s">
        <v>628</v>
      </c>
      <c r="K191" s="152">
        <f t="shared" si="160"/>
        <v>17</v>
      </c>
      <c r="L191" s="153">
        <f t="shared" si="161"/>
        <v>0.26153846153846155</v>
      </c>
      <c r="M191" s="148" t="s">
        <v>540</v>
      </c>
      <c r="N191" s="154">
        <v>42578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41</v>
      </c>
      <c r="B192" s="146">
        <v>42291</v>
      </c>
      <c r="C192" s="146"/>
      <c r="D192" s="147" t="s">
        <v>630</v>
      </c>
      <c r="E192" s="148" t="s">
        <v>570</v>
      </c>
      <c r="F192" s="149">
        <v>144</v>
      </c>
      <c r="G192" s="148"/>
      <c r="H192" s="148">
        <v>182.5</v>
      </c>
      <c r="I192" s="150">
        <v>181</v>
      </c>
      <c r="J192" s="151" t="s">
        <v>628</v>
      </c>
      <c r="K192" s="152">
        <f t="shared" si="160"/>
        <v>38.5</v>
      </c>
      <c r="L192" s="153">
        <f t="shared" si="161"/>
        <v>0.2673611111111111</v>
      </c>
      <c r="M192" s="148" t="s">
        <v>540</v>
      </c>
      <c r="N192" s="154">
        <v>42817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42</v>
      </c>
      <c r="B193" s="146">
        <v>42291</v>
      </c>
      <c r="C193" s="146"/>
      <c r="D193" s="147" t="s">
        <v>631</v>
      </c>
      <c r="E193" s="148" t="s">
        <v>570</v>
      </c>
      <c r="F193" s="149">
        <v>264</v>
      </c>
      <c r="G193" s="148"/>
      <c r="H193" s="148">
        <v>311</v>
      </c>
      <c r="I193" s="150">
        <v>311</v>
      </c>
      <c r="J193" s="151" t="s">
        <v>628</v>
      </c>
      <c r="K193" s="152">
        <f t="shared" si="160"/>
        <v>47</v>
      </c>
      <c r="L193" s="153">
        <f t="shared" si="161"/>
        <v>0.17803030303030304</v>
      </c>
      <c r="M193" s="148" t="s">
        <v>540</v>
      </c>
      <c r="N193" s="154">
        <v>42604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43</v>
      </c>
      <c r="B194" s="146">
        <v>42318</v>
      </c>
      <c r="C194" s="146"/>
      <c r="D194" s="147" t="s">
        <v>632</v>
      </c>
      <c r="E194" s="148" t="s">
        <v>542</v>
      </c>
      <c r="F194" s="149">
        <v>549.5</v>
      </c>
      <c r="G194" s="148"/>
      <c r="H194" s="148">
        <v>630</v>
      </c>
      <c r="I194" s="150">
        <v>630</v>
      </c>
      <c r="J194" s="151" t="s">
        <v>628</v>
      </c>
      <c r="K194" s="152">
        <f t="shared" si="160"/>
        <v>80.5</v>
      </c>
      <c r="L194" s="153">
        <f t="shared" si="161"/>
        <v>0.1464968152866242</v>
      </c>
      <c r="M194" s="148" t="s">
        <v>540</v>
      </c>
      <c r="N194" s="154">
        <v>42419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44</v>
      </c>
      <c r="B195" s="146">
        <v>42342</v>
      </c>
      <c r="C195" s="146"/>
      <c r="D195" s="147" t="s">
        <v>633</v>
      </c>
      <c r="E195" s="148" t="s">
        <v>570</v>
      </c>
      <c r="F195" s="149">
        <v>1027.5</v>
      </c>
      <c r="G195" s="148"/>
      <c r="H195" s="148">
        <v>1315</v>
      </c>
      <c r="I195" s="150">
        <v>1250</v>
      </c>
      <c r="J195" s="151" t="s">
        <v>628</v>
      </c>
      <c r="K195" s="152">
        <f t="shared" si="160"/>
        <v>287.5</v>
      </c>
      <c r="L195" s="153">
        <f t="shared" si="161"/>
        <v>0.27980535279805352</v>
      </c>
      <c r="M195" s="148" t="s">
        <v>540</v>
      </c>
      <c r="N195" s="154">
        <v>43244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45</v>
      </c>
      <c r="B196" s="146">
        <v>42367</v>
      </c>
      <c r="C196" s="146"/>
      <c r="D196" s="147" t="s">
        <v>634</v>
      </c>
      <c r="E196" s="148" t="s">
        <v>570</v>
      </c>
      <c r="F196" s="149">
        <v>465</v>
      </c>
      <c r="G196" s="148"/>
      <c r="H196" s="148">
        <v>540</v>
      </c>
      <c r="I196" s="150">
        <v>540</v>
      </c>
      <c r="J196" s="151" t="s">
        <v>628</v>
      </c>
      <c r="K196" s="152">
        <f t="shared" si="160"/>
        <v>75</v>
      </c>
      <c r="L196" s="153">
        <f t="shared" si="161"/>
        <v>0.16129032258064516</v>
      </c>
      <c r="M196" s="148" t="s">
        <v>540</v>
      </c>
      <c r="N196" s="154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46</v>
      </c>
      <c r="B197" s="146">
        <v>42380</v>
      </c>
      <c r="C197" s="146"/>
      <c r="D197" s="147" t="s">
        <v>367</v>
      </c>
      <c r="E197" s="148" t="s">
        <v>542</v>
      </c>
      <c r="F197" s="149">
        <v>81</v>
      </c>
      <c r="G197" s="148"/>
      <c r="H197" s="148">
        <v>110</v>
      </c>
      <c r="I197" s="150">
        <v>110</v>
      </c>
      <c r="J197" s="151" t="s">
        <v>628</v>
      </c>
      <c r="K197" s="152">
        <f t="shared" si="160"/>
        <v>29</v>
      </c>
      <c r="L197" s="153">
        <f t="shared" si="161"/>
        <v>0.35802469135802467</v>
      </c>
      <c r="M197" s="148" t="s">
        <v>540</v>
      </c>
      <c r="N197" s="154">
        <v>42745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47</v>
      </c>
      <c r="B198" s="146">
        <v>42382</v>
      </c>
      <c r="C198" s="146"/>
      <c r="D198" s="147" t="s">
        <v>635</v>
      </c>
      <c r="E198" s="148" t="s">
        <v>542</v>
      </c>
      <c r="F198" s="149">
        <v>417.5</v>
      </c>
      <c r="G198" s="148"/>
      <c r="H198" s="148">
        <v>547</v>
      </c>
      <c r="I198" s="150">
        <v>535</v>
      </c>
      <c r="J198" s="151" t="s">
        <v>628</v>
      </c>
      <c r="K198" s="152">
        <f t="shared" si="160"/>
        <v>129.5</v>
      </c>
      <c r="L198" s="153">
        <f t="shared" si="161"/>
        <v>0.31017964071856285</v>
      </c>
      <c r="M198" s="148" t="s">
        <v>540</v>
      </c>
      <c r="N198" s="154">
        <v>42578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48</v>
      </c>
      <c r="B199" s="146">
        <v>42408</v>
      </c>
      <c r="C199" s="146"/>
      <c r="D199" s="147" t="s">
        <v>636</v>
      </c>
      <c r="E199" s="148" t="s">
        <v>570</v>
      </c>
      <c r="F199" s="149">
        <v>650</v>
      </c>
      <c r="G199" s="148"/>
      <c r="H199" s="148">
        <v>800</v>
      </c>
      <c r="I199" s="150">
        <v>800</v>
      </c>
      <c r="J199" s="151" t="s">
        <v>628</v>
      </c>
      <c r="K199" s="152">
        <f t="shared" si="160"/>
        <v>150</v>
      </c>
      <c r="L199" s="153">
        <f t="shared" si="161"/>
        <v>0.23076923076923078</v>
      </c>
      <c r="M199" s="148" t="s">
        <v>540</v>
      </c>
      <c r="N199" s="154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49</v>
      </c>
      <c r="B200" s="146">
        <v>42433</v>
      </c>
      <c r="C200" s="146"/>
      <c r="D200" s="147" t="s">
        <v>208</v>
      </c>
      <c r="E200" s="148" t="s">
        <v>570</v>
      </c>
      <c r="F200" s="149">
        <v>437.5</v>
      </c>
      <c r="G200" s="148"/>
      <c r="H200" s="148">
        <v>504.5</v>
      </c>
      <c r="I200" s="150">
        <v>522</v>
      </c>
      <c r="J200" s="151" t="s">
        <v>637</v>
      </c>
      <c r="K200" s="152">
        <f t="shared" si="160"/>
        <v>67</v>
      </c>
      <c r="L200" s="153">
        <f t="shared" si="161"/>
        <v>0.15314285714285714</v>
      </c>
      <c r="M200" s="148" t="s">
        <v>540</v>
      </c>
      <c r="N200" s="154">
        <v>42480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50</v>
      </c>
      <c r="B201" s="146">
        <v>42438</v>
      </c>
      <c r="C201" s="146"/>
      <c r="D201" s="147" t="s">
        <v>638</v>
      </c>
      <c r="E201" s="148" t="s">
        <v>570</v>
      </c>
      <c r="F201" s="149">
        <v>189.5</v>
      </c>
      <c r="G201" s="148"/>
      <c r="H201" s="148">
        <v>218</v>
      </c>
      <c r="I201" s="150">
        <v>218</v>
      </c>
      <c r="J201" s="151" t="s">
        <v>628</v>
      </c>
      <c r="K201" s="152">
        <f t="shared" si="160"/>
        <v>28.5</v>
      </c>
      <c r="L201" s="153">
        <f t="shared" si="161"/>
        <v>0.15039577836411611</v>
      </c>
      <c r="M201" s="148" t="s">
        <v>540</v>
      </c>
      <c r="N201" s="154">
        <v>43034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5">
        <v>51</v>
      </c>
      <c r="B202" s="156">
        <v>42471</v>
      </c>
      <c r="C202" s="156"/>
      <c r="D202" s="164" t="s">
        <v>639</v>
      </c>
      <c r="E202" s="159" t="s">
        <v>570</v>
      </c>
      <c r="F202" s="159">
        <v>36.5</v>
      </c>
      <c r="G202" s="160"/>
      <c r="H202" s="160">
        <v>15.85</v>
      </c>
      <c r="I202" s="160">
        <v>60</v>
      </c>
      <c r="J202" s="161" t="s">
        <v>640</v>
      </c>
      <c r="K202" s="162">
        <f t="shared" si="160"/>
        <v>-20.65</v>
      </c>
      <c r="L202" s="163">
        <f t="shared" si="161"/>
        <v>-0.5657534246575342</v>
      </c>
      <c r="M202" s="159" t="s">
        <v>552</v>
      </c>
      <c r="N202" s="167">
        <v>43627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52</v>
      </c>
      <c r="B203" s="146">
        <v>42472</v>
      </c>
      <c r="C203" s="146"/>
      <c r="D203" s="147" t="s">
        <v>641</v>
      </c>
      <c r="E203" s="148" t="s">
        <v>570</v>
      </c>
      <c r="F203" s="149">
        <v>93</v>
      </c>
      <c r="G203" s="148"/>
      <c r="H203" s="148">
        <v>149</v>
      </c>
      <c r="I203" s="150">
        <v>140</v>
      </c>
      <c r="J203" s="151" t="s">
        <v>642</v>
      </c>
      <c r="K203" s="152">
        <f t="shared" si="160"/>
        <v>56</v>
      </c>
      <c r="L203" s="153">
        <f t="shared" si="161"/>
        <v>0.60215053763440862</v>
      </c>
      <c r="M203" s="148" t="s">
        <v>540</v>
      </c>
      <c r="N203" s="154">
        <v>42740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53</v>
      </c>
      <c r="B204" s="146">
        <v>42472</v>
      </c>
      <c r="C204" s="146"/>
      <c r="D204" s="147" t="s">
        <v>643</v>
      </c>
      <c r="E204" s="148" t="s">
        <v>570</v>
      </c>
      <c r="F204" s="149">
        <v>130</v>
      </c>
      <c r="G204" s="148"/>
      <c r="H204" s="148">
        <v>150</v>
      </c>
      <c r="I204" s="150" t="s">
        <v>644</v>
      </c>
      <c r="J204" s="151" t="s">
        <v>628</v>
      </c>
      <c r="K204" s="152">
        <f t="shared" si="160"/>
        <v>20</v>
      </c>
      <c r="L204" s="153">
        <f t="shared" si="161"/>
        <v>0.15384615384615385</v>
      </c>
      <c r="M204" s="148" t="s">
        <v>540</v>
      </c>
      <c r="N204" s="154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54</v>
      </c>
      <c r="B205" s="146">
        <v>42473</v>
      </c>
      <c r="C205" s="146"/>
      <c r="D205" s="147" t="s">
        <v>645</v>
      </c>
      <c r="E205" s="148" t="s">
        <v>570</v>
      </c>
      <c r="F205" s="149">
        <v>196</v>
      </c>
      <c r="G205" s="148"/>
      <c r="H205" s="148">
        <v>299</v>
      </c>
      <c r="I205" s="150">
        <v>299</v>
      </c>
      <c r="J205" s="151" t="s">
        <v>628</v>
      </c>
      <c r="K205" s="152">
        <v>103</v>
      </c>
      <c r="L205" s="153">
        <v>0.52551020408163296</v>
      </c>
      <c r="M205" s="148" t="s">
        <v>540</v>
      </c>
      <c r="N205" s="154">
        <v>42620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55</v>
      </c>
      <c r="B206" s="146">
        <v>42473</v>
      </c>
      <c r="C206" s="146"/>
      <c r="D206" s="147" t="s">
        <v>646</v>
      </c>
      <c r="E206" s="148" t="s">
        <v>570</v>
      </c>
      <c r="F206" s="149">
        <v>88</v>
      </c>
      <c r="G206" s="148"/>
      <c r="H206" s="148">
        <v>103</v>
      </c>
      <c r="I206" s="150">
        <v>103</v>
      </c>
      <c r="J206" s="151" t="s">
        <v>628</v>
      </c>
      <c r="K206" s="152">
        <v>15</v>
      </c>
      <c r="L206" s="153">
        <v>0.170454545454545</v>
      </c>
      <c r="M206" s="148" t="s">
        <v>540</v>
      </c>
      <c r="N206" s="154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56</v>
      </c>
      <c r="B207" s="146">
        <v>42492</v>
      </c>
      <c r="C207" s="146"/>
      <c r="D207" s="147" t="s">
        <v>647</v>
      </c>
      <c r="E207" s="148" t="s">
        <v>570</v>
      </c>
      <c r="F207" s="149">
        <v>127.5</v>
      </c>
      <c r="G207" s="148"/>
      <c r="H207" s="148">
        <v>148</v>
      </c>
      <c r="I207" s="150" t="s">
        <v>648</v>
      </c>
      <c r="J207" s="151" t="s">
        <v>628</v>
      </c>
      <c r="K207" s="152">
        <f>H207-F207</f>
        <v>20.5</v>
      </c>
      <c r="L207" s="153">
        <f>K207/F207</f>
        <v>0.16078431372549021</v>
      </c>
      <c r="M207" s="148" t="s">
        <v>540</v>
      </c>
      <c r="N207" s="154">
        <v>42564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57</v>
      </c>
      <c r="B208" s="146">
        <v>42493</v>
      </c>
      <c r="C208" s="146"/>
      <c r="D208" s="147" t="s">
        <v>649</v>
      </c>
      <c r="E208" s="148" t="s">
        <v>570</v>
      </c>
      <c r="F208" s="149">
        <v>675</v>
      </c>
      <c r="G208" s="148"/>
      <c r="H208" s="148">
        <v>815</v>
      </c>
      <c r="I208" s="150" t="s">
        <v>650</v>
      </c>
      <c r="J208" s="151" t="s">
        <v>628</v>
      </c>
      <c r="K208" s="152">
        <f>H208-F208</f>
        <v>140</v>
      </c>
      <c r="L208" s="153">
        <f>K208/F208</f>
        <v>0.2074074074074074</v>
      </c>
      <c r="M208" s="148" t="s">
        <v>540</v>
      </c>
      <c r="N208" s="154">
        <v>43154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58</v>
      </c>
      <c r="B209" s="156">
        <v>42522</v>
      </c>
      <c r="C209" s="156"/>
      <c r="D209" s="157" t="s">
        <v>651</v>
      </c>
      <c r="E209" s="158" t="s">
        <v>570</v>
      </c>
      <c r="F209" s="159">
        <v>500</v>
      </c>
      <c r="G209" s="159"/>
      <c r="H209" s="160">
        <v>232.5</v>
      </c>
      <c r="I209" s="160" t="s">
        <v>652</v>
      </c>
      <c r="J209" s="161" t="s">
        <v>653</v>
      </c>
      <c r="K209" s="162">
        <f>H209-F209</f>
        <v>-267.5</v>
      </c>
      <c r="L209" s="163">
        <f>K209/F209</f>
        <v>-0.53500000000000003</v>
      </c>
      <c r="M209" s="159" t="s">
        <v>552</v>
      </c>
      <c r="N209" s="156">
        <v>43735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59</v>
      </c>
      <c r="B210" s="146">
        <v>42527</v>
      </c>
      <c r="C210" s="146"/>
      <c r="D210" s="147" t="s">
        <v>498</v>
      </c>
      <c r="E210" s="148" t="s">
        <v>570</v>
      </c>
      <c r="F210" s="149">
        <v>110</v>
      </c>
      <c r="G210" s="148"/>
      <c r="H210" s="148">
        <v>126.5</v>
      </c>
      <c r="I210" s="150">
        <v>125</v>
      </c>
      <c r="J210" s="151" t="s">
        <v>579</v>
      </c>
      <c r="K210" s="152">
        <f>H210-F210</f>
        <v>16.5</v>
      </c>
      <c r="L210" s="153">
        <f>K210/F210</f>
        <v>0.15</v>
      </c>
      <c r="M210" s="148" t="s">
        <v>540</v>
      </c>
      <c r="N210" s="154">
        <v>42552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60</v>
      </c>
      <c r="B211" s="146">
        <v>42538</v>
      </c>
      <c r="C211" s="146"/>
      <c r="D211" s="147" t="s">
        <v>654</v>
      </c>
      <c r="E211" s="148" t="s">
        <v>570</v>
      </c>
      <c r="F211" s="149">
        <v>44</v>
      </c>
      <c r="G211" s="148"/>
      <c r="H211" s="148">
        <v>69.5</v>
      </c>
      <c r="I211" s="150">
        <v>69.5</v>
      </c>
      <c r="J211" s="151" t="s">
        <v>655</v>
      </c>
      <c r="K211" s="152">
        <f>H211-F211</f>
        <v>25.5</v>
      </c>
      <c r="L211" s="153">
        <f>K211/F211</f>
        <v>0.57954545454545459</v>
      </c>
      <c r="M211" s="148" t="s">
        <v>540</v>
      </c>
      <c r="N211" s="154">
        <v>42977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61</v>
      </c>
      <c r="B212" s="146">
        <v>42549</v>
      </c>
      <c r="C212" s="146"/>
      <c r="D212" s="147" t="s">
        <v>656</v>
      </c>
      <c r="E212" s="148" t="s">
        <v>570</v>
      </c>
      <c r="F212" s="149">
        <v>262.5</v>
      </c>
      <c r="G212" s="148"/>
      <c r="H212" s="148">
        <v>340</v>
      </c>
      <c r="I212" s="150">
        <v>333</v>
      </c>
      <c r="J212" s="151" t="s">
        <v>657</v>
      </c>
      <c r="K212" s="152">
        <v>77.5</v>
      </c>
      <c r="L212" s="153">
        <v>0.29523809523809502</v>
      </c>
      <c r="M212" s="148" t="s">
        <v>540</v>
      </c>
      <c r="N212" s="154">
        <v>43017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62</v>
      </c>
      <c r="B213" s="146">
        <v>42549</v>
      </c>
      <c r="C213" s="146"/>
      <c r="D213" s="147" t="s">
        <v>658</v>
      </c>
      <c r="E213" s="148" t="s">
        <v>570</v>
      </c>
      <c r="F213" s="149">
        <v>840</v>
      </c>
      <c r="G213" s="148"/>
      <c r="H213" s="148">
        <v>1230</v>
      </c>
      <c r="I213" s="150">
        <v>1230</v>
      </c>
      <c r="J213" s="151" t="s">
        <v>628</v>
      </c>
      <c r="K213" s="152">
        <v>390</v>
      </c>
      <c r="L213" s="153">
        <v>0.46428571428571402</v>
      </c>
      <c r="M213" s="148" t="s">
        <v>540</v>
      </c>
      <c r="N213" s="154">
        <v>42649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8">
        <v>63</v>
      </c>
      <c r="B214" s="169">
        <v>42556</v>
      </c>
      <c r="C214" s="169"/>
      <c r="D214" s="170" t="s">
        <v>659</v>
      </c>
      <c r="E214" s="171" t="s">
        <v>570</v>
      </c>
      <c r="F214" s="171">
        <v>395</v>
      </c>
      <c r="G214" s="172"/>
      <c r="H214" s="172">
        <f>(468.5+342.5)/2</f>
        <v>405.5</v>
      </c>
      <c r="I214" s="172">
        <v>510</v>
      </c>
      <c r="J214" s="173" t="s">
        <v>660</v>
      </c>
      <c r="K214" s="174">
        <f t="shared" ref="K214:K220" si="162">H214-F214</f>
        <v>10.5</v>
      </c>
      <c r="L214" s="175">
        <f t="shared" ref="L214:L220" si="163">K214/F214</f>
        <v>2.6582278481012658E-2</v>
      </c>
      <c r="M214" s="171" t="s">
        <v>661</v>
      </c>
      <c r="N214" s="169">
        <v>43606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5">
        <v>64</v>
      </c>
      <c r="B215" s="156">
        <v>42584</v>
      </c>
      <c r="C215" s="156"/>
      <c r="D215" s="157" t="s">
        <v>662</v>
      </c>
      <c r="E215" s="158" t="s">
        <v>542</v>
      </c>
      <c r="F215" s="159">
        <f>169.5-12.8</f>
        <v>156.69999999999999</v>
      </c>
      <c r="G215" s="159"/>
      <c r="H215" s="160">
        <v>77</v>
      </c>
      <c r="I215" s="160" t="s">
        <v>663</v>
      </c>
      <c r="J215" s="161" t="s">
        <v>664</v>
      </c>
      <c r="K215" s="162">
        <f t="shared" si="162"/>
        <v>-79.699999999999989</v>
      </c>
      <c r="L215" s="163">
        <f t="shared" si="163"/>
        <v>-0.50861518825781749</v>
      </c>
      <c r="M215" s="159" t="s">
        <v>552</v>
      </c>
      <c r="N215" s="156">
        <v>43522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65</v>
      </c>
      <c r="B216" s="156">
        <v>42586</v>
      </c>
      <c r="C216" s="156"/>
      <c r="D216" s="157" t="s">
        <v>665</v>
      </c>
      <c r="E216" s="158" t="s">
        <v>570</v>
      </c>
      <c r="F216" s="159">
        <v>400</v>
      </c>
      <c r="G216" s="159"/>
      <c r="H216" s="160">
        <v>305</v>
      </c>
      <c r="I216" s="160">
        <v>475</v>
      </c>
      <c r="J216" s="161" t="s">
        <v>666</v>
      </c>
      <c r="K216" s="162">
        <f t="shared" si="162"/>
        <v>-95</v>
      </c>
      <c r="L216" s="163">
        <f t="shared" si="163"/>
        <v>-0.23749999999999999</v>
      </c>
      <c r="M216" s="159" t="s">
        <v>552</v>
      </c>
      <c r="N216" s="156">
        <v>43606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66</v>
      </c>
      <c r="B217" s="146">
        <v>42593</v>
      </c>
      <c r="C217" s="146"/>
      <c r="D217" s="147" t="s">
        <v>667</v>
      </c>
      <c r="E217" s="148" t="s">
        <v>570</v>
      </c>
      <c r="F217" s="149">
        <v>86.5</v>
      </c>
      <c r="G217" s="148"/>
      <c r="H217" s="148">
        <v>130</v>
      </c>
      <c r="I217" s="150">
        <v>130</v>
      </c>
      <c r="J217" s="151" t="s">
        <v>668</v>
      </c>
      <c r="K217" s="152">
        <f t="shared" si="162"/>
        <v>43.5</v>
      </c>
      <c r="L217" s="153">
        <f t="shared" si="163"/>
        <v>0.50289017341040465</v>
      </c>
      <c r="M217" s="148" t="s">
        <v>540</v>
      </c>
      <c r="N217" s="154">
        <v>43091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5">
        <v>67</v>
      </c>
      <c r="B218" s="156">
        <v>42600</v>
      </c>
      <c r="C218" s="156"/>
      <c r="D218" s="157" t="s">
        <v>109</v>
      </c>
      <c r="E218" s="158" t="s">
        <v>570</v>
      </c>
      <c r="F218" s="159">
        <v>133.5</v>
      </c>
      <c r="G218" s="159"/>
      <c r="H218" s="160">
        <v>126.5</v>
      </c>
      <c r="I218" s="160">
        <v>178</v>
      </c>
      <c r="J218" s="161" t="s">
        <v>669</v>
      </c>
      <c r="K218" s="162">
        <f t="shared" si="162"/>
        <v>-7</v>
      </c>
      <c r="L218" s="163">
        <f t="shared" si="163"/>
        <v>-5.2434456928838954E-2</v>
      </c>
      <c r="M218" s="159" t="s">
        <v>552</v>
      </c>
      <c r="N218" s="156">
        <v>42615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68</v>
      </c>
      <c r="B219" s="146">
        <v>42613</v>
      </c>
      <c r="C219" s="146"/>
      <c r="D219" s="147" t="s">
        <v>670</v>
      </c>
      <c r="E219" s="148" t="s">
        <v>570</v>
      </c>
      <c r="F219" s="149">
        <v>560</v>
      </c>
      <c r="G219" s="148"/>
      <c r="H219" s="148">
        <v>725</v>
      </c>
      <c r="I219" s="150">
        <v>725</v>
      </c>
      <c r="J219" s="151" t="s">
        <v>572</v>
      </c>
      <c r="K219" s="152">
        <f t="shared" si="162"/>
        <v>165</v>
      </c>
      <c r="L219" s="153">
        <f t="shared" si="163"/>
        <v>0.29464285714285715</v>
      </c>
      <c r="M219" s="148" t="s">
        <v>540</v>
      </c>
      <c r="N219" s="154">
        <v>42456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69</v>
      </c>
      <c r="B220" s="146">
        <v>42614</v>
      </c>
      <c r="C220" s="146"/>
      <c r="D220" s="147" t="s">
        <v>671</v>
      </c>
      <c r="E220" s="148" t="s">
        <v>570</v>
      </c>
      <c r="F220" s="149">
        <v>160.5</v>
      </c>
      <c r="G220" s="148"/>
      <c r="H220" s="148">
        <v>210</v>
      </c>
      <c r="I220" s="150">
        <v>210</v>
      </c>
      <c r="J220" s="151" t="s">
        <v>572</v>
      </c>
      <c r="K220" s="152">
        <f t="shared" si="162"/>
        <v>49.5</v>
      </c>
      <c r="L220" s="153">
        <f t="shared" si="163"/>
        <v>0.30841121495327101</v>
      </c>
      <c r="M220" s="148" t="s">
        <v>540</v>
      </c>
      <c r="N220" s="154">
        <v>42871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70</v>
      </c>
      <c r="B221" s="146">
        <v>42646</v>
      </c>
      <c r="C221" s="146"/>
      <c r="D221" s="147" t="s">
        <v>380</v>
      </c>
      <c r="E221" s="148" t="s">
        <v>570</v>
      </c>
      <c r="F221" s="149">
        <v>430</v>
      </c>
      <c r="G221" s="148"/>
      <c r="H221" s="148">
        <v>596</v>
      </c>
      <c r="I221" s="150">
        <v>575</v>
      </c>
      <c r="J221" s="151" t="s">
        <v>672</v>
      </c>
      <c r="K221" s="152">
        <v>166</v>
      </c>
      <c r="L221" s="153">
        <v>0.38604651162790699</v>
      </c>
      <c r="M221" s="148" t="s">
        <v>540</v>
      </c>
      <c r="N221" s="154">
        <v>42769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71</v>
      </c>
      <c r="B222" s="146">
        <v>42657</v>
      </c>
      <c r="C222" s="146"/>
      <c r="D222" s="147" t="s">
        <v>673</v>
      </c>
      <c r="E222" s="148" t="s">
        <v>570</v>
      </c>
      <c r="F222" s="149">
        <v>280</v>
      </c>
      <c r="G222" s="148"/>
      <c r="H222" s="148">
        <v>345</v>
      </c>
      <c r="I222" s="150">
        <v>345</v>
      </c>
      <c r="J222" s="151" t="s">
        <v>572</v>
      </c>
      <c r="K222" s="152">
        <f t="shared" ref="K222:K227" si="164">H222-F222</f>
        <v>65</v>
      </c>
      <c r="L222" s="153">
        <f>K222/F222</f>
        <v>0.23214285714285715</v>
      </c>
      <c r="M222" s="148" t="s">
        <v>540</v>
      </c>
      <c r="N222" s="154">
        <v>42814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72</v>
      </c>
      <c r="B223" s="146">
        <v>42657</v>
      </c>
      <c r="C223" s="146"/>
      <c r="D223" s="147" t="s">
        <v>674</v>
      </c>
      <c r="E223" s="148" t="s">
        <v>570</v>
      </c>
      <c r="F223" s="149">
        <v>245</v>
      </c>
      <c r="G223" s="148"/>
      <c r="H223" s="148">
        <v>325.5</v>
      </c>
      <c r="I223" s="150">
        <v>330</v>
      </c>
      <c r="J223" s="151" t="s">
        <v>675</v>
      </c>
      <c r="K223" s="152">
        <f t="shared" si="164"/>
        <v>80.5</v>
      </c>
      <c r="L223" s="153">
        <f>K223/F223</f>
        <v>0.32857142857142857</v>
      </c>
      <c r="M223" s="148" t="s">
        <v>540</v>
      </c>
      <c r="N223" s="154">
        <v>42769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73</v>
      </c>
      <c r="B224" s="146">
        <v>42660</v>
      </c>
      <c r="C224" s="146"/>
      <c r="D224" s="147" t="s">
        <v>336</v>
      </c>
      <c r="E224" s="148" t="s">
        <v>570</v>
      </c>
      <c r="F224" s="149">
        <v>125</v>
      </c>
      <c r="G224" s="148"/>
      <c r="H224" s="148">
        <v>160</v>
      </c>
      <c r="I224" s="150">
        <v>160</v>
      </c>
      <c r="J224" s="151" t="s">
        <v>628</v>
      </c>
      <c r="K224" s="152">
        <f t="shared" si="164"/>
        <v>35</v>
      </c>
      <c r="L224" s="153">
        <v>0.28000000000000003</v>
      </c>
      <c r="M224" s="148" t="s">
        <v>540</v>
      </c>
      <c r="N224" s="154">
        <v>42803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74</v>
      </c>
      <c r="B225" s="146">
        <v>42660</v>
      </c>
      <c r="C225" s="146"/>
      <c r="D225" s="147" t="s">
        <v>437</v>
      </c>
      <c r="E225" s="148" t="s">
        <v>570</v>
      </c>
      <c r="F225" s="149">
        <v>114</v>
      </c>
      <c r="G225" s="148"/>
      <c r="H225" s="148">
        <v>145</v>
      </c>
      <c r="I225" s="150">
        <v>145</v>
      </c>
      <c r="J225" s="151" t="s">
        <v>628</v>
      </c>
      <c r="K225" s="152">
        <f t="shared" si="164"/>
        <v>31</v>
      </c>
      <c r="L225" s="153">
        <f>K225/F225</f>
        <v>0.27192982456140352</v>
      </c>
      <c r="M225" s="148" t="s">
        <v>540</v>
      </c>
      <c r="N225" s="154">
        <v>42859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75</v>
      </c>
      <c r="B226" s="146">
        <v>42660</v>
      </c>
      <c r="C226" s="146"/>
      <c r="D226" s="147" t="s">
        <v>676</v>
      </c>
      <c r="E226" s="148" t="s">
        <v>570</v>
      </c>
      <c r="F226" s="149">
        <v>212</v>
      </c>
      <c r="G226" s="148"/>
      <c r="H226" s="148">
        <v>280</v>
      </c>
      <c r="I226" s="150">
        <v>276</v>
      </c>
      <c r="J226" s="151" t="s">
        <v>677</v>
      </c>
      <c r="K226" s="152">
        <f t="shared" si="164"/>
        <v>68</v>
      </c>
      <c r="L226" s="153">
        <f>K226/F226</f>
        <v>0.32075471698113206</v>
      </c>
      <c r="M226" s="148" t="s">
        <v>540</v>
      </c>
      <c r="N226" s="154">
        <v>42858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76</v>
      </c>
      <c r="B227" s="146">
        <v>42678</v>
      </c>
      <c r="C227" s="146"/>
      <c r="D227" s="147" t="s">
        <v>428</v>
      </c>
      <c r="E227" s="148" t="s">
        <v>570</v>
      </c>
      <c r="F227" s="149">
        <v>155</v>
      </c>
      <c r="G227" s="148"/>
      <c r="H227" s="148">
        <v>210</v>
      </c>
      <c r="I227" s="150">
        <v>210</v>
      </c>
      <c r="J227" s="151" t="s">
        <v>678</v>
      </c>
      <c r="K227" s="152">
        <f t="shared" si="164"/>
        <v>55</v>
      </c>
      <c r="L227" s="153">
        <f>K227/F227</f>
        <v>0.35483870967741937</v>
      </c>
      <c r="M227" s="148" t="s">
        <v>540</v>
      </c>
      <c r="N227" s="154">
        <v>42944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5">
        <v>77</v>
      </c>
      <c r="B228" s="156">
        <v>42710</v>
      </c>
      <c r="C228" s="156"/>
      <c r="D228" s="157" t="s">
        <v>679</v>
      </c>
      <c r="E228" s="158" t="s">
        <v>570</v>
      </c>
      <c r="F228" s="159">
        <v>150.5</v>
      </c>
      <c r="G228" s="159"/>
      <c r="H228" s="160">
        <v>72.5</v>
      </c>
      <c r="I228" s="160">
        <v>174</v>
      </c>
      <c r="J228" s="161" t="s">
        <v>680</v>
      </c>
      <c r="K228" s="162">
        <v>-78</v>
      </c>
      <c r="L228" s="163">
        <v>-0.51827242524916906</v>
      </c>
      <c r="M228" s="159" t="s">
        <v>552</v>
      </c>
      <c r="N228" s="156">
        <v>43333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78</v>
      </c>
      <c r="B229" s="146">
        <v>42712</v>
      </c>
      <c r="C229" s="146"/>
      <c r="D229" s="147" t="s">
        <v>681</v>
      </c>
      <c r="E229" s="148" t="s">
        <v>570</v>
      </c>
      <c r="F229" s="149">
        <v>380</v>
      </c>
      <c r="G229" s="148"/>
      <c r="H229" s="148">
        <v>478</v>
      </c>
      <c r="I229" s="150">
        <v>468</v>
      </c>
      <c r="J229" s="151" t="s">
        <v>628</v>
      </c>
      <c r="K229" s="152">
        <f>H229-F229</f>
        <v>98</v>
      </c>
      <c r="L229" s="153">
        <f>K229/F229</f>
        <v>0.25789473684210529</v>
      </c>
      <c r="M229" s="148" t="s">
        <v>540</v>
      </c>
      <c r="N229" s="154">
        <v>43025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79</v>
      </c>
      <c r="B230" s="146">
        <v>42734</v>
      </c>
      <c r="C230" s="146"/>
      <c r="D230" s="147" t="s">
        <v>108</v>
      </c>
      <c r="E230" s="148" t="s">
        <v>570</v>
      </c>
      <c r="F230" s="149">
        <v>305</v>
      </c>
      <c r="G230" s="148"/>
      <c r="H230" s="148">
        <v>375</v>
      </c>
      <c r="I230" s="150">
        <v>375</v>
      </c>
      <c r="J230" s="151" t="s">
        <v>628</v>
      </c>
      <c r="K230" s="152">
        <f>H230-F230</f>
        <v>70</v>
      </c>
      <c r="L230" s="153">
        <f>K230/F230</f>
        <v>0.22950819672131148</v>
      </c>
      <c r="M230" s="148" t="s">
        <v>540</v>
      </c>
      <c r="N230" s="154">
        <v>42768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80</v>
      </c>
      <c r="B231" s="146">
        <v>42739</v>
      </c>
      <c r="C231" s="146"/>
      <c r="D231" s="147" t="s">
        <v>94</v>
      </c>
      <c r="E231" s="148" t="s">
        <v>570</v>
      </c>
      <c r="F231" s="149">
        <v>99.5</v>
      </c>
      <c r="G231" s="148"/>
      <c r="H231" s="148">
        <v>158</v>
      </c>
      <c r="I231" s="150">
        <v>158</v>
      </c>
      <c r="J231" s="151" t="s">
        <v>628</v>
      </c>
      <c r="K231" s="152">
        <f>H231-F231</f>
        <v>58.5</v>
      </c>
      <c r="L231" s="153">
        <f>K231/F231</f>
        <v>0.5879396984924623</v>
      </c>
      <c r="M231" s="148" t="s">
        <v>540</v>
      </c>
      <c r="N231" s="154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81</v>
      </c>
      <c r="B232" s="146">
        <v>42739</v>
      </c>
      <c r="C232" s="146"/>
      <c r="D232" s="147" t="s">
        <v>94</v>
      </c>
      <c r="E232" s="148" t="s">
        <v>570</v>
      </c>
      <c r="F232" s="149">
        <v>99.5</v>
      </c>
      <c r="G232" s="148"/>
      <c r="H232" s="148">
        <v>158</v>
      </c>
      <c r="I232" s="150">
        <v>158</v>
      </c>
      <c r="J232" s="151" t="s">
        <v>628</v>
      </c>
      <c r="K232" s="152">
        <v>58.5</v>
      </c>
      <c r="L232" s="153">
        <v>0.58793969849246197</v>
      </c>
      <c r="M232" s="148" t="s">
        <v>540</v>
      </c>
      <c r="N232" s="154">
        <v>42898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82</v>
      </c>
      <c r="B233" s="146">
        <v>42786</v>
      </c>
      <c r="C233" s="146"/>
      <c r="D233" s="147" t="s">
        <v>183</v>
      </c>
      <c r="E233" s="148" t="s">
        <v>570</v>
      </c>
      <c r="F233" s="149">
        <v>140.5</v>
      </c>
      <c r="G233" s="148"/>
      <c r="H233" s="148">
        <v>220</v>
      </c>
      <c r="I233" s="150">
        <v>220</v>
      </c>
      <c r="J233" s="151" t="s">
        <v>628</v>
      </c>
      <c r="K233" s="152">
        <f>H233-F233</f>
        <v>79.5</v>
      </c>
      <c r="L233" s="153">
        <f>K233/F233</f>
        <v>0.5658362989323843</v>
      </c>
      <c r="M233" s="148" t="s">
        <v>540</v>
      </c>
      <c r="N233" s="154">
        <v>42864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83</v>
      </c>
      <c r="B234" s="146">
        <v>42786</v>
      </c>
      <c r="C234" s="146"/>
      <c r="D234" s="147" t="s">
        <v>682</v>
      </c>
      <c r="E234" s="148" t="s">
        <v>570</v>
      </c>
      <c r="F234" s="149">
        <v>202.5</v>
      </c>
      <c r="G234" s="148"/>
      <c r="H234" s="148">
        <v>234</v>
      </c>
      <c r="I234" s="150">
        <v>234</v>
      </c>
      <c r="J234" s="151" t="s">
        <v>628</v>
      </c>
      <c r="K234" s="152">
        <v>31.5</v>
      </c>
      <c r="L234" s="153">
        <v>0.155555555555556</v>
      </c>
      <c r="M234" s="148" t="s">
        <v>540</v>
      </c>
      <c r="N234" s="154">
        <v>42836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84</v>
      </c>
      <c r="B235" s="146">
        <v>42818</v>
      </c>
      <c r="C235" s="146"/>
      <c r="D235" s="147" t="s">
        <v>683</v>
      </c>
      <c r="E235" s="148" t="s">
        <v>570</v>
      </c>
      <c r="F235" s="149">
        <v>300.5</v>
      </c>
      <c r="G235" s="148"/>
      <c r="H235" s="148">
        <v>417.5</v>
      </c>
      <c r="I235" s="150">
        <v>420</v>
      </c>
      <c r="J235" s="151" t="s">
        <v>684</v>
      </c>
      <c r="K235" s="152">
        <f>H235-F235</f>
        <v>117</v>
      </c>
      <c r="L235" s="153">
        <f>K235/F235</f>
        <v>0.38935108153078202</v>
      </c>
      <c r="M235" s="148" t="s">
        <v>540</v>
      </c>
      <c r="N235" s="154">
        <v>43070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85</v>
      </c>
      <c r="B236" s="146">
        <v>42818</v>
      </c>
      <c r="C236" s="146"/>
      <c r="D236" s="147" t="s">
        <v>658</v>
      </c>
      <c r="E236" s="148" t="s">
        <v>570</v>
      </c>
      <c r="F236" s="149">
        <v>850</v>
      </c>
      <c r="G236" s="148"/>
      <c r="H236" s="148">
        <v>1042.5</v>
      </c>
      <c r="I236" s="150">
        <v>1023</v>
      </c>
      <c r="J236" s="151" t="s">
        <v>685</v>
      </c>
      <c r="K236" s="152">
        <v>192.5</v>
      </c>
      <c r="L236" s="153">
        <v>0.22647058823529401</v>
      </c>
      <c r="M236" s="148" t="s">
        <v>540</v>
      </c>
      <c r="N236" s="154">
        <v>42830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86</v>
      </c>
      <c r="B237" s="146">
        <v>42830</v>
      </c>
      <c r="C237" s="146"/>
      <c r="D237" s="147" t="s">
        <v>456</v>
      </c>
      <c r="E237" s="148" t="s">
        <v>570</v>
      </c>
      <c r="F237" s="149">
        <v>785</v>
      </c>
      <c r="G237" s="148"/>
      <c r="H237" s="148">
        <v>930</v>
      </c>
      <c r="I237" s="150">
        <v>920</v>
      </c>
      <c r="J237" s="151" t="s">
        <v>686</v>
      </c>
      <c r="K237" s="152">
        <f>H237-F237</f>
        <v>145</v>
      </c>
      <c r="L237" s="153">
        <f>K237/F237</f>
        <v>0.18471337579617833</v>
      </c>
      <c r="M237" s="148" t="s">
        <v>540</v>
      </c>
      <c r="N237" s="154">
        <v>42976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5">
        <v>87</v>
      </c>
      <c r="B238" s="156">
        <v>42831</v>
      </c>
      <c r="C238" s="156"/>
      <c r="D238" s="157" t="s">
        <v>687</v>
      </c>
      <c r="E238" s="158" t="s">
        <v>570</v>
      </c>
      <c r="F238" s="159">
        <v>40</v>
      </c>
      <c r="G238" s="159"/>
      <c r="H238" s="160">
        <v>13.1</v>
      </c>
      <c r="I238" s="160">
        <v>60</v>
      </c>
      <c r="J238" s="161" t="s">
        <v>688</v>
      </c>
      <c r="K238" s="162">
        <v>-26.9</v>
      </c>
      <c r="L238" s="163">
        <v>-0.67249999999999999</v>
      </c>
      <c r="M238" s="159" t="s">
        <v>552</v>
      </c>
      <c r="N238" s="156">
        <v>43138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88</v>
      </c>
      <c r="B239" s="146">
        <v>42837</v>
      </c>
      <c r="C239" s="146"/>
      <c r="D239" s="147" t="s">
        <v>93</v>
      </c>
      <c r="E239" s="148" t="s">
        <v>570</v>
      </c>
      <c r="F239" s="149">
        <v>289.5</v>
      </c>
      <c r="G239" s="148"/>
      <c r="H239" s="148">
        <v>354</v>
      </c>
      <c r="I239" s="150">
        <v>360</v>
      </c>
      <c r="J239" s="151" t="s">
        <v>689</v>
      </c>
      <c r="K239" s="152">
        <f t="shared" ref="K239:K247" si="165">H239-F239</f>
        <v>64.5</v>
      </c>
      <c r="L239" s="153">
        <f t="shared" ref="L239:L247" si="166">K239/F239</f>
        <v>0.22279792746113988</v>
      </c>
      <c r="M239" s="148" t="s">
        <v>540</v>
      </c>
      <c r="N239" s="154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89</v>
      </c>
      <c r="B240" s="146">
        <v>42845</v>
      </c>
      <c r="C240" s="146"/>
      <c r="D240" s="147" t="s">
        <v>404</v>
      </c>
      <c r="E240" s="148" t="s">
        <v>570</v>
      </c>
      <c r="F240" s="149">
        <v>700</v>
      </c>
      <c r="G240" s="148"/>
      <c r="H240" s="148">
        <v>840</v>
      </c>
      <c r="I240" s="150">
        <v>840</v>
      </c>
      <c r="J240" s="151" t="s">
        <v>690</v>
      </c>
      <c r="K240" s="152">
        <f t="shared" si="165"/>
        <v>140</v>
      </c>
      <c r="L240" s="153">
        <f t="shared" si="166"/>
        <v>0.2</v>
      </c>
      <c r="M240" s="148" t="s">
        <v>540</v>
      </c>
      <c r="N240" s="154">
        <v>42893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90</v>
      </c>
      <c r="B241" s="146">
        <v>42887</v>
      </c>
      <c r="C241" s="146"/>
      <c r="D241" s="147" t="s">
        <v>691</v>
      </c>
      <c r="E241" s="148" t="s">
        <v>570</v>
      </c>
      <c r="F241" s="149">
        <v>130</v>
      </c>
      <c r="G241" s="148"/>
      <c r="H241" s="148">
        <v>144.25</v>
      </c>
      <c r="I241" s="150">
        <v>170</v>
      </c>
      <c r="J241" s="151" t="s">
        <v>692</v>
      </c>
      <c r="K241" s="152">
        <f t="shared" si="165"/>
        <v>14.25</v>
      </c>
      <c r="L241" s="153">
        <f t="shared" si="166"/>
        <v>0.10961538461538461</v>
      </c>
      <c r="M241" s="148" t="s">
        <v>540</v>
      </c>
      <c r="N241" s="154">
        <v>43675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91</v>
      </c>
      <c r="B242" s="146">
        <v>42901</v>
      </c>
      <c r="C242" s="146"/>
      <c r="D242" s="147" t="s">
        <v>693</v>
      </c>
      <c r="E242" s="148" t="s">
        <v>570</v>
      </c>
      <c r="F242" s="149">
        <v>214.5</v>
      </c>
      <c r="G242" s="148"/>
      <c r="H242" s="148">
        <v>262</v>
      </c>
      <c r="I242" s="150">
        <v>262</v>
      </c>
      <c r="J242" s="151" t="s">
        <v>694</v>
      </c>
      <c r="K242" s="152">
        <f t="shared" si="165"/>
        <v>47.5</v>
      </c>
      <c r="L242" s="153">
        <f t="shared" si="166"/>
        <v>0.22144522144522144</v>
      </c>
      <c r="M242" s="148" t="s">
        <v>540</v>
      </c>
      <c r="N242" s="154">
        <v>42977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92</v>
      </c>
      <c r="B243" s="177">
        <v>42933</v>
      </c>
      <c r="C243" s="177"/>
      <c r="D243" s="178" t="s">
        <v>695</v>
      </c>
      <c r="E243" s="179" t="s">
        <v>570</v>
      </c>
      <c r="F243" s="180">
        <v>370</v>
      </c>
      <c r="G243" s="179"/>
      <c r="H243" s="179">
        <v>447.5</v>
      </c>
      <c r="I243" s="181">
        <v>450</v>
      </c>
      <c r="J243" s="182" t="s">
        <v>628</v>
      </c>
      <c r="K243" s="152">
        <f t="shared" si="165"/>
        <v>77.5</v>
      </c>
      <c r="L243" s="183">
        <f t="shared" si="166"/>
        <v>0.20945945945945946</v>
      </c>
      <c r="M243" s="179" t="s">
        <v>540</v>
      </c>
      <c r="N243" s="184">
        <v>43035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93</v>
      </c>
      <c r="B244" s="177">
        <v>42943</v>
      </c>
      <c r="C244" s="177"/>
      <c r="D244" s="178" t="s">
        <v>181</v>
      </c>
      <c r="E244" s="179" t="s">
        <v>570</v>
      </c>
      <c r="F244" s="180">
        <v>657.5</v>
      </c>
      <c r="G244" s="179"/>
      <c r="H244" s="179">
        <v>825</v>
      </c>
      <c r="I244" s="181">
        <v>820</v>
      </c>
      <c r="J244" s="182" t="s">
        <v>628</v>
      </c>
      <c r="K244" s="152">
        <f t="shared" si="165"/>
        <v>167.5</v>
      </c>
      <c r="L244" s="183">
        <f t="shared" si="166"/>
        <v>0.25475285171102663</v>
      </c>
      <c r="M244" s="179" t="s">
        <v>540</v>
      </c>
      <c r="N244" s="184">
        <v>43090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45">
        <v>94</v>
      </c>
      <c r="B245" s="146">
        <v>42964</v>
      </c>
      <c r="C245" s="146"/>
      <c r="D245" s="147" t="s">
        <v>349</v>
      </c>
      <c r="E245" s="148" t="s">
        <v>570</v>
      </c>
      <c r="F245" s="149">
        <v>605</v>
      </c>
      <c r="G245" s="148"/>
      <c r="H245" s="148">
        <v>750</v>
      </c>
      <c r="I245" s="150">
        <v>750</v>
      </c>
      <c r="J245" s="151" t="s">
        <v>686</v>
      </c>
      <c r="K245" s="152">
        <f t="shared" si="165"/>
        <v>145</v>
      </c>
      <c r="L245" s="153">
        <f t="shared" si="166"/>
        <v>0.23966942148760331</v>
      </c>
      <c r="M245" s="148" t="s">
        <v>540</v>
      </c>
      <c r="N245" s="154">
        <v>43027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5">
        <v>95</v>
      </c>
      <c r="B246" s="156">
        <v>42979</v>
      </c>
      <c r="C246" s="156"/>
      <c r="D246" s="164" t="s">
        <v>696</v>
      </c>
      <c r="E246" s="159" t="s">
        <v>570</v>
      </c>
      <c r="F246" s="159">
        <v>255</v>
      </c>
      <c r="G246" s="160"/>
      <c r="H246" s="160">
        <v>217.25</v>
      </c>
      <c r="I246" s="160">
        <v>320</v>
      </c>
      <c r="J246" s="161" t="s">
        <v>697</v>
      </c>
      <c r="K246" s="162">
        <f t="shared" si="165"/>
        <v>-37.75</v>
      </c>
      <c r="L246" s="165">
        <f t="shared" si="166"/>
        <v>-0.14803921568627451</v>
      </c>
      <c r="M246" s="159" t="s">
        <v>552</v>
      </c>
      <c r="N246" s="156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96</v>
      </c>
      <c r="B247" s="146">
        <v>42997</v>
      </c>
      <c r="C247" s="146"/>
      <c r="D247" s="147" t="s">
        <v>698</v>
      </c>
      <c r="E247" s="148" t="s">
        <v>570</v>
      </c>
      <c r="F247" s="149">
        <v>215</v>
      </c>
      <c r="G247" s="148"/>
      <c r="H247" s="148">
        <v>258</v>
      </c>
      <c r="I247" s="150">
        <v>258</v>
      </c>
      <c r="J247" s="151" t="s">
        <v>628</v>
      </c>
      <c r="K247" s="152">
        <f t="shared" si="165"/>
        <v>43</v>
      </c>
      <c r="L247" s="153">
        <f t="shared" si="166"/>
        <v>0.2</v>
      </c>
      <c r="M247" s="148" t="s">
        <v>540</v>
      </c>
      <c r="N247" s="154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45">
        <v>97</v>
      </c>
      <c r="B248" s="146">
        <v>42997</v>
      </c>
      <c r="C248" s="146"/>
      <c r="D248" s="147" t="s">
        <v>698</v>
      </c>
      <c r="E248" s="148" t="s">
        <v>570</v>
      </c>
      <c r="F248" s="149">
        <v>215</v>
      </c>
      <c r="G248" s="148"/>
      <c r="H248" s="148">
        <v>258</v>
      </c>
      <c r="I248" s="150">
        <v>258</v>
      </c>
      <c r="J248" s="182" t="s">
        <v>628</v>
      </c>
      <c r="K248" s="152">
        <v>43</v>
      </c>
      <c r="L248" s="153">
        <v>0.2</v>
      </c>
      <c r="M248" s="148" t="s">
        <v>540</v>
      </c>
      <c r="N248" s="154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98</v>
      </c>
      <c r="B249" s="177">
        <v>42998</v>
      </c>
      <c r="C249" s="177"/>
      <c r="D249" s="178" t="s">
        <v>699</v>
      </c>
      <c r="E249" s="179" t="s">
        <v>570</v>
      </c>
      <c r="F249" s="149">
        <v>75</v>
      </c>
      <c r="G249" s="179"/>
      <c r="H249" s="179">
        <v>90</v>
      </c>
      <c r="I249" s="181">
        <v>90</v>
      </c>
      <c r="J249" s="151" t="s">
        <v>700</v>
      </c>
      <c r="K249" s="152">
        <f t="shared" ref="K249:K254" si="167">H249-F249</f>
        <v>15</v>
      </c>
      <c r="L249" s="153">
        <f t="shared" ref="L249:L254" si="168">K249/F249</f>
        <v>0.2</v>
      </c>
      <c r="M249" s="148" t="s">
        <v>540</v>
      </c>
      <c r="N249" s="154">
        <v>43019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99</v>
      </c>
      <c r="B250" s="177">
        <v>43011</v>
      </c>
      <c r="C250" s="177"/>
      <c r="D250" s="178" t="s">
        <v>554</v>
      </c>
      <c r="E250" s="179" t="s">
        <v>570</v>
      </c>
      <c r="F250" s="180">
        <v>315</v>
      </c>
      <c r="G250" s="179"/>
      <c r="H250" s="179">
        <v>392</v>
      </c>
      <c r="I250" s="181">
        <v>384</v>
      </c>
      <c r="J250" s="182" t="s">
        <v>701</v>
      </c>
      <c r="K250" s="152">
        <f t="shared" si="167"/>
        <v>77</v>
      </c>
      <c r="L250" s="183">
        <f t="shared" si="168"/>
        <v>0.24444444444444444</v>
      </c>
      <c r="M250" s="179" t="s">
        <v>540</v>
      </c>
      <c r="N250" s="184">
        <v>43017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100</v>
      </c>
      <c r="B251" s="177">
        <v>43013</v>
      </c>
      <c r="C251" s="177"/>
      <c r="D251" s="178" t="s">
        <v>432</v>
      </c>
      <c r="E251" s="179" t="s">
        <v>570</v>
      </c>
      <c r="F251" s="180">
        <v>145</v>
      </c>
      <c r="G251" s="179"/>
      <c r="H251" s="179">
        <v>179</v>
      </c>
      <c r="I251" s="181">
        <v>180</v>
      </c>
      <c r="J251" s="182" t="s">
        <v>702</v>
      </c>
      <c r="K251" s="152">
        <f t="shared" si="167"/>
        <v>34</v>
      </c>
      <c r="L251" s="183">
        <f t="shared" si="168"/>
        <v>0.23448275862068965</v>
      </c>
      <c r="M251" s="179" t="s">
        <v>540</v>
      </c>
      <c r="N251" s="184">
        <v>43025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101</v>
      </c>
      <c r="B252" s="177">
        <v>43014</v>
      </c>
      <c r="C252" s="177"/>
      <c r="D252" s="178" t="s">
        <v>326</v>
      </c>
      <c r="E252" s="179" t="s">
        <v>570</v>
      </c>
      <c r="F252" s="180">
        <v>256</v>
      </c>
      <c r="G252" s="179"/>
      <c r="H252" s="179">
        <v>323</v>
      </c>
      <c r="I252" s="181">
        <v>320</v>
      </c>
      <c r="J252" s="182" t="s">
        <v>628</v>
      </c>
      <c r="K252" s="152">
        <f t="shared" si="167"/>
        <v>67</v>
      </c>
      <c r="L252" s="183">
        <f t="shared" si="168"/>
        <v>0.26171875</v>
      </c>
      <c r="M252" s="179" t="s">
        <v>540</v>
      </c>
      <c r="N252" s="184">
        <v>43067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102</v>
      </c>
      <c r="B253" s="177">
        <v>43017</v>
      </c>
      <c r="C253" s="177"/>
      <c r="D253" s="178" t="s">
        <v>341</v>
      </c>
      <c r="E253" s="179" t="s">
        <v>570</v>
      </c>
      <c r="F253" s="180">
        <v>137.5</v>
      </c>
      <c r="G253" s="179"/>
      <c r="H253" s="179">
        <v>184</v>
      </c>
      <c r="I253" s="181">
        <v>183</v>
      </c>
      <c r="J253" s="182" t="s">
        <v>703</v>
      </c>
      <c r="K253" s="152">
        <f t="shared" si="167"/>
        <v>46.5</v>
      </c>
      <c r="L253" s="183">
        <f t="shared" si="168"/>
        <v>0.33818181818181819</v>
      </c>
      <c r="M253" s="179" t="s">
        <v>540</v>
      </c>
      <c r="N253" s="184">
        <v>43108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103</v>
      </c>
      <c r="B254" s="177">
        <v>43018</v>
      </c>
      <c r="C254" s="177"/>
      <c r="D254" s="178" t="s">
        <v>704</v>
      </c>
      <c r="E254" s="179" t="s">
        <v>570</v>
      </c>
      <c r="F254" s="180">
        <v>125.5</v>
      </c>
      <c r="G254" s="179"/>
      <c r="H254" s="179">
        <v>158</v>
      </c>
      <c r="I254" s="181">
        <v>155</v>
      </c>
      <c r="J254" s="182" t="s">
        <v>705</v>
      </c>
      <c r="K254" s="152">
        <f t="shared" si="167"/>
        <v>32.5</v>
      </c>
      <c r="L254" s="183">
        <f t="shared" si="168"/>
        <v>0.25896414342629481</v>
      </c>
      <c r="M254" s="179" t="s">
        <v>540</v>
      </c>
      <c r="N254" s="184">
        <v>43067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104</v>
      </c>
      <c r="B255" s="177">
        <v>43018</v>
      </c>
      <c r="C255" s="177"/>
      <c r="D255" s="178" t="s">
        <v>706</v>
      </c>
      <c r="E255" s="179" t="s">
        <v>570</v>
      </c>
      <c r="F255" s="180">
        <v>895</v>
      </c>
      <c r="G255" s="179"/>
      <c r="H255" s="179">
        <v>1122.5</v>
      </c>
      <c r="I255" s="181">
        <v>1078</v>
      </c>
      <c r="J255" s="182" t="s">
        <v>707</v>
      </c>
      <c r="K255" s="152">
        <v>227.5</v>
      </c>
      <c r="L255" s="183">
        <v>0.25418994413407803</v>
      </c>
      <c r="M255" s="179" t="s">
        <v>540</v>
      </c>
      <c r="N255" s="184">
        <v>43117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105</v>
      </c>
      <c r="B256" s="177">
        <v>43020</v>
      </c>
      <c r="C256" s="177"/>
      <c r="D256" s="178" t="s">
        <v>335</v>
      </c>
      <c r="E256" s="179" t="s">
        <v>570</v>
      </c>
      <c r="F256" s="180">
        <v>525</v>
      </c>
      <c r="G256" s="179"/>
      <c r="H256" s="179">
        <v>629</v>
      </c>
      <c r="I256" s="181">
        <v>629</v>
      </c>
      <c r="J256" s="182" t="s">
        <v>628</v>
      </c>
      <c r="K256" s="152">
        <v>104</v>
      </c>
      <c r="L256" s="183">
        <v>0.19809523809523799</v>
      </c>
      <c r="M256" s="179" t="s">
        <v>540</v>
      </c>
      <c r="N256" s="184">
        <v>43119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106</v>
      </c>
      <c r="B257" s="177">
        <v>43046</v>
      </c>
      <c r="C257" s="177"/>
      <c r="D257" s="178" t="s">
        <v>372</v>
      </c>
      <c r="E257" s="179" t="s">
        <v>570</v>
      </c>
      <c r="F257" s="180">
        <v>740</v>
      </c>
      <c r="G257" s="179"/>
      <c r="H257" s="179">
        <v>892.5</v>
      </c>
      <c r="I257" s="181">
        <v>900</v>
      </c>
      <c r="J257" s="182" t="s">
        <v>708</v>
      </c>
      <c r="K257" s="152">
        <f>H257-F257</f>
        <v>152.5</v>
      </c>
      <c r="L257" s="183">
        <f>K257/F257</f>
        <v>0.20608108108108109</v>
      </c>
      <c r="M257" s="179" t="s">
        <v>540</v>
      </c>
      <c r="N257" s="184">
        <v>43052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45">
        <v>107</v>
      </c>
      <c r="B258" s="146">
        <v>43073</v>
      </c>
      <c r="C258" s="146"/>
      <c r="D258" s="147" t="s">
        <v>709</v>
      </c>
      <c r="E258" s="148" t="s">
        <v>570</v>
      </c>
      <c r="F258" s="149">
        <v>118.5</v>
      </c>
      <c r="G258" s="148"/>
      <c r="H258" s="148">
        <v>143.5</v>
      </c>
      <c r="I258" s="150">
        <v>145</v>
      </c>
      <c r="J258" s="151" t="s">
        <v>561</v>
      </c>
      <c r="K258" s="152">
        <f>H258-F258</f>
        <v>25</v>
      </c>
      <c r="L258" s="153">
        <f>K258/F258</f>
        <v>0.2109704641350211</v>
      </c>
      <c r="M258" s="148" t="s">
        <v>540</v>
      </c>
      <c r="N258" s="154">
        <v>43097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5">
        <v>108</v>
      </c>
      <c r="B259" s="156">
        <v>43090</v>
      </c>
      <c r="C259" s="156"/>
      <c r="D259" s="157" t="s">
        <v>409</v>
      </c>
      <c r="E259" s="158" t="s">
        <v>570</v>
      </c>
      <c r="F259" s="159">
        <v>715</v>
      </c>
      <c r="G259" s="159"/>
      <c r="H259" s="160">
        <v>500</v>
      </c>
      <c r="I259" s="160">
        <v>872</v>
      </c>
      <c r="J259" s="161" t="s">
        <v>710</v>
      </c>
      <c r="K259" s="162">
        <f>H259-F259</f>
        <v>-215</v>
      </c>
      <c r="L259" s="163">
        <f>K259/F259</f>
        <v>-0.30069930069930068</v>
      </c>
      <c r="M259" s="159" t="s">
        <v>552</v>
      </c>
      <c r="N259" s="156">
        <v>43670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45">
        <v>109</v>
      </c>
      <c r="B260" s="146">
        <v>43098</v>
      </c>
      <c r="C260" s="146"/>
      <c r="D260" s="147" t="s">
        <v>554</v>
      </c>
      <c r="E260" s="148" t="s">
        <v>570</v>
      </c>
      <c r="F260" s="149">
        <v>435</v>
      </c>
      <c r="G260" s="148"/>
      <c r="H260" s="148">
        <v>542.5</v>
      </c>
      <c r="I260" s="150">
        <v>539</v>
      </c>
      <c r="J260" s="151" t="s">
        <v>628</v>
      </c>
      <c r="K260" s="152">
        <v>107.5</v>
      </c>
      <c r="L260" s="153">
        <v>0.247126436781609</v>
      </c>
      <c r="M260" s="148" t="s">
        <v>540</v>
      </c>
      <c r="N260" s="154">
        <v>43206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45">
        <v>110</v>
      </c>
      <c r="B261" s="146">
        <v>43098</v>
      </c>
      <c r="C261" s="146"/>
      <c r="D261" s="147" t="s">
        <v>512</v>
      </c>
      <c r="E261" s="148" t="s">
        <v>570</v>
      </c>
      <c r="F261" s="149">
        <v>885</v>
      </c>
      <c r="G261" s="148"/>
      <c r="H261" s="148">
        <v>1090</v>
      </c>
      <c r="I261" s="150">
        <v>1084</v>
      </c>
      <c r="J261" s="151" t="s">
        <v>628</v>
      </c>
      <c r="K261" s="152">
        <v>205</v>
      </c>
      <c r="L261" s="153">
        <v>0.23163841807909599</v>
      </c>
      <c r="M261" s="148" t="s">
        <v>540</v>
      </c>
      <c r="N261" s="154">
        <v>43213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111</v>
      </c>
      <c r="B262" s="186">
        <v>43192</v>
      </c>
      <c r="C262" s="186"/>
      <c r="D262" s="164" t="s">
        <v>711</v>
      </c>
      <c r="E262" s="159" t="s">
        <v>570</v>
      </c>
      <c r="F262" s="187">
        <v>478.5</v>
      </c>
      <c r="G262" s="159"/>
      <c r="H262" s="159">
        <v>442</v>
      </c>
      <c r="I262" s="160">
        <v>613</v>
      </c>
      <c r="J262" s="161" t="s">
        <v>712</v>
      </c>
      <c r="K262" s="162">
        <f>H262-F262</f>
        <v>-36.5</v>
      </c>
      <c r="L262" s="163">
        <f>K262/F262</f>
        <v>-7.6280041797283177E-2</v>
      </c>
      <c r="M262" s="159" t="s">
        <v>552</v>
      </c>
      <c r="N262" s="156">
        <v>43762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5">
        <v>112</v>
      </c>
      <c r="B263" s="156">
        <v>43194</v>
      </c>
      <c r="C263" s="156"/>
      <c r="D263" s="157" t="s">
        <v>713</v>
      </c>
      <c r="E263" s="158" t="s">
        <v>570</v>
      </c>
      <c r="F263" s="159">
        <f>141.5-7.3</f>
        <v>134.19999999999999</v>
      </c>
      <c r="G263" s="159"/>
      <c r="H263" s="160">
        <v>77</v>
      </c>
      <c r="I263" s="160">
        <v>180</v>
      </c>
      <c r="J263" s="161" t="s">
        <v>714</v>
      </c>
      <c r="K263" s="162">
        <f>H263-F263</f>
        <v>-57.199999999999989</v>
      </c>
      <c r="L263" s="163">
        <f>K263/F263</f>
        <v>-0.42622950819672129</v>
      </c>
      <c r="M263" s="159" t="s">
        <v>552</v>
      </c>
      <c r="N263" s="156">
        <v>43522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5">
        <v>113</v>
      </c>
      <c r="B264" s="156">
        <v>43209</v>
      </c>
      <c r="C264" s="156"/>
      <c r="D264" s="157" t="s">
        <v>715</v>
      </c>
      <c r="E264" s="158" t="s">
        <v>570</v>
      </c>
      <c r="F264" s="159">
        <v>430</v>
      </c>
      <c r="G264" s="159"/>
      <c r="H264" s="160">
        <v>220</v>
      </c>
      <c r="I264" s="160">
        <v>537</v>
      </c>
      <c r="J264" s="161" t="s">
        <v>716</v>
      </c>
      <c r="K264" s="162">
        <f>H264-F264</f>
        <v>-210</v>
      </c>
      <c r="L264" s="163">
        <f>K264/F264</f>
        <v>-0.48837209302325579</v>
      </c>
      <c r="M264" s="159" t="s">
        <v>552</v>
      </c>
      <c r="N264" s="156">
        <v>43252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114</v>
      </c>
      <c r="B265" s="177">
        <v>43220</v>
      </c>
      <c r="C265" s="177"/>
      <c r="D265" s="178" t="s">
        <v>373</v>
      </c>
      <c r="E265" s="179" t="s">
        <v>570</v>
      </c>
      <c r="F265" s="179">
        <v>153.5</v>
      </c>
      <c r="G265" s="179"/>
      <c r="H265" s="179">
        <v>196</v>
      </c>
      <c r="I265" s="181">
        <v>196</v>
      </c>
      <c r="J265" s="151" t="s">
        <v>717</v>
      </c>
      <c r="K265" s="152">
        <f>H265-F265</f>
        <v>42.5</v>
      </c>
      <c r="L265" s="153">
        <f>K265/F265</f>
        <v>0.27687296416938112</v>
      </c>
      <c r="M265" s="148" t="s">
        <v>540</v>
      </c>
      <c r="N265" s="154">
        <v>43605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5">
        <v>115</v>
      </c>
      <c r="B266" s="156">
        <v>43306</v>
      </c>
      <c r="C266" s="156"/>
      <c r="D266" s="157" t="s">
        <v>687</v>
      </c>
      <c r="E266" s="158" t="s">
        <v>570</v>
      </c>
      <c r="F266" s="159">
        <v>27.5</v>
      </c>
      <c r="G266" s="159"/>
      <c r="H266" s="160">
        <v>13.1</v>
      </c>
      <c r="I266" s="160">
        <v>60</v>
      </c>
      <c r="J266" s="161" t="s">
        <v>718</v>
      </c>
      <c r="K266" s="162">
        <v>-14.4</v>
      </c>
      <c r="L266" s="163">
        <v>-0.52363636363636401</v>
      </c>
      <c r="M266" s="159" t="s">
        <v>552</v>
      </c>
      <c r="N266" s="156">
        <v>43138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116</v>
      </c>
      <c r="B267" s="186">
        <v>43318</v>
      </c>
      <c r="C267" s="186"/>
      <c r="D267" s="164" t="s">
        <v>719</v>
      </c>
      <c r="E267" s="159" t="s">
        <v>570</v>
      </c>
      <c r="F267" s="159">
        <v>148.5</v>
      </c>
      <c r="G267" s="159"/>
      <c r="H267" s="159">
        <v>102</v>
      </c>
      <c r="I267" s="160">
        <v>182</v>
      </c>
      <c r="J267" s="161" t="s">
        <v>720</v>
      </c>
      <c r="K267" s="162">
        <f>H267-F267</f>
        <v>-46.5</v>
      </c>
      <c r="L267" s="163">
        <f>K267/F267</f>
        <v>-0.31313131313131315</v>
      </c>
      <c r="M267" s="159" t="s">
        <v>552</v>
      </c>
      <c r="N267" s="156">
        <v>43661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45">
        <v>117</v>
      </c>
      <c r="B268" s="146">
        <v>43335</v>
      </c>
      <c r="C268" s="146"/>
      <c r="D268" s="147" t="s">
        <v>721</v>
      </c>
      <c r="E268" s="148" t="s">
        <v>570</v>
      </c>
      <c r="F268" s="179">
        <v>285</v>
      </c>
      <c r="G268" s="148"/>
      <c r="H268" s="148">
        <v>355</v>
      </c>
      <c r="I268" s="150">
        <v>364</v>
      </c>
      <c r="J268" s="151" t="s">
        <v>722</v>
      </c>
      <c r="K268" s="152">
        <v>70</v>
      </c>
      <c r="L268" s="153">
        <v>0.24561403508771901</v>
      </c>
      <c r="M268" s="148" t="s">
        <v>540</v>
      </c>
      <c r="N268" s="154">
        <v>43455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45">
        <v>118</v>
      </c>
      <c r="B269" s="146">
        <v>43341</v>
      </c>
      <c r="C269" s="146"/>
      <c r="D269" s="147" t="s">
        <v>361</v>
      </c>
      <c r="E269" s="148" t="s">
        <v>570</v>
      </c>
      <c r="F269" s="179">
        <v>525</v>
      </c>
      <c r="G269" s="148"/>
      <c r="H269" s="148">
        <v>585</v>
      </c>
      <c r="I269" s="150">
        <v>635</v>
      </c>
      <c r="J269" s="151" t="s">
        <v>723</v>
      </c>
      <c r="K269" s="152">
        <f t="shared" ref="K269:K286" si="169">H269-F269</f>
        <v>60</v>
      </c>
      <c r="L269" s="153">
        <f t="shared" ref="L269:L286" si="170">K269/F269</f>
        <v>0.11428571428571428</v>
      </c>
      <c r="M269" s="148" t="s">
        <v>540</v>
      </c>
      <c r="N269" s="154">
        <v>43662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45">
        <v>119</v>
      </c>
      <c r="B270" s="146">
        <v>43395</v>
      </c>
      <c r="C270" s="146"/>
      <c r="D270" s="147" t="s">
        <v>349</v>
      </c>
      <c r="E270" s="148" t="s">
        <v>570</v>
      </c>
      <c r="F270" s="179">
        <v>475</v>
      </c>
      <c r="G270" s="148"/>
      <c r="H270" s="148">
        <v>574</v>
      </c>
      <c r="I270" s="150">
        <v>570</v>
      </c>
      <c r="J270" s="151" t="s">
        <v>628</v>
      </c>
      <c r="K270" s="152">
        <f t="shared" si="169"/>
        <v>99</v>
      </c>
      <c r="L270" s="153">
        <f t="shared" si="170"/>
        <v>0.20842105263157895</v>
      </c>
      <c r="M270" s="148" t="s">
        <v>540</v>
      </c>
      <c r="N270" s="154">
        <v>43403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120</v>
      </c>
      <c r="B271" s="177">
        <v>43397</v>
      </c>
      <c r="C271" s="177"/>
      <c r="D271" s="178" t="s">
        <v>368</v>
      </c>
      <c r="E271" s="179" t="s">
        <v>570</v>
      </c>
      <c r="F271" s="179">
        <v>707.5</v>
      </c>
      <c r="G271" s="179"/>
      <c r="H271" s="179">
        <v>872</v>
      </c>
      <c r="I271" s="181">
        <v>872</v>
      </c>
      <c r="J271" s="182" t="s">
        <v>628</v>
      </c>
      <c r="K271" s="152">
        <f t="shared" si="169"/>
        <v>164.5</v>
      </c>
      <c r="L271" s="183">
        <f t="shared" si="170"/>
        <v>0.23250883392226149</v>
      </c>
      <c r="M271" s="179" t="s">
        <v>540</v>
      </c>
      <c r="N271" s="184">
        <v>43482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121</v>
      </c>
      <c r="B272" s="177">
        <v>43398</v>
      </c>
      <c r="C272" s="177"/>
      <c r="D272" s="178" t="s">
        <v>724</v>
      </c>
      <c r="E272" s="179" t="s">
        <v>570</v>
      </c>
      <c r="F272" s="179">
        <v>162</v>
      </c>
      <c r="G272" s="179"/>
      <c r="H272" s="179">
        <v>204</v>
      </c>
      <c r="I272" s="181">
        <v>209</v>
      </c>
      <c r="J272" s="182" t="s">
        <v>725</v>
      </c>
      <c r="K272" s="152">
        <f t="shared" si="169"/>
        <v>42</v>
      </c>
      <c r="L272" s="183">
        <f t="shared" si="170"/>
        <v>0.25925925925925924</v>
      </c>
      <c r="M272" s="179" t="s">
        <v>540</v>
      </c>
      <c r="N272" s="184">
        <v>43539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122</v>
      </c>
      <c r="B273" s="177">
        <v>43399</v>
      </c>
      <c r="C273" s="177"/>
      <c r="D273" s="178" t="s">
        <v>449</v>
      </c>
      <c r="E273" s="179" t="s">
        <v>570</v>
      </c>
      <c r="F273" s="179">
        <v>240</v>
      </c>
      <c r="G273" s="179"/>
      <c r="H273" s="179">
        <v>297</v>
      </c>
      <c r="I273" s="181">
        <v>297</v>
      </c>
      <c r="J273" s="182" t="s">
        <v>628</v>
      </c>
      <c r="K273" s="188">
        <f t="shared" si="169"/>
        <v>57</v>
      </c>
      <c r="L273" s="183">
        <f t="shared" si="170"/>
        <v>0.23749999999999999</v>
      </c>
      <c r="M273" s="179" t="s">
        <v>540</v>
      </c>
      <c r="N273" s="184">
        <v>43417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45">
        <v>123</v>
      </c>
      <c r="B274" s="146">
        <v>43439</v>
      </c>
      <c r="C274" s="146"/>
      <c r="D274" s="147" t="s">
        <v>726</v>
      </c>
      <c r="E274" s="148" t="s">
        <v>570</v>
      </c>
      <c r="F274" s="148">
        <v>202.5</v>
      </c>
      <c r="G274" s="148"/>
      <c r="H274" s="148">
        <v>255</v>
      </c>
      <c r="I274" s="150">
        <v>252</v>
      </c>
      <c r="J274" s="151" t="s">
        <v>628</v>
      </c>
      <c r="K274" s="152">
        <f t="shared" si="169"/>
        <v>52.5</v>
      </c>
      <c r="L274" s="153">
        <f t="shared" si="170"/>
        <v>0.25925925925925924</v>
      </c>
      <c r="M274" s="148" t="s">
        <v>540</v>
      </c>
      <c r="N274" s="154">
        <v>43542</v>
      </c>
      <c r="O274" s="1"/>
      <c r="P274" s="1"/>
      <c r="Q274" s="1"/>
      <c r="R274" s="6" t="s">
        <v>727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124</v>
      </c>
      <c r="B275" s="177">
        <v>43465</v>
      </c>
      <c r="C275" s="146"/>
      <c r="D275" s="178" t="s">
        <v>396</v>
      </c>
      <c r="E275" s="179" t="s">
        <v>570</v>
      </c>
      <c r="F275" s="179">
        <v>710</v>
      </c>
      <c r="G275" s="179"/>
      <c r="H275" s="179">
        <v>866</v>
      </c>
      <c r="I275" s="181">
        <v>866</v>
      </c>
      <c r="J275" s="182" t="s">
        <v>628</v>
      </c>
      <c r="K275" s="152">
        <f t="shared" si="169"/>
        <v>156</v>
      </c>
      <c r="L275" s="153">
        <f t="shared" si="170"/>
        <v>0.21971830985915494</v>
      </c>
      <c r="M275" s="148" t="s">
        <v>540</v>
      </c>
      <c r="N275" s="154">
        <v>43553</v>
      </c>
      <c r="O275" s="1"/>
      <c r="P275" s="1"/>
      <c r="Q275" s="1"/>
      <c r="R275" s="6" t="s">
        <v>727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125</v>
      </c>
      <c r="B276" s="177">
        <v>43522</v>
      </c>
      <c r="C276" s="177"/>
      <c r="D276" s="178" t="s">
        <v>152</v>
      </c>
      <c r="E276" s="179" t="s">
        <v>570</v>
      </c>
      <c r="F276" s="179">
        <v>337.25</v>
      </c>
      <c r="G276" s="179"/>
      <c r="H276" s="179">
        <v>398.5</v>
      </c>
      <c r="I276" s="181">
        <v>411</v>
      </c>
      <c r="J276" s="151" t="s">
        <v>728</v>
      </c>
      <c r="K276" s="152">
        <f t="shared" si="169"/>
        <v>61.25</v>
      </c>
      <c r="L276" s="153">
        <f t="shared" si="170"/>
        <v>0.1816160118606375</v>
      </c>
      <c r="M276" s="148" t="s">
        <v>540</v>
      </c>
      <c r="N276" s="154">
        <v>43760</v>
      </c>
      <c r="O276" s="1"/>
      <c r="P276" s="1"/>
      <c r="Q276" s="1"/>
      <c r="R276" s="6" t="s">
        <v>727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126</v>
      </c>
      <c r="B277" s="190">
        <v>43559</v>
      </c>
      <c r="C277" s="190"/>
      <c r="D277" s="191" t="s">
        <v>729</v>
      </c>
      <c r="E277" s="192" t="s">
        <v>570</v>
      </c>
      <c r="F277" s="192">
        <v>130</v>
      </c>
      <c r="G277" s="192"/>
      <c r="H277" s="192">
        <v>65</v>
      </c>
      <c r="I277" s="193">
        <v>158</v>
      </c>
      <c r="J277" s="161" t="s">
        <v>730</v>
      </c>
      <c r="K277" s="162">
        <f t="shared" si="169"/>
        <v>-65</v>
      </c>
      <c r="L277" s="163">
        <f t="shared" si="170"/>
        <v>-0.5</v>
      </c>
      <c r="M277" s="159" t="s">
        <v>552</v>
      </c>
      <c r="N277" s="156">
        <v>43726</v>
      </c>
      <c r="O277" s="1"/>
      <c r="P277" s="1"/>
      <c r="Q277" s="1"/>
      <c r="R277" s="6" t="s">
        <v>731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127</v>
      </c>
      <c r="B278" s="177">
        <v>43017</v>
      </c>
      <c r="C278" s="177"/>
      <c r="D278" s="178" t="s">
        <v>183</v>
      </c>
      <c r="E278" s="179" t="s">
        <v>570</v>
      </c>
      <c r="F278" s="179">
        <v>141.5</v>
      </c>
      <c r="G278" s="179"/>
      <c r="H278" s="179">
        <v>183.5</v>
      </c>
      <c r="I278" s="181">
        <v>210</v>
      </c>
      <c r="J278" s="151" t="s">
        <v>725</v>
      </c>
      <c r="K278" s="152">
        <f t="shared" si="169"/>
        <v>42</v>
      </c>
      <c r="L278" s="153">
        <f t="shared" si="170"/>
        <v>0.29681978798586572</v>
      </c>
      <c r="M278" s="148" t="s">
        <v>540</v>
      </c>
      <c r="N278" s="154">
        <v>43042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128</v>
      </c>
      <c r="B279" s="190">
        <v>43074</v>
      </c>
      <c r="C279" s="190"/>
      <c r="D279" s="191" t="s">
        <v>732</v>
      </c>
      <c r="E279" s="192" t="s">
        <v>570</v>
      </c>
      <c r="F279" s="187">
        <v>172</v>
      </c>
      <c r="G279" s="192"/>
      <c r="H279" s="192">
        <v>155.25</v>
      </c>
      <c r="I279" s="193">
        <v>230</v>
      </c>
      <c r="J279" s="161" t="s">
        <v>733</v>
      </c>
      <c r="K279" s="162">
        <f t="shared" si="169"/>
        <v>-16.75</v>
      </c>
      <c r="L279" s="163">
        <f t="shared" si="170"/>
        <v>-9.7383720930232565E-2</v>
      </c>
      <c r="M279" s="159" t="s">
        <v>552</v>
      </c>
      <c r="N279" s="156">
        <v>43787</v>
      </c>
      <c r="O279" s="1"/>
      <c r="P279" s="1"/>
      <c r="Q279" s="1"/>
      <c r="R279" s="6" t="s">
        <v>731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129</v>
      </c>
      <c r="B280" s="177">
        <v>43398</v>
      </c>
      <c r="C280" s="177"/>
      <c r="D280" s="178" t="s">
        <v>107</v>
      </c>
      <c r="E280" s="179" t="s">
        <v>570</v>
      </c>
      <c r="F280" s="179">
        <v>698.5</v>
      </c>
      <c r="G280" s="179"/>
      <c r="H280" s="179">
        <v>890</v>
      </c>
      <c r="I280" s="181">
        <v>890</v>
      </c>
      <c r="J280" s="151" t="s">
        <v>794</v>
      </c>
      <c r="K280" s="152">
        <f t="shared" si="169"/>
        <v>191.5</v>
      </c>
      <c r="L280" s="153">
        <f t="shared" si="170"/>
        <v>0.27415891195418757</v>
      </c>
      <c r="M280" s="148" t="s">
        <v>540</v>
      </c>
      <c r="N280" s="154">
        <v>44328</v>
      </c>
      <c r="O280" s="1"/>
      <c r="P280" s="1"/>
      <c r="Q280" s="1"/>
      <c r="R280" s="6" t="s">
        <v>727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130</v>
      </c>
      <c r="B281" s="177">
        <v>42877</v>
      </c>
      <c r="C281" s="177"/>
      <c r="D281" s="178" t="s">
        <v>360</v>
      </c>
      <c r="E281" s="179" t="s">
        <v>570</v>
      </c>
      <c r="F281" s="179">
        <v>127.6</v>
      </c>
      <c r="G281" s="179"/>
      <c r="H281" s="179">
        <v>138</v>
      </c>
      <c r="I281" s="181">
        <v>190</v>
      </c>
      <c r="J281" s="151" t="s">
        <v>734</v>
      </c>
      <c r="K281" s="152">
        <f t="shared" si="169"/>
        <v>10.400000000000006</v>
      </c>
      <c r="L281" s="153">
        <f t="shared" si="170"/>
        <v>8.1504702194357417E-2</v>
      </c>
      <c r="M281" s="148" t="s">
        <v>540</v>
      </c>
      <c r="N281" s="154">
        <v>43774</v>
      </c>
      <c r="O281" s="1"/>
      <c r="P281" s="1"/>
      <c r="Q281" s="1"/>
      <c r="R281" s="6" t="s">
        <v>731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131</v>
      </c>
      <c r="B282" s="177">
        <v>43158</v>
      </c>
      <c r="C282" s="177"/>
      <c r="D282" s="178" t="s">
        <v>735</v>
      </c>
      <c r="E282" s="179" t="s">
        <v>570</v>
      </c>
      <c r="F282" s="179">
        <v>317</v>
      </c>
      <c r="G282" s="179"/>
      <c r="H282" s="179">
        <v>382.5</v>
      </c>
      <c r="I282" s="181">
        <v>398</v>
      </c>
      <c r="J282" s="151" t="s">
        <v>736</v>
      </c>
      <c r="K282" s="152">
        <f t="shared" si="169"/>
        <v>65.5</v>
      </c>
      <c r="L282" s="153">
        <f t="shared" si="170"/>
        <v>0.20662460567823343</v>
      </c>
      <c r="M282" s="148" t="s">
        <v>540</v>
      </c>
      <c r="N282" s="154">
        <v>44238</v>
      </c>
      <c r="O282" s="1"/>
      <c r="P282" s="1"/>
      <c r="Q282" s="1"/>
      <c r="R282" s="6" t="s">
        <v>731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132</v>
      </c>
      <c r="B283" s="190">
        <v>43164</v>
      </c>
      <c r="C283" s="190"/>
      <c r="D283" s="191" t="s">
        <v>144</v>
      </c>
      <c r="E283" s="192" t="s">
        <v>570</v>
      </c>
      <c r="F283" s="187">
        <f>510-14.4</f>
        <v>495.6</v>
      </c>
      <c r="G283" s="192"/>
      <c r="H283" s="192">
        <v>350</v>
      </c>
      <c r="I283" s="193">
        <v>672</v>
      </c>
      <c r="J283" s="161" t="s">
        <v>737</v>
      </c>
      <c r="K283" s="162">
        <f t="shared" si="169"/>
        <v>-145.60000000000002</v>
      </c>
      <c r="L283" s="163">
        <f t="shared" si="170"/>
        <v>-0.29378531073446329</v>
      </c>
      <c r="M283" s="159" t="s">
        <v>552</v>
      </c>
      <c r="N283" s="156">
        <v>43887</v>
      </c>
      <c r="O283" s="1"/>
      <c r="P283" s="1"/>
      <c r="Q283" s="1"/>
      <c r="R283" s="6" t="s">
        <v>727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133</v>
      </c>
      <c r="B284" s="190">
        <v>43237</v>
      </c>
      <c r="C284" s="190"/>
      <c r="D284" s="191" t="s">
        <v>441</v>
      </c>
      <c r="E284" s="192" t="s">
        <v>570</v>
      </c>
      <c r="F284" s="187">
        <v>230.3</v>
      </c>
      <c r="G284" s="192"/>
      <c r="H284" s="192">
        <v>102.5</v>
      </c>
      <c r="I284" s="193">
        <v>348</v>
      </c>
      <c r="J284" s="161" t="s">
        <v>738</v>
      </c>
      <c r="K284" s="162">
        <f t="shared" si="169"/>
        <v>-127.80000000000001</v>
      </c>
      <c r="L284" s="163">
        <f t="shared" si="170"/>
        <v>-0.55492835432045162</v>
      </c>
      <c r="M284" s="159" t="s">
        <v>552</v>
      </c>
      <c r="N284" s="156">
        <v>43896</v>
      </c>
      <c r="O284" s="1"/>
      <c r="P284" s="1"/>
      <c r="Q284" s="1"/>
      <c r="R284" s="6" t="s">
        <v>727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134</v>
      </c>
      <c r="B285" s="177">
        <v>43258</v>
      </c>
      <c r="C285" s="177"/>
      <c r="D285" s="178" t="s">
        <v>413</v>
      </c>
      <c r="E285" s="179" t="s">
        <v>570</v>
      </c>
      <c r="F285" s="179">
        <f>342.5-5.1</f>
        <v>337.4</v>
      </c>
      <c r="G285" s="179"/>
      <c r="H285" s="179">
        <v>412.5</v>
      </c>
      <c r="I285" s="181">
        <v>439</v>
      </c>
      <c r="J285" s="151" t="s">
        <v>739</v>
      </c>
      <c r="K285" s="152">
        <f t="shared" si="169"/>
        <v>75.100000000000023</v>
      </c>
      <c r="L285" s="153">
        <f t="shared" si="170"/>
        <v>0.22258446947243635</v>
      </c>
      <c r="M285" s="148" t="s">
        <v>540</v>
      </c>
      <c r="N285" s="154">
        <v>44230</v>
      </c>
      <c r="O285" s="1"/>
      <c r="P285" s="1"/>
      <c r="Q285" s="1"/>
      <c r="R285" s="6" t="s">
        <v>731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0">
        <v>135</v>
      </c>
      <c r="B286" s="169">
        <v>43285</v>
      </c>
      <c r="C286" s="169"/>
      <c r="D286" s="170" t="s">
        <v>55</v>
      </c>
      <c r="E286" s="171" t="s">
        <v>570</v>
      </c>
      <c r="F286" s="171">
        <f>127.5-5.53</f>
        <v>121.97</v>
      </c>
      <c r="G286" s="172"/>
      <c r="H286" s="172">
        <v>122.5</v>
      </c>
      <c r="I286" s="172">
        <v>170</v>
      </c>
      <c r="J286" s="173" t="s">
        <v>766</v>
      </c>
      <c r="K286" s="174">
        <f t="shared" si="169"/>
        <v>0.53000000000000114</v>
      </c>
      <c r="L286" s="175">
        <f t="shared" si="170"/>
        <v>4.3453308190538747E-3</v>
      </c>
      <c r="M286" s="171" t="s">
        <v>661</v>
      </c>
      <c r="N286" s="169">
        <v>44431</v>
      </c>
      <c r="O286" s="1"/>
      <c r="P286" s="1"/>
      <c r="Q286" s="1"/>
      <c r="R286" s="6" t="s">
        <v>727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136</v>
      </c>
      <c r="B287" s="190">
        <v>43294</v>
      </c>
      <c r="C287" s="190"/>
      <c r="D287" s="191" t="s">
        <v>351</v>
      </c>
      <c r="E287" s="192" t="s">
        <v>570</v>
      </c>
      <c r="F287" s="187">
        <v>46.5</v>
      </c>
      <c r="G287" s="192"/>
      <c r="H287" s="192">
        <v>17</v>
      </c>
      <c r="I287" s="193">
        <v>59</v>
      </c>
      <c r="J287" s="161" t="s">
        <v>740</v>
      </c>
      <c r="K287" s="162">
        <f t="shared" ref="K287:K295" si="171">H287-F287</f>
        <v>-29.5</v>
      </c>
      <c r="L287" s="163">
        <f t="shared" ref="L287:L295" si="172">K287/F287</f>
        <v>-0.63440860215053763</v>
      </c>
      <c r="M287" s="159" t="s">
        <v>552</v>
      </c>
      <c r="N287" s="156">
        <v>43887</v>
      </c>
      <c r="O287" s="1"/>
      <c r="P287" s="1"/>
      <c r="Q287" s="1"/>
      <c r="R287" s="6" t="s">
        <v>727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137</v>
      </c>
      <c r="B288" s="177">
        <v>43396</v>
      </c>
      <c r="C288" s="177"/>
      <c r="D288" s="178" t="s">
        <v>398</v>
      </c>
      <c r="E288" s="179" t="s">
        <v>570</v>
      </c>
      <c r="F288" s="179">
        <v>156.5</v>
      </c>
      <c r="G288" s="179"/>
      <c r="H288" s="179">
        <v>207.5</v>
      </c>
      <c r="I288" s="181">
        <v>191</v>
      </c>
      <c r="J288" s="151" t="s">
        <v>628</v>
      </c>
      <c r="K288" s="152">
        <f t="shared" si="171"/>
        <v>51</v>
      </c>
      <c r="L288" s="153">
        <f t="shared" si="172"/>
        <v>0.32587859424920129</v>
      </c>
      <c r="M288" s="148" t="s">
        <v>540</v>
      </c>
      <c r="N288" s="154">
        <v>44369</v>
      </c>
      <c r="O288" s="1"/>
      <c r="P288" s="1"/>
      <c r="Q288" s="1"/>
      <c r="R288" s="6" t="s">
        <v>727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138</v>
      </c>
      <c r="B289" s="177">
        <v>43439</v>
      </c>
      <c r="C289" s="177"/>
      <c r="D289" s="178" t="s">
        <v>316</v>
      </c>
      <c r="E289" s="179" t="s">
        <v>570</v>
      </c>
      <c r="F289" s="179">
        <v>259.5</v>
      </c>
      <c r="G289" s="179"/>
      <c r="H289" s="179">
        <v>320</v>
      </c>
      <c r="I289" s="181">
        <v>320</v>
      </c>
      <c r="J289" s="151" t="s">
        <v>628</v>
      </c>
      <c r="K289" s="152">
        <f t="shared" si="171"/>
        <v>60.5</v>
      </c>
      <c r="L289" s="153">
        <f t="shared" si="172"/>
        <v>0.23314065510597304</v>
      </c>
      <c r="M289" s="148" t="s">
        <v>540</v>
      </c>
      <c r="N289" s="154">
        <v>44323</v>
      </c>
      <c r="O289" s="1"/>
      <c r="P289" s="1"/>
      <c r="Q289" s="1"/>
      <c r="R289" s="6" t="s">
        <v>727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139</v>
      </c>
      <c r="B290" s="190">
        <v>43439</v>
      </c>
      <c r="C290" s="190"/>
      <c r="D290" s="191" t="s">
        <v>741</v>
      </c>
      <c r="E290" s="192" t="s">
        <v>570</v>
      </c>
      <c r="F290" s="192">
        <v>715</v>
      </c>
      <c r="G290" s="192"/>
      <c r="H290" s="192">
        <v>445</v>
      </c>
      <c r="I290" s="193">
        <v>840</v>
      </c>
      <c r="J290" s="161" t="s">
        <v>742</v>
      </c>
      <c r="K290" s="162">
        <f t="shared" si="171"/>
        <v>-270</v>
      </c>
      <c r="L290" s="163">
        <f t="shared" si="172"/>
        <v>-0.3776223776223776</v>
      </c>
      <c r="M290" s="159" t="s">
        <v>552</v>
      </c>
      <c r="N290" s="156">
        <v>43800</v>
      </c>
      <c r="O290" s="1"/>
      <c r="P290" s="1"/>
      <c r="Q290" s="1"/>
      <c r="R290" s="6" t="s">
        <v>727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140</v>
      </c>
      <c r="B291" s="177">
        <v>43469</v>
      </c>
      <c r="C291" s="177"/>
      <c r="D291" s="178" t="s">
        <v>157</v>
      </c>
      <c r="E291" s="179" t="s">
        <v>570</v>
      </c>
      <c r="F291" s="179">
        <v>875</v>
      </c>
      <c r="G291" s="179"/>
      <c r="H291" s="179">
        <v>1165</v>
      </c>
      <c r="I291" s="181">
        <v>1185</v>
      </c>
      <c r="J291" s="151" t="s">
        <v>743</v>
      </c>
      <c r="K291" s="152">
        <f t="shared" si="171"/>
        <v>290</v>
      </c>
      <c r="L291" s="153">
        <f t="shared" si="172"/>
        <v>0.33142857142857141</v>
      </c>
      <c r="M291" s="148" t="s">
        <v>540</v>
      </c>
      <c r="N291" s="154">
        <v>43847</v>
      </c>
      <c r="O291" s="1"/>
      <c r="P291" s="1"/>
      <c r="Q291" s="1"/>
      <c r="R291" s="6" t="s">
        <v>727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141</v>
      </c>
      <c r="B292" s="177">
        <v>43559</v>
      </c>
      <c r="C292" s="177"/>
      <c r="D292" s="178" t="s">
        <v>332</v>
      </c>
      <c r="E292" s="179" t="s">
        <v>570</v>
      </c>
      <c r="F292" s="179">
        <f>387-14.63</f>
        <v>372.37</v>
      </c>
      <c r="G292" s="179"/>
      <c r="H292" s="179">
        <v>490</v>
      </c>
      <c r="I292" s="181">
        <v>490</v>
      </c>
      <c r="J292" s="151" t="s">
        <v>628</v>
      </c>
      <c r="K292" s="152">
        <f t="shared" si="171"/>
        <v>117.63</v>
      </c>
      <c r="L292" s="153">
        <f t="shared" si="172"/>
        <v>0.31589548030185027</v>
      </c>
      <c r="M292" s="148" t="s">
        <v>540</v>
      </c>
      <c r="N292" s="154">
        <v>43850</v>
      </c>
      <c r="O292" s="1"/>
      <c r="P292" s="1"/>
      <c r="Q292" s="1"/>
      <c r="R292" s="6" t="s">
        <v>727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9">
        <v>142</v>
      </c>
      <c r="B293" s="190">
        <v>43578</v>
      </c>
      <c r="C293" s="190"/>
      <c r="D293" s="191" t="s">
        <v>744</v>
      </c>
      <c r="E293" s="192" t="s">
        <v>542</v>
      </c>
      <c r="F293" s="192">
        <v>220</v>
      </c>
      <c r="G293" s="192"/>
      <c r="H293" s="192">
        <v>127.5</v>
      </c>
      <c r="I293" s="193">
        <v>284</v>
      </c>
      <c r="J293" s="161" t="s">
        <v>745</v>
      </c>
      <c r="K293" s="162">
        <f t="shared" si="171"/>
        <v>-92.5</v>
      </c>
      <c r="L293" s="163">
        <f t="shared" si="172"/>
        <v>-0.42045454545454547</v>
      </c>
      <c r="M293" s="159" t="s">
        <v>552</v>
      </c>
      <c r="N293" s="156">
        <v>43896</v>
      </c>
      <c r="O293" s="1"/>
      <c r="P293" s="1"/>
      <c r="Q293" s="1"/>
      <c r="R293" s="6" t="s">
        <v>727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143</v>
      </c>
      <c r="B294" s="177">
        <v>43622</v>
      </c>
      <c r="C294" s="177"/>
      <c r="D294" s="178" t="s">
        <v>450</v>
      </c>
      <c r="E294" s="179" t="s">
        <v>542</v>
      </c>
      <c r="F294" s="179">
        <v>332.8</v>
      </c>
      <c r="G294" s="179"/>
      <c r="H294" s="179">
        <v>405</v>
      </c>
      <c r="I294" s="181">
        <v>419</v>
      </c>
      <c r="J294" s="151" t="s">
        <v>746</v>
      </c>
      <c r="K294" s="152">
        <f t="shared" si="171"/>
        <v>72.199999999999989</v>
      </c>
      <c r="L294" s="153">
        <f t="shared" si="172"/>
        <v>0.21694711538461534</v>
      </c>
      <c r="M294" s="148" t="s">
        <v>540</v>
      </c>
      <c r="N294" s="154">
        <v>43860</v>
      </c>
      <c r="O294" s="1"/>
      <c r="P294" s="1"/>
      <c r="Q294" s="1"/>
      <c r="R294" s="6" t="s">
        <v>731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0">
        <v>144</v>
      </c>
      <c r="B295" s="169">
        <v>43641</v>
      </c>
      <c r="C295" s="169"/>
      <c r="D295" s="170" t="s">
        <v>150</v>
      </c>
      <c r="E295" s="171" t="s">
        <v>570</v>
      </c>
      <c r="F295" s="171">
        <v>386</v>
      </c>
      <c r="G295" s="172"/>
      <c r="H295" s="172">
        <v>395</v>
      </c>
      <c r="I295" s="172">
        <v>452</v>
      </c>
      <c r="J295" s="173" t="s">
        <v>747</v>
      </c>
      <c r="K295" s="174">
        <f t="shared" si="171"/>
        <v>9</v>
      </c>
      <c r="L295" s="175">
        <f t="shared" si="172"/>
        <v>2.3316062176165803E-2</v>
      </c>
      <c r="M295" s="171" t="s">
        <v>661</v>
      </c>
      <c r="N295" s="169">
        <v>43868</v>
      </c>
      <c r="O295" s="1"/>
      <c r="P295" s="1"/>
      <c r="Q295" s="1"/>
      <c r="R295" s="6" t="s">
        <v>731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0">
        <v>145</v>
      </c>
      <c r="B296" s="169">
        <v>43707</v>
      </c>
      <c r="C296" s="169"/>
      <c r="D296" s="170" t="s">
        <v>130</v>
      </c>
      <c r="E296" s="171" t="s">
        <v>570</v>
      </c>
      <c r="F296" s="171">
        <v>137.5</v>
      </c>
      <c r="G296" s="172"/>
      <c r="H296" s="172">
        <v>138.5</v>
      </c>
      <c r="I296" s="172">
        <v>190</v>
      </c>
      <c r="J296" s="173" t="s">
        <v>765</v>
      </c>
      <c r="K296" s="174">
        <f>H296-F296</f>
        <v>1</v>
      </c>
      <c r="L296" s="175">
        <f>K296/F296</f>
        <v>7.2727272727272727E-3</v>
      </c>
      <c r="M296" s="171" t="s">
        <v>661</v>
      </c>
      <c r="N296" s="169">
        <v>44432</v>
      </c>
      <c r="O296" s="1"/>
      <c r="P296" s="1"/>
      <c r="Q296" s="1"/>
      <c r="R296" s="6" t="s">
        <v>727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146</v>
      </c>
      <c r="B297" s="177">
        <v>43731</v>
      </c>
      <c r="C297" s="177"/>
      <c r="D297" s="178" t="s">
        <v>406</v>
      </c>
      <c r="E297" s="179" t="s">
        <v>570</v>
      </c>
      <c r="F297" s="179">
        <v>235</v>
      </c>
      <c r="G297" s="179"/>
      <c r="H297" s="179">
        <v>295</v>
      </c>
      <c r="I297" s="181">
        <v>296</v>
      </c>
      <c r="J297" s="151" t="s">
        <v>748</v>
      </c>
      <c r="K297" s="152">
        <f t="shared" ref="K297:K303" si="173">H297-F297</f>
        <v>60</v>
      </c>
      <c r="L297" s="153">
        <f t="shared" ref="L297:L303" si="174">K297/F297</f>
        <v>0.25531914893617019</v>
      </c>
      <c r="M297" s="148" t="s">
        <v>540</v>
      </c>
      <c r="N297" s="154">
        <v>43844</v>
      </c>
      <c r="O297" s="1"/>
      <c r="P297" s="1"/>
      <c r="Q297" s="1"/>
      <c r="R297" s="6" t="s">
        <v>731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147</v>
      </c>
      <c r="B298" s="177">
        <v>43752</v>
      </c>
      <c r="C298" s="177"/>
      <c r="D298" s="178" t="s">
        <v>749</v>
      </c>
      <c r="E298" s="179" t="s">
        <v>570</v>
      </c>
      <c r="F298" s="179">
        <v>277.5</v>
      </c>
      <c r="G298" s="179"/>
      <c r="H298" s="179">
        <v>333</v>
      </c>
      <c r="I298" s="181">
        <v>333</v>
      </c>
      <c r="J298" s="151" t="s">
        <v>750</v>
      </c>
      <c r="K298" s="152">
        <f t="shared" si="173"/>
        <v>55.5</v>
      </c>
      <c r="L298" s="153">
        <f t="shared" si="174"/>
        <v>0.2</v>
      </c>
      <c r="M298" s="148" t="s">
        <v>540</v>
      </c>
      <c r="N298" s="154">
        <v>43846</v>
      </c>
      <c r="O298" s="1"/>
      <c r="P298" s="1"/>
      <c r="Q298" s="1"/>
      <c r="R298" s="6" t="s">
        <v>727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148</v>
      </c>
      <c r="B299" s="177">
        <v>43752</v>
      </c>
      <c r="C299" s="177"/>
      <c r="D299" s="178" t="s">
        <v>751</v>
      </c>
      <c r="E299" s="179" t="s">
        <v>570</v>
      </c>
      <c r="F299" s="179">
        <v>930</v>
      </c>
      <c r="G299" s="179"/>
      <c r="H299" s="179">
        <v>1165</v>
      </c>
      <c r="I299" s="181">
        <v>1200</v>
      </c>
      <c r="J299" s="151" t="s">
        <v>752</v>
      </c>
      <c r="K299" s="152">
        <f t="shared" si="173"/>
        <v>235</v>
      </c>
      <c r="L299" s="153">
        <f t="shared" si="174"/>
        <v>0.25268817204301075</v>
      </c>
      <c r="M299" s="148" t="s">
        <v>540</v>
      </c>
      <c r="N299" s="154">
        <v>43847</v>
      </c>
      <c r="O299" s="1"/>
      <c r="P299" s="1"/>
      <c r="Q299" s="1"/>
      <c r="R299" s="6" t="s">
        <v>731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149</v>
      </c>
      <c r="B300" s="177">
        <v>43753</v>
      </c>
      <c r="C300" s="177"/>
      <c r="D300" s="178" t="s">
        <v>753</v>
      </c>
      <c r="E300" s="179" t="s">
        <v>570</v>
      </c>
      <c r="F300" s="149">
        <v>111</v>
      </c>
      <c r="G300" s="179"/>
      <c r="H300" s="179">
        <v>141</v>
      </c>
      <c r="I300" s="181">
        <v>141</v>
      </c>
      <c r="J300" s="151" t="s">
        <v>555</v>
      </c>
      <c r="K300" s="152">
        <f t="shared" si="173"/>
        <v>30</v>
      </c>
      <c r="L300" s="153">
        <f t="shared" si="174"/>
        <v>0.27027027027027029</v>
      </c>
      <c r="M300" s="148" t="s">
        <v>540</v>
      </c>
      <c r="N300" s="154">
        <v>44328</v>
      </c>
      <c r="O300" s="1"/>
      <c r="P300" s="1"/>
      <c r="Q300" s="1"/>
      <c r="R300" s="6" t="s">
        <v>731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150</v>
      </c>
      <c r="B301" s="177">
        <v>43753</v>
      </c>
      <c r="C301" s="177"/>
      <c r="D301" s="178" t="s">
        <v>754</v>
      </c>
      <c r="E301" s="179" t="s">
        <v>570</v>
      </c>
      <c r="F301" s="149">
        <v>296</v>
      </c>
      <c r="G301" s="179"/>
      <c r="H301" s="179">
        <v>370</v>
      </c>
      <c r="I301" s="181">
        <v>370</v>
      </c>
      <c r="J301" s="151" t="s">
        <v>628</v>
      </c>
      <c r="K301" s="152">
        <f t="shared" si="173"/>
        <v>74</v>
      </c>
      <c r="L301" s="153">
        <f t="shared" si="174"/>
        <v>0.25</v>
      </c>
      <c r="M301" s="148" t="s">
        <v>540</v>
      </c>
      <c r="N301" s="154">
        <v>43853</v>
      </c>
      <c r="O301" s="1"/>
      <c r="P301" s="1"/>
      <c r="Q301" s="1"/>
      <c r="R301" s="6" t="s">
        <v>731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151</v>
      </c>
      <c r="B302" s="177">
        <v>43754</v>
      </c>
      <c r="C302" s="177"/>
      <c r="D302" s="178" t="s">
        <v>755</v>
      </c>
      <c r="E302" s="179" t="s">
        <v>570</v>
      </c>
      <c r="F302" s="149">
        <v>300</v>
      </c>
      <c r="G302" s="179"/>
      <c r="H302" s="179">
        <v>382.5</v>
      </c>
      <c r="I302" s="181">
        <v>344</v>
      </c>
      <c r="J302" s="151" t="s">
        <v>798</v>
      </c>
      <c r="K302" s="152">
        <f t="shared" si="173"/>
        <v>82.5</v>
      </c>
      <c r="L302" s="153">
        <f t="shared" si="174"/>
        <v>0.27500000000000002</v>
      </c>
      <c r="M302" s="148" t="s">
        <v>540</v>
      </c>
      <c r="N302" s="154">
        <v>44238</v>
      </c>
      <c r="O302" s="1"/>
      <c r="P302" s="1"/>
      <c r="Q302" s="1"/>
      <c r="R302" s="6" t="s">
        <v>731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152</v>
      </c>
      <c r="B303" s="177">
        <v>43832</v>
      </c>
      <c r="C303" s="177"/>
      <c r="D303" s="178" t="s">
        <v>756</v>
      </c>
      <c r="E303" s="179" t="s">
        <v>570</v>
      </c>
      <c r="F303" s="149">
        <v>495</v>
      </c>
      <c r="G303" s="179"/>
      <c r="H303" s="179">
        <v>595</v>
      </c>
      <c r="I303" s="181">
        <v>590</v>
      </c>
      <c r="J303" s="151" t="s">
        <v>797</v>
      </c>
      <c r="K303" s="152">
        <f t="shared" si="173"/>
        <v>100</v>
      </c>
      <c r="L303" s="153">
        <f t="shared" si="174"/>
        <v>0.20202020202020202</v>
      </c>
      <c r="M303" s="148" t="s">
        <v>540</v>
      </c>
      <c r="N303" s="154">
        <v>44589</v>
      </c>
      <c r="O303" s="1"/>
      <c r="P303" s="1"/>
      <c r="Q303" s="1"/>
      <c r="R303" s="6" t="s">
        <v>731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153</v>
      </c>
      <c r="B304" s="177">
        <v>43966</v>
      </c>
      <c r="C304" s="177"/>
      <c r="D304" s="178" t="s">
        <v>71</v>
      </c>
      <c r="E304" s="179" t="s">
        <v>570</v>
      </c>
      <c r="F304" s="149">
        <v>67.5</v>
      </c>
      <c r="G304" s="179"/>
      <c r="H304" s="179">
        <v>86</v>
      </c>
      <c r="I304" s="181">
        <v>86</v>
      </c>
      <c r="J304" s="151" t="s">
        <v>757</v>
      </c>
      <c r="K304" s="152">
        <f t="shared" ref="K304:K312" si="175">H304-F304</f>
        <v>18.5</v>
      </c>
      <c r="L304" s="153">
        <f t="shared" ref="L304:L312" si="176">K304/F304</f>
        <v>0.27407407407407408</v>
      </c>
      <c r="M304" s="148" t="s">
        <v>540</v>
      </c>
      <c r="N304" s="154">
        <v>44008</v>
      </c>
      <c r="O304" s="1"/>
      <c r="P304" s="1"/>
      <c r="Q304" s="1"/>
      <c r="R304" s="6" t="s">
        <v>731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154</v>
      </c>
      <c r="B305" s="177">
        <v>44035</v>
      </c>
      <c r="C305" s="177"/>
      <c r="D305" s="178" t="s">
        <v>449</v>
      </c>
      <c r="E305" s="179" t="s">
        <v>570</v>
      </c>
      <c r="F305" s="149">
        <v>231</v>
      </c>
      <c r="G305" s="179"/>
      <c r="H305" s="179">
        <v>281</v>
      </c>
      <c r="I305" s="181">
        <v>281</v>
      </c>
      <c r="J305" s="151" t="s">
        <v>628</v>
      </c>
      <c r="K305" s="152">
        <f t="shared" si="175"/>
        <v>50</v>
      </c>
      <c r="L305" s="153">
        <f t="shared" si="176"/>
        <v>0.21645021645021645</v>
      </c>
      <c r="M305" s="148" t="s">
        <v>540</v>
      </c>
      <c r="N305" s="154">
        <v>44358</v>
      </c>
      <c r="O305" s="1"/>
      <c r="P305" s="1"/>
      <c r="Q305" s="1"/>
      <c r="R305" s="6" t="s">
        <v>731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155</v>
      </c>
      <c r="B306" s="177">
        <v>44092</v>
      </c>
      <c r="C306" s="177"/>
      <c r="D306" s="178" t="s">
        <v>389</v>
      </c>
      <c r="E306" s="179" t="s">
        <v>570</v>
      </c>
      <c r="F306" s="179">
        <v>206</v>
      </c>
      <c r="G306" s="179"/>
      <c r="H306" s="179">
        <v>248</v>
      </c>
      <c r="I306" s="181">
        <v>248</v>
      </c>
      <c r="J306" s="151" t="s">
        <v>628</v>
      </c>
      <c r="K306" s="152">
        <f t="shared" si="175"/>
        <v>42</v>
      </c>
      <c r="L306" s="153">
        <f t="shared" si="176"/>
        <v>0.20388349514563106</v>
      </c>
      <c r="M306" s="148" t="s">
        <v>540</v>
      </c>
      <c r="N306" s="154">
        <v>44214</v>
      </c>
      <c r="O306" s="1"/>
      <c r="P306" s="1"/>
      <c r="Q306" s="1"/>
      <c r="R306" s="6" t="s">
        <v>731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156</v>
      </c>
      <c r="B307" s="177">
        <v>44140</v>
      </c>
      <c r="C307" s="177"/>
      <c r="D307" s="178" t="s">
        <v>389</v>
      </c>
      <c r="E307" s="179" t="s">
        <v>570</v>
      </c>
      <c r="F307" s="179">
        <v>182.5</v>
      </c>
      <c r="G307" s="179"/>
      <c r="H307" s="179">
        <v>248</v>
      </c>
      <c r="I307" s="181">
        <v>248</v>
      </c>
      <c r="J307" s="151" t="s">
        <v>628</v>
      </c>
      <c r="K307" s="152">
        <f t="shared" si="175"/>
        <v>65.5</v>
      </c>
      <c r="L307" s="153">
        <f t="shared" si="176"/>
        <v>0.35890410958904112</v>
      </c>
      <c r="M307" s="148" t="s">
        <v>540</v>
      </c>
      <c r="N307" s="154">
        <v>44214</v>
      </c>
      <c r="O307" s="1"/>
      <c r="P307" s="1"/>
      <c r="Q307" s="1"/>
      <c r="R307" s="6" t="s">
        <v>731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157</v>
      </c>
      <c r="B308" s="177">
        <v>44140</v>
      </c>
      <c r="C308" s="177"/>
      <c r="D308" s="178" t="s">
        <v>316</v>
      </c>
      <c r="E308" s="179" t="s">
        <v>570</v>
      </c>
      <c r="F308" s="179">
        <v>247.5</v>
      </c>
      <c r="G308" s="179"/>
      <c r="H308" s="179">
        <v>320</v>
      </c>
      <c r="I308" s="181">
        <v>320</v>
      </c>
      <c r="J308" s="151" t="s">
        <v>628</v>
      </c>
      <c r="K308" s="152">
        <f t="shared" si="175"/>
        <v>72.5</v>
      </c>
      <c r="L308" s="153">
        <f t="shared" si="176"/>
        <v>0.29292929292929293</v>
      </c>
      <c r="M308" s="148" t="s">
        <v>540</v>
      </c>
      <c r="N308" s="154">
        <v>44323</v>
      </c>
      <c r="O308" s="1"/>
      <c r="P308" s="1"/>
      <c r="Q308" s="1"/>
      <c r="R308" s="6" t="s">
        <v>731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158</v>
      </c>
      <c r="B309" s="177">
        <v>44140</v>
      </c>
      <c r="C309" s="177"/>
      <c r="D309" s="178" t="s">
        <v>269</v>
      </c>
      <c r="E309" s="179" t="s">
        <v>570</v>
      </c>
      <c r="F309" s="149">
        <v>925</v>
      </c>
      <c r="G309" s="179"/>
      <c r="H309" s="179">
        <v>1095</v>
      </c>
      <c r="I309" s="181">
        <v>1093</v>
      </c>
      <c r="J309" s="151" t="s">
        <v>758</v>
      </c>
      <c r="K309" s="152">
        <f t="shared" si="175"/>
        <v>170</v>
      </c>
      <c r="L309" s="153">
        <f t="shared" si="176"/>
        <v>0.18378378378378379</v>
      </c>
      <c r="M309" s="148" t="s">
        <v>540</v>
      </c>
      <c r="N309" s="154">
        <v>44201</v>
      </c>
      <c r="O309" s="1"/>
      <c r="P309" s="1"/>
      <c r="Q309" s="1"/>
      <c r="R309" s="6" t="s">
        <v>731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159</v>
      </c>
      <c r="B310" s="177">
        <v>44140</v>
      </c>
      <c r="C310" s="177"/>
      <c r="D310" s="178" t="s">
        <v>332</v>
      </c>
      <c r="E310" s="179" t="s">
        <v>570</v>
      </c>
      <c r="F310" s="149">
        <v>332.5</v>
      </c>
      <c r="G310" s="179"/>
      <c r="H310" s="179">
        <v>393</v>
      </c>
      <c r="I310" s="181">
        <v>406</v>
      </c>
      <c r="J310" s="151" t="s">
        <v>759</v>
      </c>
      <c r="K310" s="152">
        <f t="shared" si="175"/>
        <v>60.5</v>
      </c>
      <c r="L310" s="153">
        <f t="shared" si="176"/>
        <v>0.18195488721804512</v>
      </c>
      <c r="M310" s="148" t="s">
        <v>540</v>
      </c>
      <c r="N310" s="154">
        <v>44256</v>
      </c>
      <c r="O310" s="1"/>
      <c r="P310" s="1"/>
      <c r="Q310" s="1"/>
      <c r="R310" s="6" t="s">
        <v>731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160</v>
      </c>
      <c r="B311" s="177">
        <v>44141</v>
      </c>
      <c r="C311" s="177"/>
      <c r="D311" s="178" t="s">
        <v>449</v>
      </c>
      <c r="E311" s="179" t="s">
        <v>570</v>
      </c>
      <c r="F311" s="149">
        <v>231</v>
      </c>
      <c r="G311" s="179"/>
      <c r="H311" s="179">
        <v>281</v>
      </c>
      <c r="I311" s="181">
        <v>281</v>
      </c>
      <c r="J311" s="151" t="s">
        <v>628</v>
      </c>
      <c r="K311" s="152">
        <f t="shared" si="175"/>
        <v>50</v>
      </c>
      <c r="L311" s="153">
        <f t="shared" si="176"/>
        <v>0.21645021645021645</v>
      </c>
      <c r="M311" s="148" t="s">
        <v>540</v>
      </c>
      <c r="N311" s="154">
        <v>44358</v>
      </c>
      <c r="O311" s="1"/>
      <c r="P311" s="1"/>
      <c r="Q311" s="1"/>
      <c r="R311" s="6" t="s">
        <v>731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161</v>
      </c>
      <c r="B312" s="177">
        <v>44187</v>
      </c>
      <c r="C312" s="177"/>
      <c r="D312" s="178" t="s">
        <v>425</v>
      </c>
      <c r="E312" s="179" t="s">
        <v>570</v>
      </c>
      <c r="F312" s="149">
        <v>190</v>
      </c>
      <c r="G312" s="179"/>
      <c r="H312" s="179">
        <v>239</v>
      </c>
      <c r="I312" s="181">
        <v>239</v>
      </c>
      <c r="J312" s="151" t="s">
        <v>851</v>
      </c>
      <c r="K312" s="152">
        <f t="shared" si="175"/>
        <v>49</v>
      </c>
      <c r="L312" s="153">
        <f t="shared" si="176"/>
        <v>0.25789473684210529</v>
      </c>
      <c r="M312" s="148" t="s">
        <v>540</v>
      </c>
      <c r="N312" s="154">
        <v>44844</v>
      </c>
      <c r="O312" s="1"/>
      <c r="P312" s="1"/>
      <c r="Q312" s="1"/>
      <c r="R312" s="6" t="s">
        <v>731</v>
      </c>
    </row>
    <row r="313" spans="1:26" ht="12.75" customHeight="1">
      <c r="A313" s="176">
        <v>162</v>
      </c>
      <c r="B313" s="177">
        <v>44258</v>
      </c>
      <c r="C313" s="177"/>
      <c r="D313" s="178" t="s">
        <v>756</v>
      </c>
      <c r="E313" s="179" t="s">
        <v>570</v>
      </c>
      <c r="F313" s="149">
        <v>495</v>
      </c>
      <c r="G313" s="179"/>
      <c r="H313" s="179">
        <v>595</v>
      </c>
      <c r="I313" s="181">
        <v>590</v>
      </c>
      <c r="J313" s="151" t="s">
        <v>797</v>
      </c>
      <c r="K313" s="152">
        <f t="shared" ref="K313:K320" si="177">H313-F313</f>
        <v>100</v>
      </c>
      <c r="L313" s="153">
        <f t="shared" ref="L313:L320" si="178">K313/F313</f>
        <v>0.20202020202020202</v>
      </c>
      <c r="M313" s="148" t="s">
        <v>540</v>
      </c>
      <c r="N313" s="154">
        <v>44589</v>
      </c>
      <c r="O313" s="1"/>
      <c r="P313" s="1"/>
      <c r="R313" s="6" t="s">
        <v>731</v>
      </c>
    </row>
    <row r="314" spans="1:26" ht="12.75" customHeight="1">
      <c r="A314" s="176">
        <v>163</v>
      </c>
      <c r="B314" s="177">
        <v>44274</v>
      </c>
      <c r="C314" s="177"/>
      <c r="D314" s="178" t="s">
        <v>332</v>
      </c>
      <c r="E314" s="179" t="s">
        <v>570</v>
      </c>
      <c r="F314" s="149">
        <v>355</v>
      </c>
      <c r="G314" s="179"/>
      <c r="H314" s="179">
        <v>422.5</v>
      </c>
      <c r="I314" s="181">
        <v>420</v>
      </c>
      <c r="J314" s="151" t="s">
        <v>760</v>
      </c>
      <c r="K314" s="152">
        <f t="shared" si="177"/>
        <v>67.5</v>
      </c>
      <c r="L314" s="153">
        <f t="shared" si="178"/>
        <v>0.19014084507042253</v>
      </c>
      <c r="M314" s="148" t="s">
        <v>540</v>
      </c>
      <c r="N314" s="154">
        <v>44361</v>
      </c>
      <c r="O314" s="1"/>
      <c r="R314" s="194" t="s">
        <v>731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76">
        <v>164</v>
      </c>
      <c r="B315" s="177">
        <v>44295</v>
      </c>
      <c r="C315" s="177"/>
      <c r="D315" s="178" t="s">
        <v>761</v>
      </c>
      <c r="E315" s="179" t="s">
        <v>570</v>
      </c>
      <c r="F315" s="149">
        <v>555</v>
      </c>
      <c r="G315" s="179"/>
      <c r="H315" s="179">
        <v>663</v>
      </c>
      <c r="I315" s="181">
        <v>663</v>
      </c>
      <c r="J315" s="151" t="s">
        <v>762</v>
      </c>
      <c r="K315" s="152">
        <f t="shared" si="177"/>
        <v>108</v>
      </c>
      <c r="L315" s="153">
        <f t="shared" si="178"/>
        <v>0.19459459459459461</v>
      </c>
      <c r="M315" s="148" t="s">
        <v>540</v>
      </c>
      <c r="N315" s="154">
        <v>44321</v>
      </c>
      <c r="O315" s="1"/>
      <c r="P315" s="1"/>
      <c r="Q315" s="1"/>
      <c r="R315" s="194" t="s">
        <v>731</v>
      </c>
    </row>
    <row r="316" spans="1:26" ht="12.75" customHeight="1">
      <c r="A316" s="176">
        <v>165</v>
      </c>
      <c r="B316" s="177">
        <v>44308</v>
      </c>
      <c r="C316" s="177"/>
      <c r="D316" s="178" t="s">
        <v>360</v>
      </c>
      <c r="E316" s="179" t="s">
        <v>570</v>
      </c>
      <c r="F316" s="149">
        <v>126.5</v>
      </c>
      <c r="G316" s="179"/>
      <c r="H316" s="179">
        <v>155</v>
      </c>
      <c r="I316" s="181">
        <v>155</v>
      </c>
      <c r="J316" s="151" t="s">
        <v>628</v>
      </c>
      <c r="K316" s="152">
        <f t="shared" si="177"/>
        <v>28.5</v>
      </c>
      <c r="L316" s="153">
        <f t="shared" si="178"/>
        <v>0.22529644268774704</v>
      </c>
      <c r="M316" s="148" t="s">
        <v>540</v>
      </c>
      <c r="N316" s="154">
        <v>44362</v>
      </c>
      <c r="O316" s="1"/>
      <c r="R316" s="194" t="s">
        <v>731</v>
      </c>
    </row>
    <row r="317" spans="1:26" ht="12.75" customHeight="1">
      <c r="A317" s="221">
        <v>166</v>
      </c>
      <c r="B317" s="222">
        <v>44368</v>
      </c>
      <c r="C317" s="222"/>
      <c r="D317" s="223" t="s">
        <v>377</v>
      </c>
      <c r="E317" s="224" t="s">
        <v>570</v>
      </c>
      <c r="F317" s="225">
        <v>287.5</v>
      </c>
      <c r="G317" s="224"/>
      <c r="H317" s="224">
        <v>245</v>
      </c>
      <c r="I317" s="226">
        <v>344</v>
      </c>
      <c r="J317" s="161" t="s">
        <v>792</v>
      </c>
      <c r="K317" s="162">
        <f t="shared" si="177"/>
        <v>-42.5</v>
      </c>
      <c r="L317" s="163">
        <f t="shared" si="178"/>
        <v>-0.14782608695652175</v>
      </c>
      <c r="M317" s="159" t="s">
        <v>552</v>
      </c>
      <c r="N317" s="156">
        <v>44508</v>
      </c>
      <c r="O317" s="1"/>
      <c r="R317" s="194" t="s">
        <v>731</v>
      </c>
    </row>
    <row r="318" spans="1:26" ht="12.75" customHeight="1">
      <c r="A318" s="176">
        <v>167</v>
      </c>
      <c r="B318" s="177">
        <v>44368</v>
      </c>
      <c r="C318" s="177"/>
      <c r="D318" s="178" t="s">
        <v>449</v>
      </c>
      <c r="E318" s="179" t="s">
        <v>570</v>
      </c>
      <c r="F318" s="149">
        <v>241</v>
      </c>
      <c r="G318" s="179"/>
      <c r="H318" s="179">
        <v>298</v>
      </c>
      <c r="I318" s="181">
        <v>320</v>
      </c>
      <c r="J318" s="151" t="s">
        <v>628</v>
      </c>
      <c r="K318" s="152">
        <f t="shared" si="177"/>
        <v>57</v>
      </c>
      <c r="L318" s="153">
        <f t="shared" si="178"/>
        <v>0.23651452282157676</v>
      </c>
      <c r="M318" s="148" t="s">
        <v>540</v>
      </c>
      <c r="N318" s="154">
        <v>44802</v>
      </c>
      <c r="O318" s="41"/>
      <c r="R318" s="194" t="s">
        <v>731</v>
      </c>
    </row>
    <row r="319" spans="1:26" ht="12.75" customHeight="1">
      <c r="A319" s="176">
        <v>168</v>
      </c>
      <c r="B319" s="177">
        <v>44406</v>
      </c>
      <c r="C319" s="177"/>
      <c r="D319" s="178" t="s">
        <v>360</v>
      </c>
      <c r="E319" s="179" t="s">
        <v>570</v>
      </c>
      <c r="F319" s="149">
        <v>162.5</v>
      </c>
      <c r="G319" s="179"/>
      <c r="H319" s="179">
        <v>200</v>
      </c>
      <c r="I319" s="181">
        <v>200</v>
      </c>
      <c r="J319" s="151" t="s">
        <v>628</v>
      </c>
      <c r="K319" s="152">
        <f t="shared" si="177"/>
        <v>37.5</v>
      </c>
      <c r="L319" s="153">
        <f t="shared" si="178"/>
        <v>0.23076923076923078</v>
      </c>
      <c r="M319" s="148" t="s">
        <v>540</v>
      </c>
      <c r="N319" s="154">
        <v>44802</v>
      </c>
      <c r="O319" s="1"/>
      <c r="R319" s="194" t="s">
        <v>731</v>
      </c>
    </row>
    <row r="320" spans="1:26" ht="12.75" customHeight="1">
      <c r="A320" s="176">
        <v>169</v>
      </c>
      <c r="B320" s="177">
        <v>44462</v>
      </c>
      <c r="C320" s="177"/>
      <c r="D320" s="178" t="s">
        <v>767</v>
      </c>
      <c r="E320" s="179" t="s">
        <v>570</v>
      </c>
      <c r="F320" s="149">
        <v>1235</v>
      </c>
      <c r="G320" s="179"/>
      <c r="H320" s="179">
        <v>1505</v>
      </c>
      <c r="I320" s="181">
        <v>1500</v>
      </c>
      <c r="J320" s="151" t="s">
        <v>628</v>
      </c>
      <c r="K320" s="152">
        <f t="shared" si="177"/>
        <v>270</v>
      </c>
      <c r="L320" s="153">
        <f t="shared" si="178"/>
        <v>0.21862348178137653</v>
      </c>
      <c r="M320" s="148" t="s">
        <v>540</v>
      </c>
      <c r="N320" s="154">
        <v>44564</v>
      </c>
      <c r="O320" s="1"/>
      <c r="R320" s="194" t="s">
        <v>731</v>
      </c>
    </row>
    <row r="321" spans="1:18" ht="12.75" customHeight="1">
      <c r="A321" s="206">
        <v>170</v>
      </c>
      <c r="B321" s="207">
        <v>44480</v>
      </c>
      <c r="C321" s="207"/>
      <c r="D321" s="208" t="s">
        <v>769</v>
      </c>
      <c r="E321" s="209" t="s">
        <v>570</v>
      </c>
      <c r="F321" s="210" t="s">
        <v>772</v>
      </c>
      <c r="G321" s="209"/>
      <c r="H321" s="209"/>
      <c r="I321" s="209">
        <v>145</v>
      </c>
      <c r="J321" s="211" t="s">
        <v>543</v>
      </c>
      <c r="K321" s="206"/>
      <c r="L321" s="207"/>
      <c r="M321" s="207"/>
      <c r="N321" s="208"/>
      <c r="O321" s="41"/>
      <c r="R321" s="194" t="s">
        <v>731</v>
      </c>
    </row>
    <row r="322" spans="1:18" ht="12.75" customHeight="1">
      <c r="A322" s="212">
        <v>171</v>
      </c>
      <c r="B322" s="213">
        <v>44481</v>
      </c>
      <c r="C322" s="213"/>
      <c r="D322" s="214" t="s">
        <v>258</v>
      </c>
      <c r="E322" s="215" t="s">
        <v>570</v>
      </c>
      <c r="F322" s="216" t="s">
        <v>771</v>
      </c>
      <c r="G322" s="215"/>
      <c r="H322" s="215"/>
      <c r="I322" s="215">
        <v>380</v>
      </c>
      <c r="J322" s="217" t="s">
        <v>543</v>
      </c>
      <c r="K322" s="212"/>
      <c r="L322" s="213"/>
      <c r="M322" s="213"/>
      <c r="N322" s="214"/>
      <c r="O322" s="41"/>
      <c r="R322" s="194" t="s">
        <v>731</v>
      </c>
    </row>
    <row r="323" spans="1:18" ht="12.75" customHeight="1">
      <c r="A323" s="176">
        <v>172</v>
      </c>
      <c r="B323" s="177">
        <v>44481</v>
      </c>
      <c r="C323" s="177"/>
      <c r="D323" s="178" t="s">
        <v>384</v>
      </c>
      <c r="E323" s="179" t="s">
        <v>570</v>
      </c>
      <c r="F323" s="149">
        <v>45.5</v>
      </c>
      <c r="G323" s="179"/>
      <c r="H323" s="179">
        <v>56.5</v>
      </c>
      <c r="I323" s="181">
        <v>56</v>
      </c>
      <c r="J323" s="151" t="s">
        <v>886</v>
      </c>
      <c r="K323" s="152">
        <f>H323-F323</f>
        <v>11</v>
      </c>
      <c r="L323" s="153">
        <f>K323/F323</f>
        <v>0.24175824175824176</v>
      </c>
      <c r="M323" s="148" t="s">
        <v>540</v>
      </c>
      <c r="N323" s="154">
        <v>44881</v>
      </c>
      <c r="O323" s="41"/>
      <c r="R323" s="194"/>
    </row>
    <row r="324" spans="1:18" ht="12.75" customHeight="1">
      <c r="A324" s="176">
        <v>173</v>
      </c>
      <c r="B324" s="177">
        <v>44551</v>
      </c>
      <c r="C324" s="177"/>
      <c r="D324" s="178" t="s">
        <v>118</v>
      </c>
      <c r="E324" s="179" t="s">
        <v>570</v>
      </c>
      <c r="F324" s="149">
        <v>2300</v>
      </c>
      <c r="G324" s="179"/>
      <c r="H324" s="179">
        <f>(2820+2200)/2</f>
        <v>2510</v>
      </c>
      <c r="I324" s="181">
        <v>3000</v>
      </c>
      <c r="J324" s="151" t="s">
        <v>805</v>
      </c>
      <c r="K324" s="152">
        <f>H324-F324</f>
        <v>210</v>
      </c>
      <c r="L324" s="153">
        <f>K324/F324</f>
        <v>9.1304347826086957E-2</v>
      </c>
      <c r="M324" s="148" t="s">
        <v>540</v>
      </c>
      <c r="N324" s="154">
        <v>44649</v>
      </c>
      <c r="O324" s="1"/>
      <c r="R324" s="194"/>
    </row>
    <row r="325" spans="1:18" ht="12.75" customHeight="1">
      <c r="A325" s="218">
        <v>174</v>
      </c>
      <c r="B325" s="213">
        <v>44606</v>
      </c>
      <c r="C325" s="218"/>
      <c r="D325" s="218" t="s">
        <v>404</v>
      </c>
      <c r="E325" s="215" t="s">
        <v>570</v>
      </c>
      <c r="F325" s="215" t="s">
        <v>800</v>
      </c>
      <c r="G325" s="215"/>
      <c r="H325" s="215"/>
      <c r="I325" s="215">
        <v>764</v>
      </c>
      <c r="J325" s="215" t="s">
        <v>543</v>
      </c>
      <c r="K325" s="215"/>
      <c r="L325" s="215"/>
      <c r="M325" s="215"/>
      <c r="N325" s="218"/>
      <c r="O325" s="41"/>
      <c r="R325" s="194"/>
    </row>
    <row r="326" spans="1:18" ht="12.75" customHeight="1">
      <c r="A326" s="176">
        <v>175</v>
      </c>
      <c r="B326" s="177">
        <v>44613</v>
      </c>
      <c r="C326" s="177"/>
      <c r="D326" s="178" t="s">
        <v>767</v>
      </c>
      <c r="E326" s="179" t="s">
        <v>570</v>
      </c>
      <c r="F326" s="149">
        <v>1255</v>
      </c>
      <c r="G326" s="179"/>
      <c r="H326" s="179">
        <v>1515</v>
      </c>
      <c r="I326" s="181">
        <v>1510</v>
      </c>
      <c r="J326" s="151" t="s">
        <v>628</v>
      </c>
      <c r="K326" s="152">
        <f>H326-F326</f>
        <v>260</v>
      </c>
      <c r="L326" s="153">
        <f>K326/F326</f>
        <v>0.20717131474103587</v>
      </c>
      <c r="M326" s="148" t="s">
        <v>540</v>
      </c>
      <c r="N326" s="154">
        <v>44834</v>
      </c>
      <c r="O326" s="41"/>
      <c r="R326" s="194"/>
    </row>
    <row r="327" spans="1:18" ht="12.75" customHeight="1">
      <c r="A327">
        <v>176</v>
      </c>
      <c r="B327" s="213">
        <v>44670</v>
      </c>
      <c r="C327" s="213"/>
      <c r="D327" s="218" t="s">
        <v>505</v>
      </c>
      <c r="E327" s="244" t="s">
        <v>570</v>
      </c>
      <c r="F327" s="215" t="s">
        <v>807</v>
      </c>
      <c r="G327" s="215"/>
      <c r="H327" s="215"/>
      <c r="I327" s="215">
        <v>553</v>
      </c>
      <c r="J327" s="215" t="s">
        <v>543</v>
      </c>
      <c r="K327" s="215"/>
      <c r="L327" s="215"/>
      <c r="M327" s="215"/>
      <c r="N327" s="215"/>
      <c r="O327" s="41"/>
      <c r="R327" s="194"/>
    </row>
    <row r="328" spans="1:18" ht="12.75" customHeight="1">
      <c r="A328" s="176">
        <v>177</v>
      </c>
      <c r="B328" s="177">
        <v>44746</v>
      </c>
      <c r="C328" s="177"/>
      <c r="D328" s="178" t="s">
        <v>841</v>
      </c>
      <c r="E328" s="179" t="s">
        <v>570</v>
      </c>
      <c r="F328" s="149">
        <v>207.5</v>
      </c>
      <c r="G328" s="179"/>
      <c r="H328" s="179">
        <v>254</v>
      </c>
      <c r="I328" s="181">
        <v>254</v>
      </c>
      <c r="J328" s="151" t="s">
        <v>628</v>
      </c>
      <c r="K328" s="152">
        <f>H328-F328</f>
        <v>46.5</v>
      </c>
      <c r="L328" s="153">
        <f>K328/F328</f>
        <v>0.22409638554216868</v>
      </c>
      <c r="M328" s="148" t="s">
        <v>540</v>
      </c>
      <c r="N328" s="154">
        <v>44792</v>
      </c>
      <c r="O328" s="1"/>
      <c r="R328" s="194"/>
    </row>
    <row r="329" spans="1:18" ht="12.75" customHeight="1">
      <c r="A329" s="176">
        <v>178</v>
      </c>
      <c r="B329" s="177">
        <v>44775</v>
      </c>
      <c r="C329" s="177"/>
      <c r="D329" s="178" t="s">
        <v>451</v>
      </c>
      <c r="E329" s="179" t="s">
        <v>570</v>
      </c>
      <c r="F329" s="149">
        <v>31.25</v>
      </c>
      <c r="G329" s="179"/>
      <c r="H329" s="179">
        <v>38.75</v>
      </c>
      <c r="I329" s="181">
        <v>38</v>
      </c>
      <c r="J329" s="151" t="s">
        <v>628</v>
      </c>
      <c r="K329" s="152">
        <f t="shared" ref="K329" si="179">H329-F329</f>
        <v>7.5</v>
      </c>
      <c r="L329" s="153">
        <f t="shared" ref="L329" si="180">K329/F329</f>
        <v>0.24</v>
      </c>
      <c r="M329" s="148" t="s">
        <v>540</v>
      </c>
      <c r="N329" s="154">
        <v>44844</v>
      </c>
      <c r="O329" s="41"/>
      <c r="R329" s="54"/>
    </row>
    <row r="330" spans="1:18" ht="12.75" customHeight="1">
      <c r="A330" s="212">
        <v>179</v>
      </c>
      <c r="B330" s="213">
        <v>44841</v>
      </c>
      <c r="C330" s="218"/>
      <c r="D330" s="218" t="s">
        <v>849</v>
      </c>
      <c r="E330" s="244" t="s">
        <v>570</v>
      </c>
      <c r="F330" s="215" t="s">
        <v>850</v>
      </c>
      <c r="G330" s="215"/>
      <c r="H330" s="215"/>
      <c r="I330" s="215">
        <v>840</v>
      </c>
      <c r="J330" s="215" t="s">
        <v>543</v>
      </c>
      <c r="K330" s="215"/>
      <c r="L330" s="215"/>
      <c r="M330" s="215"/>
      <c r="N330" s="215"/>
      <c r="O330" s="41"/>
      <c r="Q330" s="197"/>
      <c r="R330" s="54"/>
    </row>
    <row r="331" spans="1:18" ht="12.75" customHeight="1">
      <c r="A331" s="212">
        <v>180</v>
      </c>
      <c r="B331" s="213">
        <v>44844</v>
      </c>
      <c r="C331" s="218"/>
      <c r="D331" s="218" t="s">
        <v>406</v>
      </c>
      <c r="E331" s="244" t="s">
        <v>570</v>
      </c>
      <c r="F331" s="215" t="s">
        <v>852</v>
      </c>
      <c r="G331" s="215"/>
      <c r="H331" s="215"/>
      <c r="I331" s="215">
        <v>291</v>
      </c>
      <c r="J331" s="215" t="s">
        <v>543</v>
      </c>
      <c r="K331" s="215"/>
      <c r="L331" s="215"/>
      <c r="M331" s="215"/>
      <c r="N331" s="215"/>
      <c r="O331" s="41"/>
      <c r="Q331" s="197"/>
      <c r="R331" s="54"/>
    </row>
    <row r="332" spans="1:18" ht="12.75" customHeight="1">
      <c r="A332" s="212">
        <v>181</v>
      </c>
      <c r="B332" s="213">
        <v>44845</v>
      </c>
      <c r="C332" s="218"/>
      <c r="D332" s="218" t="s">
        <v>404</v>
      </c>
      <c r="E332" s="244" t="s">
        <v>570</v>
      </c>
      <c r="F332" s="215" t="s">
        <v>884</v>
      </c>
      <c r="G332" s="215"/>
      <c r="H332" s="215"/>
      <c r="I332" s="215">
        <v>765</v>
      </c>
      <c r="J332" s="215" t="s">
        <v>543</v>
      </c>
      <c r="K332" s="215"/>
      <c r="L332" s="215"/>
      <c r="M332" s="215"/>
      <c r="N332" s="215"/>
      <c r="O332" s="41"/>
      <c r="Q332" s="197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B335" s="195" t="s">
        <v>763</v>
      </c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1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1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1:18" ht="12.75" customHeight="1">
      <c r="A339" s="196"/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1:18" ht="12.75" customHeight="1">
      <c r="A340" s="196"/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1:18" ht="12.75" customHeight="1">
      <c r="A341" s="53"/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</sheetData>
  <autoFilter ref="R1:R337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2022-12-29T02:59:46Z</dcterms:modified>
</cp:coreProperties>
</file>