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F&amp;O)'!$R$1:$R$382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69" i="7"/>
  <c r="M169" s="1"/>
  <c r="K159"/>
  <c r="K158"/>
  <c r="L133"/>
  <c r="K133"/>
  <c r="L132"/>
  <c r="K132"/>
  <c r="L69"/>
  <c r="K69"/>
  <c r="K168"/>
  <c r="M168" s="1"/>
  <c r="K170"/>
  <c r="M170" s="1"/>
  <c r="L131"/>
  <c r="K131"/>
  <c r="L19"/>
  <c r="K19"/>
  <c r="K167"/>
  <c r="M167" s="1"/>
  <c r="L72"/>
  <c r="K72"/>
  <c r="L128"/>
  <c r="K128"/>
  <c r="L129"/>
  <c r="K129"/>
  <c r="K166"/>
  <c r="M166" s="1"/>
  <c r="L71"/>
  <c r="K71"/>
  <c r="L127"/>
  <c r="K127"/>
  <c r="L126"/>
  <c r="K126"/>
  <c r="L125"/>
  <c r="K125"/>
  <c r="K165"/>
  <c r="M165" s="1"/>
  <c r="K70"/>
  <c r="L70"/>
  <c r="L124"/>
  <c r="K124"/>
  <c r="L123"/>
  <c r="K123"/>
  <c r="L56"/>
  <c r="K56"/>
  <c r="L18"/>
  <c r="K18"/>
  <c r="L122"/>
  <c r="K122"/>
  <c r="L121"/>
  <c r="K121"/>
  <c r="L120"/>
  <c r="K120"/>
  <c r="L115"/>
  <c r="K115"/>
  <c r="L118"/>
  <c r="K118"/>
  <c r="L119"/>
  <c r="K119"/>
  <c r="L114"/>
  <c r="K114"/>
  <c r="L49"/>
  <c r="K49"/>
  <c r="L60"/>
  <c r="K60"/>
  <c r="L59"/>
  <c r="K59"/>
  <c r="L66"/>
  <c r="K66"/>
  <c r="L65"/>
  <c r="K65"/>
  <c r="L67"/>
  <c r="K67"/>
  <c r="L117"/>
  <c r="K117"/>
  <c r="L116"/>
  <c r="K116"/>
  <c r="L112"/>
  <c r="K112"/>
  <c r="L104"/>
  <c r="K104"/>
  <c r="L64"/>
  <c r="K64"/>
  <c r="L63"/>
  <c r="K63"/>
  <c r="L62"/>
  <c r="K62"/>
  <c r="M133" l="1"/>
  <c r="M129"/>
  <c r="M19"/>
  <c r="M69"/>
  <c r="M131"/>
  <c r="M132"/>
  <c r="M72"/>
  <c r="M128"/>
  <c r="M126"/>
  <c r="M71"/>
  <c r="M125"/>
  <c r="M127"/>
  <c r="M123"/>
  <c r="M18"/>
  <c r="M70"/>
  <c r="M124"/>
  <c r="M56"/>
  <c r="M66"/>
  <c r="M119"/>
  <c r="M60"/>
  <c r="M65"/>
  <c r="M122"/>
  <c r="M121"/>
  <c r="M120"/>
  <c r="M114"/>
  <c r="M115"/>
  <c r="M118"/>
  <c r="M59"/>
  <c r="M49"/>
  <c r="M117"/>
  <c r="M67"/>
  <c r="M63"/>
  <c r="M104"/>
  <c r="M116"/>
  <c r="M112"/>
  <c r="M64"/>
  <c r="M62"/>
  <c r="L55"/>
  <c r="K55"/>
  <c r="L54"/>
  <c r="K54"/>
  <c r="L181"/>
  <c r="K181"/>
  <c r="K164"/>
  <c r="M164" s="1"/>
  <c r="K163"/>
  <c r="M163" s="1"/>
  <c r="K156"/>
  <c r="K155"/>
  <c r="L111"/>
  <c r="K111"/>
  <c r="L113"/>
  <c r="K113"/>
  <c r="L110"/>
  <c r="K110"/>
  <c r="L109"/>
  <c r="K109"/>
  <c r="K162"/>
  <c r="M162" s="1"/>
  <c r="K161"/>
  <c r="M161" s="1"/>
  <c r="L108"/>
  <c r="K108"/>
  <c r="L57"/>
  <c r="K57"/>
  <c r="L61"/>
  <c r="K61"/>
  <c r="L107"/>
  <c r="K107"/>
  <c r="L180"/>
  <c r="K180"/>
  <c r="L12"/>
  <c r="K12"/>
  <c r="K160"/>
  <c r="M160" s="1"/>
  <c r="L100"/>
  <c r="K100"/>
  <c r="L58"/>
  <c r="K58"/>
  <c r="L17"/>
  <c r="K17"/>
  <c r="K157"/>
  <c r="M157" s="1"/>
  <c r="L102"/>
  <c r="K102"/>
  <c r="L103"/>
  <c r="K103"/>
  <c r="L16"/>
  <c r="K16"/>
  <c r="L101"/>
  <c r="K101"/>
  <c r="L53"/>
  <c r="K53"/>
  <c r="L38"/>
  <c r="K38"/>
  <c r="K154"/>
  <c r="M154" s="1"/>
  <c r="L52"/>
  <c r="K52"/>
  <c r="L51"/>
  <c r="K51"/>
  <c r="L50"/>
  <c r="K50"/>
  <c r="L96"/>
  <c r="K96"/>
  <c r="L15"/>
  <c r="K15"/>
  <c r="L33"/>
  <c r="K33"/>
  <c r="K153"/>
  <c r="M153" s="1"/>
  <c r="L99"/>
  <c r="K99"/>
  <c r="L46"/>
  <c r="K46"/>
  <c r="L48"/>
  <c r="K48"/>
  <c r="L41"/>
  <c r="K41"/>
  <c r="M53" l="1"/>
  <c r="M102"/>
  <c r="M109"/>
  <c r="M55"/>
  <c r="M12"/>
  <c r="M110"/>
  <c r="M180"/>
  <c r="M113"/>
  <c r="M181"/>
  <c r="M54"/>
  <c r="M100"/>
  <c r="M111"/>
  <c r="M58"/>
  <c r="M61"/>
  <c r="M107"/>
  <c r="M108"/>
  <c r="M57"/>
  <c r="M17"/>
  <c r="M16"/>
  <c r="M103"/>
  <c r="M101"/>
  <c r="M38"/>
  <c r="M48"/>
  <c r="M52"/>
  <c r="M33"/>
  <c r="M99"/>
  <c r="M50"/>
  <c r="M51"/>
  <c r="M96"/>
  <c r="M15"/>
  <c r="M46"/>
  <c r="M41"/>
  <c r="K152"/>
  <c r="M152" s="1"/>
  <c r="L97"/>
  <c r="K97"/>
  <c r="L95"/>
  <c r="K95"/>
  <c r="L98"/>
  <c r="K98"/>
  <c r="L35"/>
  <c r="K35"/>
  <c r="L42"/>
  <c r="K42"/>
  <c r="K151"/>
  <c r="M151" s="1"/>
  <c r="L45"/>
  <c r="K45"/>
  <c r="L47"/>
  <c r="K47"/>
  <c r="K150"/>
  <c r="M150" s="1"/>
  <c r="L44"/>
  <c r="K44"/>
  <c r="L94"/>
  <c r="K94"/>
  <c r="L91"/>
  <c r="K91"/>
  <c r="L14"/>
  <c r="K14"/>
  <c r="L11"/>
  <c r="K11"/>
  <c r="L43"/>
  <c r="K43"/>
  <c r="L37"/>
  <c r="K37"/>
  <c r="L93"/>
  <c r="K93"/>
  <c r="M35" l="1"/>
  <c r="M45"/>
  <c r="M11"/>
  <c r="M42"/>
  <c r="M97"/>
  <c r="M47"/>
  <c r="M43"/>
  <c r="M95"/>
  <c r="M98"/>
  <c r="M37"/>
  <c r="M91"/>
  <c r="M94"/>
  <c r="M44"/>
  <c r="M14"/>
  <c r="M93"/>
  <c r="L92"/>
  <c r="K92"/>
  <c r="L90"/>
  <c r="K90"/>
  <c r="L40"/>
  <c r="K40"/>
  <c r="K144"/>
  <c r="M144" s="1"/>
  <c r="K146"/>
  <c r="M146" s="1"/>
  <c r="K149"/>
  <c r="M149" s="1"/>
  <c r="K148"/>
  <c r="M148" s="1"/>
  <c r="L39"/>
  <c r="K39"/>
  <c r="L88"/>
  <c r="K88"/>
  <c r="M86"/>
  <c r="L86"/>
  <c r="K86"/>
  <c r="M40" l="1"/>
  <c r="M92"/>
  <c r="M90"/>
  <c r="M88"/>
  <c r="M39"/>
  <c r="L34" l="1"/>
  <c r="K34"/>
  <c r="K147"/>
  <c r="M147" s="1"/>
  <c r="L36"/>
  <c r="K36"/>
  <c r="K357"/>
  <c r="L357" s="1"/>
  <c r="L89"/>
  <c r="K89"/>
  <c r="K145"/>
  <c r="M145" s="1"/>
  <c r="L32"/>
  <c r="K32"/>
  <c r="L31"/>
  <c r="K31"/>
  <c r="M36" l="1"/>
  <c r="M31"/>
  <c r="M34"/>
  <c r="M89"/>
  <c r="M32"/>
  <c r="L13"/>
  <c r="K13"/>
  <c r="M13" l="1"/>
  <c r="L10" l="1"/>
  <c r="K10"/>
  <c r="M10" l="1"/>
  <c r="K354" l="1"/>
  <c r="L354" s="1"/>
  <c r="M7" l="1"/>
  <c r="F342" l="1"/>
  <c r="K343"/>
  <c r="L343" s="1"/>
  <c r="K334"/>
  <c r="L334" s="1"/>
  <c r="K337"/>
  <c r="L337" s="1"/>
  <c r="K345" l="1"/>
  <c r="L345" s="1"/>
  <c r="F336"/>
  <c r="F335"/>
  <c r="F333"/>
  <c r="K333" s="1"/>
  <c r="L333" s="1"/>
  <c r="F313"/>
  <c r="F265"/>
  <c r="K344" l="1"/>
  <c r="L344" s="1"/>
  <c r="K342"/>
  <c r="L342" s="1"/>
  <c r="K348"/>
  <c r="L348" s="1"/>
  <c r="K349"/>
  <c r="L349" s="1"/>
  <c r="K341"/>
  <c r="L341" s="1"/>
  <c r="K351"/>
  <c r="L351" s="1"/>
  <c r="K347"/>
  <c r="L347" s="1"/>
  <c r="K340" l="1"/>
  <c r="L340" s="1"/>
  <c r="K329"/>
  <c r="L329" s="1"/>
  <c r="K331"/>
  <c r="L331" s="1"/>
  <c r="K328"/>
  <c r="L328" s="1"/>
  <c r="K330"/>
  <c r="L330" s="1"/>
  <c r="K259"/>
  <c r="L259" s="1"/>
  <c r="K312"/>
  <c r="L312" s="1"/>
  <c r="K326"/>
  <c r="L326" s="1"/>
  <c r="K327"/>
  <c r="L327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7"/>
  <c r="L317" s="1"/>
  <c r="K315"/>
  <c r="L315" s="1"/>
  <c r="K314"/>
  <c r="L314" s="1"/>
  <c r="K313"/>
  <c r="L313" s="1"/>
  <c r="K309"/>
  <c r="L309" s="1"/>
  <c r="K308"/>
  <c r="L308" s="1"/>
  <c r="K307"/>
  <c r="L307" s="1"/>
  <c r="K304"/>
  <c r="L304" s="1"/>
  <c r="K303"/>
  <c r="L303" s="1"/>
  <c r="K302"/>
  <c r="L302" s="1"/>
  <c r="K301"/>
  <c r="L301" s="1"/>
  <c r="K300"/>
  <c r="L300" s="1"/>
  <c r="K299"/>
  <c r="L299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5"/>
  <c r="L285" s="1"/>
  <c r="K283"/>
  <c r="L283" s="1"/>
  <c r="K281"/>
  <c r="L281" s="1"/>
  <c r="K280"/>
  <c r="L280" s="1"/>
  <c r="K279"/>
  <c r="L279" s="1"/>
  <c r="K277"/>
  <c r="L277" s="1"/>
  <c r="K276"/>
  <c r="L276" s="1"/>
  <c r="K275"/>
  <c r="L275" s="1"/>
  <c r="K274"/>
  <c r="K273"/>
  <c r="L273" s="1"/>
  <c r="K272"/>
  <c r="L272" s="1"/>
  <c r="K270"/>
  <c r="L270" s="1"/>
  <c r="K269"/>
  <c r="L269" s="1"/>
  <c r="K268"/>
  <c r="L268" s="1"/>
  <c r="K267"/>
  <c r="L267" s="1"/>
  <c r="K266"/>
  <c r="L266" s="1"/>
  <c r="K265"/>
  <c r="L265" s="1"/>
  <c r="H264"/>
  <c r="K264" s="1"/>
  <c r="L264" s="1"/>
  <c r="K261"/>
  <c r="L261" s="1"/>
  <c r="K260"/>
  <c r="L260" s="1"/>
  <c r="K258"/>
  <c r="L258" s="1"/>
  <c r="K257"/>
  <c r="L257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H230"/>
  <c r="K230" s="1"/>
  <c r="L230" s="1"/>
  <c r="F229"/>
  <c r="K229" s="1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D7" i="6"/>
  <c r="K6" i="4"/>
  <c r="K6" i="3"/>
  <c r="L6" i="2"/>
</calcChain>
</file>

<file path=xl/sharedStrings.xml><?xml version="1.0" encoding="utf-8"?>
<sst xmlns="http://schemas.openxmlformats.org/spreadsheetml/2006/main" count="8080" uniqueCount="3929">
  <si>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</si>
  <si>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</si>
  <si>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</si>
  <si>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</si>
  <si>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</si>
  <si>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</si>
  <si>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</si>
  <si>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</si>
  <si>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</si>
  <si>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</si>
  <si>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</si>
  <si>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</si>
  <si>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</si>
  <si>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</si>
  <si>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</si>
  <si>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</si>
  <si>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</si>
  <si>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</si>
  <si>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</si>
  <si>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</si>
  <si>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</si>
  <si>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</si>
  <si>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</si>
  <si>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</si>
  <si>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</si>
  <si>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</si>
  <si>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</si>
  <si>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</si>
  <si>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</si>
  <si>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</si>
  <si>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</si>
  <si>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</si>
  <si>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</si>
  <si>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</si>
  <si>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</si>
  <si>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</si>
  <si>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</si>
  <si>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</si>
  <si>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</si>
  <si>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</si>
  <si>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</si>
  <si>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</si>
  <si>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</si>
  <si>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</si>
  <si>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</si>
  <si>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</si>
  <si>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</si>
  <si>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</si>
  <si>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</si>
  <si>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</si>
  <si>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</si>
  <si>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</si>
  <si>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</si>
  <si>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</si>
  <si>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</si>
  <si>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</si>
  <si>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</si>
  <si>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</si>
  <si>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</si>
  <si>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</si>
  <si>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</si>
  <si>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</si>
  <si>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</si>
  <si>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</si>
  <si>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</si>
  <si>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</si>
  <si>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</si>
  <si>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</si>
  <si>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</si>
  <si>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</si>
  <si>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</si>
  <si>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</si>
  <si>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</si>
  <si>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</si>
  <si>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</si>
  <si>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</si>
  <si>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</si>
  <si>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</si>
  <si>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</si>
  <si>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</si>
  <si>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</si>
  <si>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</si>
  <si>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</si>
  <si>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</si>
  <si>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</si>
  <si>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</si>
  <si>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</si>
  <si>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</si>
  <si>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</si>
  <si>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</si>
  <si>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</si>
  <si>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</si>
  <si>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</si>
  <si>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</si>
  <si>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</si>
  <si>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</si>
  <si>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</si>
  <si>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</si>
  <si>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</si>
  <si>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</si>
  <si>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</si>
  <si>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</si>
  <si>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</si>
  <si>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</si>
  <si>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</si>
  <si>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</si>
  <si>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</si>
  <si>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</si>
  <si>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</si>
  <si>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</si>
  <si>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</si>
  <si>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</si>
  <si>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</si>
  <si>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</si>
  <si>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</si>
  <si>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</si>
  <si>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</si>
  <si>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</si>
  <si>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</si>
  <si>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</si>
  <si>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</si>
  <si>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</si>
  <si>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</si>
  <si>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</si>
  <si>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</si>
  <si>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</si>
  <si>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</si>
  <si>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</si>
  <si>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</si>
  <si>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</si>
  <si>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</si>
  <si>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</si>
  <si>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</si>
  <si>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</si>
  <si>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</si>
  <si>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</si>
  <si>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</si>
  <si>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</si>
  <si>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</si>
  <si>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</si>
  <si>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</si>
  <si>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</si>
  <si>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</si>
  <si>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</si>
  <si>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</si>
  <si>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</si>
  <si>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</si>
  <si>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</si>
  <si>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</si>
  <si>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</si>
  <si>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</si>
  <si>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</si>
  <si>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</si>
  <si>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</si>
  <si>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</si>
  <si>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</si>
  <si>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</si>
  <si>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</si>
  <si>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</si>
  <si>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</si>
  <si>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</si>
  <si>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</si>
  <si>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</si>
  <si>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</si>
  <si>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</si>
  <si>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</si>
  <si>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</si>
  <si>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</si>
  <si>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</si>
  <si>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</si>
  <si>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</si>
  <si>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</si>
  <si>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</si>
  <si>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</si>
  <si>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</si>
  <si>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</si>
  <si>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</si>
  <si>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</si>
  <si>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</si>
  <si>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</si>
  <si>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</si>
  <si>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</si>
  <si>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</si>
  <si>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</si>
  <si>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</si>
  <si>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</si>
  <si>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</si>
  <si>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</si>
  <si>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</si>
  <si>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</si>
  <si>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</si>
  <si>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</si>
  <si>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</si>
  <si>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</si>
  <si>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</si>
  <si>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</si>
  <si>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</si>
  <si>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</si>
  <si>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</si>
  <si>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</si>
  <si>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</si>
  <si>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</si>
  <si>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</si>
  <si>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</si>
  <si>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</si>
  <si>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</si>
  <si>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</si>
  <si>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</si>
  <si>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</si>
  <si>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</si>
  <si>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</si>
  <si>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</si>
  <si>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</si>
  <si>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</si>
  <si>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</si>
  <si>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</si>
  <si>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</si>
  <si>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</si>
  <si>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</si>
  <si>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</si>
  <si>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</si>
  <si>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</si>
  <si>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</si>
  <si>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</si>
  <si>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</si>
  <si>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</si>
  <si>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</si>
  <si>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</si>
  <si>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</si>
  <si>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</si>
  <si>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</si>
  <si>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</si>
  <si>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</si>
  <si>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</si>
  <si>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</si>
  <si>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</si>
  <si>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</si>
  <si>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</si>
  <si>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</si>
  <si>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</si>
  <si>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</si>
  <si>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</si>
  <si>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</si>
  <si>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</si>
  <si>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</si>
  <si>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</si>
  <si>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</si>
  <si>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</si>
  <si>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</si>
  <si>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</si>
  <si>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</si>
  <si>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</si>
  <si>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</si>
  <si>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</si>
  <si>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</si>
  <si>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</si>
  <si>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</si>
  <si>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</si>
  <si>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</si>
  <si>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</si>
  <si>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</si>
  <si>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</si>
  <si>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</si>
  <si>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</si>
  <si>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</si>
  <si>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</si>
  <si>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</si>
  <si>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</si>
  <si>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</si>
  <si>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</si>
  <si>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</si>
  <si>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</si>
  <si>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</si>
  <si>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</si>
  <si>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</si>
  <si>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</si>
  <si>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</si>
  <si>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</si>
  <si>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</si>
  <si>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</si>
  <si>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</si>
  <si>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</si>
  <si>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</si>
  <si>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</si>
  <si>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</si>
  <si>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</si>
  <si>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</si>
  <si>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</si>
  <si>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</si>
  <si>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</si>
  <si>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</si>
  <si>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</si>
  <si>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</si>
  <si>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</si>
  <si>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</si>
  <si>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</si>
  <si>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</si>
  <si>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</si>
  <si>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</si>
  <si>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</si>
  <si>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</si>
  <si>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</si>
  <si>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</si>
  <si>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</si>
  <si>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</si>
  <si>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</si>
  <si>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</si>
  <si>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</si>
  <si>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</si>
  <si>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</si>
  <si>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</si>
  <si>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</si>
  <si>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</si>
  <si>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</si>
  <si>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</si>
  <si>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</si>
  <si>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</si>
  <si>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</si>
  <si>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</si>
  <si>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</si>
  <si>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</si>
  <si>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</si>
  <si>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</si>
  <si>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</si>
  <si>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</si>
  <si>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</si>
  <si>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</si>
  <si>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</si>
  <si>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</si>
  <si>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</si>
  <si>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</si>
  <si>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</si>
  <si>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</si>
  <si>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</si>
  <si>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</si>
  <si>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</si>
  <si>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</si>
  <si>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</si>
  <si>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</si>
  <si>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</si>
  <si>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</si>
  <si>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</si>
  <si>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</si>
  <si>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</si>
  <si>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</si>
  <si>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</si>
  <si>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</si>
  <si>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</si>
  <si>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</si>
  <si>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</si>
  <si>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</si>
  <si>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</si>
  <si>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</si>
  <si>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</si>
  <si>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</si>
  <si>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</si>
  <si>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</si>
  <si>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</si>
  <si>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</si>
  <si>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</si>
  <si>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</si>
  <si>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</si>
  <si>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</si>
  <si>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</si>
  <si>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</si>
  <si>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</si>
  <si>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</si>
  <si>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</si>
  <si>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</si>
  <si>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</si>
  <si>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</si>
  <si>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</si>
  <si>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</si>
  <si>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</si>
  <si>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</si>
  <si>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</si>
  <si>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</si>
  <si>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</si>
  <si>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</si>
  <si>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</si>
  <si>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</si>
  <si>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</si>
  <si>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</si>
  <si>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</si>
  <si>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</si>
  <si>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</si>
  <si>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</si>
  <si>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</si>
  <si>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</si>
  <si>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</si>
  <si>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</si>
  <si>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</si>
  <si>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</si>
  <si>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</si>
  <si>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</si>
  <si>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</si>
  <si>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</si>
  <si>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</si>
  <si>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</si>
  <si>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</si>
  <si>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</si>
  <si>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</si>
  <si>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</si>
  <si>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</si>
  <si>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</si>
  <si>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</si>
  <si>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</si>
  <si>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</si>
  <si>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</si>
  <si>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</si>
  <si>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</si>
  <si>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</si>
  <si>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</si>
  <si>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</si>
  <si>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</si>
  <si>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</si>
  <si>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</si>
  <si>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</si>
  <si>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</si>
  <si>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</si>
  <si>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</si>
  <si>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</si>
  <si>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</si>
  <si>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</si>
  <si>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</si>
  <si>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</si>
  <si>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</si>
  <si>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</si>
  <si>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</si>
  <si>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</si>
  <si>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</si>
  <si>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</si>
  <si>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</si>
  <si>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</si>
  <si>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</si>
  <si>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</si>
  <si>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</si>
  <si>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</si>
  <si>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</si>
  <si>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</si>
  <si>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</si>
  <si>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</si>
  <si>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</si>
  <si>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</si>
  <si>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</si>
  <si>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</si>
  <si>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</si>
  <si>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</si>
  <si>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</si>
  <si>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</si>
  <si>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</si>
  <si>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</si>
  <si>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</si>
  <si>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</si>
  <si>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</si>
  <si>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</si>
  <si>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</si>
  <si>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</si>
  <si>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</si>
  <si>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</si>
  <si>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</si>
  <si>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</si>
  <si>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</si>
  <si>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</si>
  <si>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</si>
  <si>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</si>
  <si>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</si>
  <si>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</si>
  <si>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</si>
  <si>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</si>
  <si>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</si>
  <si>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</si>
  <si>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</si>
  <si>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</si>
  <si>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</si>
  <si>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</si>
  <si>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</si>
  <si>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</si>
  <si>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</si>
  <si>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</si>
  <si>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</si>
  <si>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</si>
  <si>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</si>
  <si>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</si>
  <si>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</si>
  <si>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</si>
  <si>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</si>
  <si>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</si>
  <si>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</si>
  <si>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</si>
  <si>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</si>
  <si>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</si>
  <si>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</si>
  <si>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</si>
  <si>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</si>
  <si>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</si>
  <si>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</si>
  <si>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</si>
  <si>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</si>
  <si>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</si>
  <si>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</si>
  <si>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</si>
  <si>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</si>
  <si>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</si>
  <si>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</si>
  <si>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</si>
  <si>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</si>
  <si>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</si>
  <si>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</si>
  <si>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</si>
  <si>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</si>
  <si>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</si>
  <si>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</si>
  <si>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</si>
  <si>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</si>
  <si>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</si>
  <si>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</si>
  <si>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</si>
  <si>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</si>
  <si>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</si>
  <si>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</si>
  <si>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</si>
  <si>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</si>
  <si>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</si>
  <si>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</si>
  <si>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</si>
  <si>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</si>
  <si>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</si>
  <si>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</si>
  <si>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</si>
  <si>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</si>
  <si>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</si>
  <si>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</si>
  <si>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</si>
  <si>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</si>
  <si>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</si>
  <si>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</si>
  <si>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</si>
  <si>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</si>
  <si>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</si>
  <si>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</si>
  <si>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</si>
  <si>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</si>
  <si>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</si>
  <si>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</si>
  <si>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</si>
  <si>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</si>
  <si>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</si>
  <si>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</si>
  <si>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</si>
  <si>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</si>
  <si>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</si>
  <si>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</si>
  <si>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</si>
  <si>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</si>
  <si>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</si>
  <si>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</si>
  <si>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</si>
  <si>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</si>
  <si>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</si>
  <si>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</si>
  <si>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</si>
  <si>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</si>
  <si>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</si>
  <si>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</si>
  <si>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</si>
  <si>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</si>
  <si>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</si>
  <si>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</si>
  <si>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</si>
  <si>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</si>
  <si>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</si>
  <si>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</si>
  <si>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</si>
  <si>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</si>
  <si>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</si>
  <si>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</si>
  <si>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</si>
  <si>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</si>
  <si>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</si>
  <si>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</si>
  <si>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</si>
  <si>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</si>
  <si>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</si>
  <si>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</si>
  <si>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</si>
  <si>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</si>
  <si>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</si>
  <si>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</si>
  <si>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</si>
  <si>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</si>
  <si>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</si>
  <si>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</si>
  <si>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</si>
  <si>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</si>
  <si>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</si>
  <si>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</si>
  <si>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</si>
  <si>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</si>
  <si>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</si>
  <si>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</si>
  <si>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</si>
  <si>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</si>
  <si>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</si>
  <si>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</si>
  <si>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</si>
  <si>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</si>
  <si>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</si>
  <si>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</si>
  <si>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</si>
  <si>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</si>
  <si>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</si>
  <si>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</si>
  <si>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</si>
  <si>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</si>
  <si>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</si>
  <si>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</si>
  <si>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</si>
  <si>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</si>
  <si>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</si>
  <si>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</si>
  <si>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</si>
  <si>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</si>
  <si>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</si>
  <si>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</si>
  <si>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</si>
  <si>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</si>
  <si>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</si>
  <si>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</si>
  <si>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</si>
  <si>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</si>
  <si>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</si>
  <si>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</si>
  <si>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</si>
  <si>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</si>
  <si>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</si>
  <si>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</si>
  <si>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</si>
  <si>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</si>
  <si>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</si>
  <si>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</si>
  <si>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</si>
  <si>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</si>
  <si>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</si>
  <si>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</si>
  <si>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</si>
  <si>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</si>
  <si>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</si>
  <si>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</si>
  <si>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</si>
  <si>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</si>
  <si>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</si>
  <si>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</si>
  <si>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</si>
  <si>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</si>
  <si>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</si>
  <si>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</si>
  <si>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</si>
  <si>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</si>
  <si>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</si>
  <si>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</si>
  <si>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</si>
  <si>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</si>
  <si>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</si>
  <si>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</si>
  <si>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</si>
  <si>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</si>
  <si>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</si>
  <si>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</si>
  <si>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</si>
  <si>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</si>
  <si>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</si>
  <si>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</si>
  <si>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</si>
  <si>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</si>
  <si>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</si>
  <si>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</si>
  <si>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</si>
  <si>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</si>
  <si>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</si>
  <si>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</si>
  <si>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</si>
  <si>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</si>
  <si>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</si>
  <si>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</si>
  <si>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</si>
  <si>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</si>
  <si>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</si>
  <si>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</si>
  <si>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</si>
  <si>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</si>
  <si>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</si>
  <si>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</si>
  <si>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</si>
  <si>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</si>
  <si>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</si>
  <si>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</si>
  <si>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</si>
  <si>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</si>
  <si>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</si>
  <si>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</si>
  <si>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</si>
  <si>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</si>
  <si>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</si>
  <si>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</si>
  <si>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</si>
  <si>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</si>
  <si>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</si>
  <si>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</si>
  <si>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</si>
  <si>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</si>
  <si>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</si>
  <si>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</si>
  <si>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</si>
  <si>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</si>
  <si>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</si>
  <si>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</si>
  <si>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</si>
  <si>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</si>
  <si>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</si>
  <si>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</si>
  <si>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</si>
  <si>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</si>
  <si>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</si>
  <si>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</si>
  <si>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</si>
  <si>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</si>
  <si>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</si>
  <si>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</si>
  <si>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</si>
  <si>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</si>
  <si>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</si>
  <si>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</si>
  <si>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</si>
  <si>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</si>
  <si>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</si>
  <si>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</si>
  <si>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</si>
  <si>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</si>
  <si>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</si>
  <si>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</si>
  <si>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</si>
  <si>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</si>
  <si>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</si>
  <si>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</si>
  <si>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</si>
  <si>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</si>
  <si>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</si>
  <si>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</si>
  <si>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</si>
  <si>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</si>
  <si>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</si>
  <si>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</si>
  <si>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</si>
  <si>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</si>
  <si>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</si>
  <si>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</si>
  <si>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</si>
  <si>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</si>
  <si>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</si>
  <si>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</si>
  <si>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</si>
  <si>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</si>
  <si>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</si>
  <si>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</si>
  <si>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</si>
  <si>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</si>
  <si>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</si>
  <si>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</si>
  <si>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</si>
  <si>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</si>
  <si>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</si>
  <si>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</si>
  <si>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</si>
  <si>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</si>
  <si>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</si>
  <si>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</si>
  <si>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</si>
  <si>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</si>
  <si>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</si>
  <si>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</si>
  <si>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</si>
  <si>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</si>
  <si>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</si>
  <si>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</si>
  <si>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</si>
  <si>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</si>
  <si>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</si>
  <si>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</si>
  <si>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</si>
  <si>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</si>
  <si>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</si>
  <si>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</si>
  <si>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</si>
  <si>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</si>
  <si>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</si>
  <si>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</si>
  <si>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</si>
  <si>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</si>
  <si>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</si>
  <si>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</si>
  <si>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</si>
  <si>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</si>
  <si>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</si>
  <si>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</si>
  <si>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</si>
  <si>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</si>
  <si>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</si>
  <si>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</si>
  <si>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</si>
  <si>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</si>
  <si>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</si>
  <si>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</si>
  <si>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</si>
  <si>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</si>
  <si>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</si>
  <si>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</si>
  <si>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</si>
  <si>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</si>
  <si>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</si>
  <si>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</si>
  <si>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</si>
  <si>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</si>
  <si>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</si>
  <si>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</si>
  <si>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</si>
  <si>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</si>
  <si>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</si>
  <si>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</si>
  <si>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</si>
  <si>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</si>
  <si>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</si>
  <si>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</si>
  <si>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</si>
  <si>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</si>
  <si>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</si>
  <si>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</si>
  <si>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</si>
  <si>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</si>
  <si>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</si>
  <si>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</si>
  <si>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</si>
  <si>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</si>
  <si>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</si>
  <si>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</si>
  <si>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</si>
  <si>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</si>
  <si>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</si>
  <si>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</si>
  <si>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</si>
  <si>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</si>
  <si>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</si>
  <si>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</si>
  <si>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</si>
  <si>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</si>
  <si>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</si>
  <si>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</si>
  <si>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</si>
  <si>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</si>
  <si>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</si>
  <si>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</si>
  <si>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</si>
  <si>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</si>
  <si>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</si>
  <si>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</si>
  <si>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</si>
  <si>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</si>
  <si>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</si>
  <si>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</si>
  <si>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</si>
  <si>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</si>
  <si>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</si>
  <si>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</si>
  <si>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</si>
  <si>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</si>
  <si>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</si>
  <si>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</si>
  <si>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</si>
  <si>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</si>
  <si>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</si>
  <si>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</si>
  <si>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</si>
  <si>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</si>
  <si>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</si>
  <si>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</si>
  <si>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</si>
  <si>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</si>
  <si>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</si>
  <si>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</si>
  <si>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</si>
  <si>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</si>
  <si>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</si>
  <si>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</si>
  <si>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</si>
  <si>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</si>
  <si>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</si>
  <si>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</si>
  <si>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</si>
  <si>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</si>
  <si>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</si>
  <si>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</si>
  <si>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</si>
  <si>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</si>
  <si>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</si>
  <si>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</si>
  <si>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</si>
  <si>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</si>
  <si>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</si>
  <si>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</si>
  <si>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</si>
  <si>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</si>
  <si>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</si>
  <si>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</si>
  <si>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</si>
  <si>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</si>
  <si>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</si>
  <si>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</si>
  <si>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</si>
  <si>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</si>
  <si>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</si>
  <si>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</si>
  <si>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</si>
  <si>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</si>
  <si>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</si>
  <si>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</si>
  <si>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</si>
  <si>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</si>
  <si>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</si>
  <si>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</si>
  <si>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</si>
  <si>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</si>
  <si>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</si>
  <si>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</si>
  <si>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</si>
  <si>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</si>
  <si>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</si>
  <si>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</si>
  <si>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</si>
  <si>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</si>
  <si>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</si>
  <si>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</si>
  <si>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</si>
  <si>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</si>
  <si>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</si>
  <si>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</si>
  <si>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</si>
  <si>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</si>
  <si>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</si>
  <si>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</si>
  <si>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</si>
  <si>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</si>
  <si>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</si>
  <si>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</si>
  <si>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</si>
  <si>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</si>
  <si>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</si>
  <si>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</si>
  <si>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</si>
  <si>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</si>
  <si>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</si>
  <si>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</si>
  <si>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</si>
  <si>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</si>
  <si>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</si>
  <si>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</si>
  <si>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</si>
  <si>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</si>
  <si>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</si>
  <si>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</si>
  <si>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</si>
  <si>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</si>
  <si>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</si>
  <si>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</si>
  <si>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</si>
  <si>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</si>
  <si>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</si>
  <si>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</si>
  <si>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</si>
  <si>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</si>
  <si>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</si>
  <si>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</si>
  <si>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</si>
  <si>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</si>
  <si>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</si>
  <si>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</si>
  <si>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</si>
  <si>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</si>
  <si>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</si>
  <si>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</si>
  <si>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</si>
  <si>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</si>
  <si>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</si>
  <si>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</si>
  <si>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</si>
  <si>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</si>
  <si>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</si>
  <si>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</si>
  <si>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</si>
  <si>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</si>
  <si>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</si>
  <si>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</si>
  <si>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</si>
  <si>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</si>
  <si>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</si>
  <si>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</si>
  <si>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</si>
  <si>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</si>
  <si>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</si>
  <si>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</si>
  <si>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</si>
  <si>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</si>
  <si>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</si>
  <si>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</si>
  <si>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</si>
  <si>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</si>
  <si>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</si>
  <si>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</si>
  <si>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</si>
  <si>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</si>
  <si>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</si>
  <si>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</si>
  <si>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</si>
  <si>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</si>
  <si>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</si>
  <si>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</si>
  <si>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</si>
  <si>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</si>
  <si>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</si>
  <si>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</si>
  <si>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</si>
  <si>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</si>
  <si>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</si>
  <si>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</si>
  <si>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</si>
  <si>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</si>
  <si>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</si>
  <si>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</si>
  <si>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</si>
  <si>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</si>
  <si>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</si>
  <si>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</si>
  <si>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</si>
  <si>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</si>
  <si>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</si>
  <si>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</si>
  <si>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</si>
  <si>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</si>
  <si>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</si>
  <si>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</si>
  <si>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</si>
  <si>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</si>
  <si>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</si>
  <si>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</si>
  <si>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</si>
  <si>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</si>
  <si>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</si>
  <si>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</si>
  <si>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</si>
  <si>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</si>
  <si>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</si>
  <si>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</si>
  <si>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</si>
  <si>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</si>
  <si>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</si>
  <si>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</si>
  <si>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</si>
  <si>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</si>
  <si>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</si>
  <si>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</si>
  <si>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</si>
  <si>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</si>
  <si>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</si>
  <si>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</si>
  <si>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</si>
  <si>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</si>
  <si>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</si>
  <si>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</si>
  <si>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</si>
  <si>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</si>
  <si>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</si>
  <si>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</si>
  <si>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</si>
  <si>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</si>
  <si>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</si>
  <si>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</si>
  <si>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</si>
  <si>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</si>
  <si>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</si>
  <si>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</si>
  <si>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</si>
  <si>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</si>
  <si>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</si>
  <si>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</si>
  <si>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</si>
  <si>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</si>
  <si>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</si>
  <si>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</si>
  <si>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</si>
  <si>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</si>
  <si>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</si>
  <si>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</si>
  <si>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</si>
  <si>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</si>
  <si>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</si>
  <si>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</si>
  <si>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</si>
  <si>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</si>
  <si>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</si>
  <si>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</si>
  <si>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</si>
  <si>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</si>
  <si>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</si>
  <si>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</si>
  <si>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</si>
  <si>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</si>
  <si>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</si>
  <si>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</si>
  <si>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</si>
  <si>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</si>
  <si>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</si>
  <si>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</si>
  <si>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</si>
  <si>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</si>
  <si>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</si>
  <si>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</si>
  <si>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</si>
  <si>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</si>
  <si>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</si>
  <si>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</si>
  <si>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</si>
  <si>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</si>
  <si>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</si>
  <si>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</si>
  <si>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</si>
  <si>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</si>
  <si>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</si>
  <si>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</si>
  <si>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</si>
  <si>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</si>
  <si>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</si>
  <si>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</si>
  <si>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</si>
  <si>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</si>
  <si>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</si>
  <si>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</si>
  <si>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</si>
  <si>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</si>
  <si>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</si>
  <si>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</si>
  <si>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</si>
  <si>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</si>
  <si>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</si>
  <si>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</si>
  <si>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</si>
  <si>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</si>
  <si>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</si>
  <si>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</si>
  <si>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</si>
  <si>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</si>
  <si>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</si>
  <si>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</si>
  <si>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</si>
  <si>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</si>
  <si>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</si>
  <si>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</si>
  <si>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</si>
  <si>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</si>
  <si>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</si>
  <si>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</si>
  <si>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</si>
  <si>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</si>
  <si>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</si>
  <si>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</si>
  <si>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</si>
  <si>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</si>
  <si>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</si>
  <si>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</si>
  <si>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</si>
  <si>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</si>
  <si>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</si>
  <si>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</si>
  <si>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</si>
  <si>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</si>
  <si>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</si>
  <si>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</si>
  <si>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</si>
  <si>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</si>
  <si>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</si>
  <si>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</si>
  <si>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</si>
  <si>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</si>
  <si>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</si>
  <si>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</si>
  <si>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</si>
  <si>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</si>
  <si>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</si>
  <si>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</si>
  <si>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</si>
  <si>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</si>
  <si>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</si>
  <si>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</si>
  <si>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</si>
  <si>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</si>
  <si>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</si>
  <si>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</si>
  <si>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</si>
  <si>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</si>
  <si>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</si>
  <si>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</si>
  <si>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</si>
  <si>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</si>
  <si>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</si>
  <si>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</si>
  <si>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</si>
  <si>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</si>
  <si>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</si>
  <si>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</si>
  <si>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</si>
  <si>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</si>
  <si>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</si>
  <si>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</si>
  <si>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</si>
  <si>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</si>
  <si>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</si>
  <si>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</si>
  <si>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</si>
  <si>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</si>
  <si>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</si>
  <si>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</si>
  <si>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</si>
  <si>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</si>
  <si>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</si>
  <si>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</si>
  <si>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</si>
  <si>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</si>
  <si>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</si>
  <si>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</si>
  <si>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</si>
  <si>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</si>
  <si>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</si>
  <si>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</si>
  <si>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</si>
  <si>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</si>
  <si>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</si>
  <si>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</si>
  <si>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</si>
  <si>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</si>
  <si>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</si>
  <si>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</si>
  <si>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</si>
  <si>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</si>
  <si>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</si>
  <si>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</si>
  <si>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</si>
  <si>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</si>
  <si>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</si>
  <si>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</si>
  <si>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</si>
  <si>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</si>
  <si>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</si>
  <si>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</si>
  <si>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</si>
  <si>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</si>
  <si>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</si>
  <si>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</si>
  <si>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</si>
  <si>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</si>
  <si>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</si>
  <si>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</si>
  <si>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</si>
  <si>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</si>
  <si>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</si>
  <si>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</si>
  <si>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</si>
  <si>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</si>
  <si>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</si>
  <si>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</si>
  <si>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</si>
  <si>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</si>
  <si>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</si>
  <si>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</si>
  <si>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</si>
  <si>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</si>
  <si>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</si>
  <si>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</si>
  <si>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</si>
  <si>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</si>
  <si>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</si>
  <si>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</si>
  <si>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</si>
  <si>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</si>
  <si>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</si>
  <si>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</si>
  <si>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</si>
  <si>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</si>
  <si>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</si>
  <si>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</si>
  <si>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</si>
  <si>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</si>
  <si>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</si>
  <si>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</si>
  <si>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</si>
  <si>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</si>
  <si>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</si>
  <si>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</si>
  <si>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</si>
  <si>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</si>
  <si>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</si>
  <si>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</si>
  <si>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</si>
  <si>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</si>
  <si>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</si>
  <si>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</si>
  <si>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</si>
  <si>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</si>
  <si>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</si>
  <si>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</si>
  <si>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</si>
  <si>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</si>
  <si>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</si>
  <si>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</si>
  <si>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</si>
  <si>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</si>
  <si>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</si>
  <si>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</si>
  <si>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</si>
  <si>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</si>
  <si>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</si>
  <si>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</si>
  <si>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</si>
  <si>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</si>
  <si>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</si>
  <si>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</si>
  <si>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</si>
  <si>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</si>
  <si>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</si>
  <si>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</si>
  <si>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</si>
  <si>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</si>
  <si>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</si>
  <si>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</si>
  <si>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</si>
  <si>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</si>
  <si>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</si>
  <si>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</si>
  <si>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</si>
  <si>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</si>
  <si>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</si>
  <si>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</si>
  <si>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</si>
  <si>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</si>
  <si>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</si>
  <si>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</si>
  <si>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</si>
  <si>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</si>
  <si>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</si>
  <si>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</si>
  <si>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</si>
  <si>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</si>
  <si>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</si>
  <si>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</si>
  <si>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</si>
  <si>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</si>
  <si>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</si>
  <si>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</si>
  <si>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</si>
  <si>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</si>
  <si>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</si>
  <si>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</si>
  <si>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</si>
  <si>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</si>
  <si>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</si>
  <si>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</si>
  <si>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</si>
  <si>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</si>
  <si>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</si>
  <si>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</si>
  <si>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</si>
  <si>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</si>
  <si>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</si>
  <si>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</si>
  <si>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</si>
  <si>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</si>
  <si>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</si>
  <si>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</si>
  <si>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</si>
  <si>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</si>
  <si>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</si>
  <si>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</si>
  <si>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</si>
  <si>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</si>
  <si>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</si>
  <si>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</si>
  <si>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</si>
  <si>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</si>
  <si>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</si>
  <si>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</si>
  <si>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</si>
  <si>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</si>
  <si>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</si>
  <si>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</si>
  <si>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</si>
  <si>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</si>
  <si>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</si>
  <si>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</si>
  <si>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</si>
  <si>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</si>
  <si>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</si>
  <si>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</si>
  <si>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</si>
  <si>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</si>
  <si>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</si>
  <si>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</si>
  <si>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</si>
  <si>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</si>
  <si>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</si>
  <si>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</si>
  <si>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</si>
  <si>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</si>
  <si>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</si>
  <si>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</si>
  <si>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</si>
  <si>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</si>
  <si>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</si>
  <si>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</si>
  <si>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</si>
  <si>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</si>
  <si>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</si>
  <si>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</si>
  <si>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</si>
  <si>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</si>
  <si>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</si>
  <si>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</si>
  <si>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</si>
  <si>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</si>
  <si>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</si>
  <si>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</si>
  <si>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</si>
  <si>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</si>
  <si>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</si>
  <si>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</si>
  <si>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</si>
  <si>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</si>
  <si>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</si>
  <si>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</si>
  <si>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</si>
  <si>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</si>
  <si>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</si>
  <si>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</si>
  <si>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</si>
  <si>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</si>
  <si>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</si>
  <si>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</si>
  <si>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</si>
  <si>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</si>
  <si>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</si>
  <si>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</si>
  <si>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</si>
  <si>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</si>
  <si>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</si>
  <si>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</si>
  <si>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</si>
  <si>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</si>
  <si>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</si>
  <si>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</si>
  <si>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</si>
  <si>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</si>
  <si>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</si>
  <si>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</si>
  <si>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</si>
  <si>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</si>
  <si>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</si>
  <si>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</si>
  <si>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</si>
  <si>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</si>
  <si>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</si>
  <si>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</si>
  <si>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</si>
  <si>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</si>
  <si>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</si>
  <si>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</si>
  <si>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</si>
  <si>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</si>
  <si>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</si>
  <si>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</si>
  <si>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</si>
  <si>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</si>
  <si>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</si>
  <si>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</si>
  <si>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</si>
  <si>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</si>
  <si>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</si>
  <si>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</si>
  <si>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</si>
  <si>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</si>
  <si>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</si>
  <si>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</si>
  <si>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</si>
  <si>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</si>
  <si>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</si>
  <si>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</si>
  <si>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</si>
  <si>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</si>
  <si>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</si>
  <si>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</si>
  <si>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</si>
  <si>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</si>
  <si>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</si>
  <si>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</si>
  <si>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</si>
  <si>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</si>
  <si>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</si>
  <si>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</si>
  <si>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</si>
  <si>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</si>
  <si>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</si>
  <si>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</si>
  <si>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</si>
  <si>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</si>
  <si>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</si>
  <si>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</si>
  <si>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</si>
  <si>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</si>
  <si>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</si>
  <si>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</si>
  <si>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</si>
  <si>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</si>
  <si>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</si>
  <si>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</si>
  <si>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</si>
  <si>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</si>
  <si>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</si>
  <si>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</si>
  <si>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</si>
  <si>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</si>
  <si>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</si>
  <si>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</si>
  <si>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</si>
  <si>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</si>
  <si>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</si>
  <si>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</si>
  <si>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</si>
  <si>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</si>
  <si>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</si>
  <si>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</si>
  <si>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</si>
  <si>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</si>
  <si>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</si>
  <si>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</si>
  <si>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</si>
  <si>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</si>
  <si>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</si>
  <si>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</si>
  <si>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</si>
  <si>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</si>
  <si>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</si>
  <si>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</si>
  <si>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</si>
  <si>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</si>
  <si>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</si>
  <si>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</si>
  <si>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</si>
  <si>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</si>
  <si>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</si>
  <si>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</si>
  <si>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</si>
  <si>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</si>
  <si>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</si>
  <si>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</si>
  <si>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</si>
  <si>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</si>
  <si>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</si>
  <si>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</si>
  <si>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</si>
  <si>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</si>
  <si>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</si>
  <si>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</si>
  <si>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</si>
  <si>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</si>
  <si>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</si>
  <si>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</si>
  <si>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</si>
  <si>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</si>
  <si>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</si>
  <si>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</si>
  <si>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</si>
  <si>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</si>
  <si>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</si>
  <si>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</si>
  <si>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</si>
  <si>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</si>
  <si>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</si>
  <si>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</si>
  <si>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</si>
  <si>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</si>
  <si>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</si>
  <si>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</si>
  <si>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</si>
  <si>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</si>
  <si>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</si>
  <si>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</si>
  <si>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</si>
  <si>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</si>
  <si>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</si>
  <si>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</si>
  <si>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</si>
  <si>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</si>
  <si>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</si>
  <si>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</si>
  <si>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</si>
  <si>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</si>
  <si>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</si>
  <si>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</si>
  <si>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</si>
  <si>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</si>
  <si>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</si>
  <si>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</si>
  <si>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</si>
  <si>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</si>
  <si>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</si>
  <si>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</si>
  <si>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</si>
  <si>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</si>
  <si>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</si>
  <si>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</si>
  <si>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</si>
  <si>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</si>
  <si>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</si>
  <si>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</si>
  <si>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</si>
  <si>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</si>
  <si>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</si>
  <si>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</si>
  <si>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</si>
  <si>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</si>
  <si>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</si>
  <si>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</si>
  <si>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</si>
  <si>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</si>
  <si>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</si>
  <si>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</si>
  <si>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</si>
  <si>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</si>
  <si>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</si>
  <si>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</si>
  <si>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</si>
  <si>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</si>
  <si>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</si>
  <si>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</si>
  <si>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</si>
  <si>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</si>
  <si>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</si>
  <si>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</si>
  <si>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</si>
  <si>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</si>
  <si>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</si>
  <si>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</si>
  <si>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</si>
  <si>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</si>
  <si>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</si>
  <si>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</si>
  <si>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</si>
  <si>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</si>
  <si>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</si>
  <si>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</si>
  <si>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</si>
  <si>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</si>
  <si>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</si>
  <si>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</si>
  <si>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</si>
  <si>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</si>
  <si>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</si>
  <si>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</si>
  <si>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</si>
  <si>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</si>
  <si>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</si>
  <si>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</si>
  <si>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</si>
  <si>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</si>
  <si>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</si>
  <si>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</si>
  <si>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</si>
  <si>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</si>
  <si>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</si>
  <si>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</si>
  <si>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</si>
  <si>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</si>
  <si>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</si>
  <si>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</si>
  <si>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</si>
  <si>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</si>
  <si>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</si>
  <si>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</si>
  <si>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</si>
  <si>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</si>
  <si>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</si>
  <si>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</si>
  <si>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</si>
  <si>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</si>
  <si>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</si>
  <si>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</si>
  <si>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</si>
  <si>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</si>
  <si>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</si>
  <si>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</si>
  <si>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</si>
  <si>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</si>
  <si>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</si>
  <si>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</si>
  <si>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</si>
  <si>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</si>
  <si>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</si>
  <si>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</si>
  <si>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</si>
  <si>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</si>
  <si>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</si>
  <si>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</si>
  <si>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</si>
  <si>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</si>
  <si>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</si>
  <si>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</si>
  <si>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</si>
  <si>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</si>
  <si>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</si>
  <si>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</si>
  <si>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</si>
  <si>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</si>
  <si>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</si>
  <si>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</si>
  <si>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</si>
  <si>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</si>
  <si>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</si>
  <si>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</si>
  <si>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</si>
  <si>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</si>
  <si>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</si>
  <si>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</si>
  <si>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</si>
  <si>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</si>
  <si>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</si>
  <si>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</si>
  <si>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</si>
  <si>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</si>
  <si>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</si>
  <si>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</si>
  <si>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</si>
  <si>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</si>
  <si>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</si>
  <si>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</si>
  <si>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</si>
  <si>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</si>
  <si>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</si>
  <si>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</si>
  <si>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</si>
  <si>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</si>
  <si>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</si>
  <si>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</si>
  <si>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</si>
  <si>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</si>
  <si>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</si>
  <si>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</si>
  <si>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</si>
  <si>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</si>
  <si>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</si>
  <si>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</si>
  <si>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</si>
  <si>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</si>
  <si>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</si>
  <si>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</si>
  <si>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</si>
  <si>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</si>
  <si>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</si>
  <si>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</si>
  <si>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</si>
  <si>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</si>
  <si>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</si>
  <si>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</si>
  <si>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</si>
  <si>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</si>
  <si>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</si>
  <si>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</si>
  <si>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</si>
  <si>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</si>
  <si>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</si>
  <si>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</si>
  <si>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</si>
  <si>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</si>
  <si>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</si>
  <si>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</si>
  <si>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</si>
  <si>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</si>
  <si>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</si>
  <si>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</si>
  <si>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</si>
  <si>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</si>
  <si>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</si>
  <si>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</si>
  <si>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</si>
  <si>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</si>
  <si>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</si>
  <si>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</si>
  <si>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</si>
  <si>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</si>
  <si>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</si>
  <si>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</si>
  <si>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</si>
  <si>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</si>
  <si>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</si>
  <si>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</si>
  <si>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</si>
  <si>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</si>
  <si>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</si>
  <si>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</si>
  <si>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</si>
  <si>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</si>
  <si>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</si>
  <si>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</si>
  <si>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</si>
  <si>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</si>
  <si>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</si>
  <si>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</si>
  <si>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</si>
  <si>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</si>
  <si>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</si>
  <si>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</si>
  <si>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</si>
  <si>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</si>
  <si>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</si>
  <si>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</si>
  <si>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</si>
  <si>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</si>
  <si>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</si>
  <si>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</si>
  <si>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</si>
  <si>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</si>
  <si>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</si>
  <si>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</si>
  <si>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</si>
  <si>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</si>
  <si>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</si>
  <si>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</si>
  <si>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</si>
  <si>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</si>
  <si>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</si>
  <si>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</si>
  <si>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</si>
  <si>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</si>
  <si>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</si>
  <si>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</si>
  <si>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</si>
  <si>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</si>
  <si>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</si>
  <si>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</si>
  <si>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</si>
  <si>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</si>
  <si>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</si>
  <si>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</si>
  <si>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</si>
  <si>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</si>
  <si>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</si>
  <si>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</si>
  <si>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</si>
  <si>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</si>
  <si>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</si>
  <si>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</si>
  <si>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</si>
  <si>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</si>
  <si>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</si>
  <si>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</si>
  <si>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</si>
  <si>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</si>
  <si>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</si>
  <si>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</si>
  <si>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</si>
  <si>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</si>
  <si>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</si>
  <si>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</si>
  <si>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</si>
  <si>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</si>
  <si>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</si>
  <si>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</si>
  <si>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</si>
  <si>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</si>
  <si>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</si>
  <si>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</si>
  <si>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</si>
  <si>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</si>
  <si>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</si>
  <si>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</si>
  <si>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</si>
  <si>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</si>
  <si>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</si>
  <si>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</si>
  <si>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</si>
  <si>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</si>
  <si>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</si>
  <si>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</si>
  <si>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</si>
  <si>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</si>
  <si>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</si>
  <si>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</si>
  <si>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</si>
  <si>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</si>
  <si>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</si>
  <si>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</si>
  <si>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</si>
  <si>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</si>
  <si>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</si>
  <si>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</si>
  <si>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</si>
  <si>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</si>
  <si>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</si>
  <si>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</si>
  <si>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</si>
  <si>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</si>
  <si>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</si>
  <si>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</si>
  <si>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</si>
  <si>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</si>
  <si>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</si>
  <si>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</si>
  <si>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</si>
  <si>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</si>
  <si>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</si>
  <si>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</si>
  <si>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</si>
  <si>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</si>
  <si>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</si>
  <si>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</si>
  <si>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</si>
  <si>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</si>
  <si>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</si>
  <si>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</si>
  <si>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</si>
  <si>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</si>
  <si>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</si>
  <si>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</si>
  <si>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</si>
  <si>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</si>
  <si>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</si>
  <si>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</si>
  <si>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</si>
  <si>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</si>
  <si>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</si>
  <si>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</si>
  <si>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</si>
  <si>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</si>
  <si>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</si>
  <si>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</si>
  <si>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</si>
  <si>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</si>
  <si>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</si>
  <si>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</si>
  <si>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</si>
  <si>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</si>
  <si>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</si>
  <si>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</si>
  <si>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</si>
  <si>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</si>
  <si>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</si>
  <si>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</si>
  <si>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</si>
  <si>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</si>
  <si>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</si>
  <si>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</si>
  <si>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</si>
  <si>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</si>
  <si>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</si>
  <si>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</si>
  <si>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</si>
  <si>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</si>
  <si>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</si>
  <si>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</si>
  <si>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</si>
  <si>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</si>
  <si>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</si>
  <si>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</si>
  <si>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</si>
  <si>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</si>
  <si>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</si>
  <si>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</si>
  <si>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</si>
  <si>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</si>
  <si>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</si>
  <si>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</si>
  <si>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</si>
  <si>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</si>
  <si>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</si>
  <si>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</si>
  <si>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</si>
  <si>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</si>
  <si>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</si>
  <si>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</si>
  <si>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</si>
  <si>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</si>
  <si>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</si>
  <si>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</si>
  <si>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</si>
  <si>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</si>
  <si>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</si>
  <si>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</si>
  <si>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</si>
  <si>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</si>
  <si>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</si>
  <si>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</si>
  <si>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</si>
  <si>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</si>
  <si>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</si>
  <si>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</si>
  <si>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</si>
  <si>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</si>
  <si>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</si>
  <si>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</si>
  <si>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</si>
  <si>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</si>
  <si>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</si>
  <si>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</si>
  <si>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</si>
  <si>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</si>
  <si>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</si>
  <si>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</si>
  <si>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</si>
  <si>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</si>
  <si>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</si>
  <si>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</si>
  <si>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</si>
  <si>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</si>
  <si>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</si>
  <si>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</si>
  <si>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</si>
  <si>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</si>
  <si>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</si>
  <si>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</si>
  <si>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</si>
  <si>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</si>
  <si>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</si>
  <si>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</si>
  <si>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</si>
  <si>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</si>
  <si>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</si>
  <si>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</si>
  <si>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</si>
  <si>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</si>
  <si>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</si>
  <si>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</si>
  <si>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</si>
  <si>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</si>
  <si>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</si>
  <si>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</si>
  <si>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</si>
  <si>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</si>
  <si>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</si>
  <si>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</si>
  <si>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</si>
  <si>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</si>
  <si>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</si>
  <si>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</si>
  <si>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</si>
  <si>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</si>
  <si>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</si>
  <si>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</si>
  <si>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</si>
  <si>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</si>
  <si>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</si>
  <si>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</si>
  <si>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</si>
  <si>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</si>
  <si>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</si>
  <si>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</si>
  <si>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</si>
  <si>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</si>
  <si>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</si>
  <si>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</si>
  <si>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</si>
  <si>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</si>
  <si>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</si>
  <si>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</si>
  <si>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</si>
  <si>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</si>
  <si>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</si>
  <si>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</si>
  <si>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</si>
  <si>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</si>
  <si>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</si>
  <si>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</si>
  <si>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</si>
  <si>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</si>
  <si>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</si>
  <si>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</si>
  <si>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</si>
  <si>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</si>
  <si>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</si>
  <si>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</si>
  <si>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</si>
  <si>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</si>
  <si>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</si>
  <si>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</si>
  <si>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</si>
  <si>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</si>
  <si>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</si>
  <si>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</si>
  <si>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</si>
  <si>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</si>
  <si>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</si>
  <si>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</si>
  <si>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</si>
  <si>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</si>
  <si>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</si>
  <si>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</si>
  <si>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</si>
  <si>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</si>
  <si>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</si>
  <si>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</si>
  <si>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</si>
  <si>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</si>
  <si>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</si>
  <si>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</si>
  <si>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</si>
  <si>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</si>
  <si>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</si>
  <si>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</si>
  <si>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</si>
  <si>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</si>
  <si>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</si>
  <si>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</si>
  <si>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</si>
  <si>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</si>
  <si>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</si>
  <si>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</si>
  <si>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</si>
  <si>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</si>
  <si>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</si>
  <si>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</si>
  <si>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</si>
  <si>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</si>
  <si>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</si>
  <si>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</si>
  <si>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</si>
  <si>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</si>
  <si>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</si>
  <si>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</si>
  <si>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</si>
  <si>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</si>
  <si>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</si>
  <si>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</si>
  <si>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</si>
  <si>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</si>
  <si>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</si>
  <si>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</si>
  <si>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</si>
  <si>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</si>
  <si>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</si>
  <si>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</si>
  <si>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</si>
  <si>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</si>
  <si>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</si>
  <si>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</si>
  <si>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</si>
  <si>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</si>
  <si>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</si>
  <si>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</si>
  <si>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</si>
  <si>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</si>
  <si>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</si>
  <si>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</si>
  <si>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</si>
  <si>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</si>
  <si>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</si>
  <si>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</si>
  <si>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</si>
  <si>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</si>
  <si>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</si>
  <si>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</si>
  <si>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</si>
  <si>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</si>
  <si>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</si>
  <si>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</si>
  <si>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</si>
  <si>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</si>
  <si>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</si>
  <si>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</si>
  <si>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</si>
  <si>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</si>
  <si>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</si>
  <si>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</si>
  <si>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</si>
  <si>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</si>
  <si>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</si>
  <si>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</si>
  <si>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</si>
  <si>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</si>
  <si>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</si>
  <si>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</si>
  <si>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</si>
  <si>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</si>
  <si>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</si>
  <si>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</si>
  <si>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</si>
  <si>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</si>
  <si>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</si>
  <si>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</si>
  <si>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</si>
  <si>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</si>
  <si>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</si>
  <si>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</si>
  <si>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</si>
  <si>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</si>
  <si>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</si>
  <si>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</si>
  <si>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</si>
  <si>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</si>
  <si>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</si>
  <si>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</si>
  <si>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</si>
  <si>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</si>
  <si>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</si>
  <si>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</si>
  <si>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</si>
  <si>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</si>
  <si>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</si>
  <si>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</si>
  <si>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</si>
  <si>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</si>
  <si>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</si>
  <si>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</si>
  <si>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</si>
  <si>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</si>
  <si>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</si>
  <si>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</si>
  <si>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</si>
  <si>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</si>
  <si>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</si>
  <si>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</si>
  <si>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</si>
  <si>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</si>
  <si>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</si>
  <si>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</si>
  <si>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</si>
  <si>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</si>
  <si>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</si>
  <si>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</si>
  <si>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</si>
  <si>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</si>
  <si>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</si>
  <si>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</si>
  <si>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</si>
  <si>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</si>
  <si>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</si>
  <si>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</si>
  <si>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</si>
  <si>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</si>
  <si>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</si>
  <si>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</si>
  <si>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</si>
  <si>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</si>
  <si>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</si>
  <si>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</si>
  <si>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</si>
  <si>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</si>
  <si>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</si>
  <si>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</si>
  <si>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</si>
  <si>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</si>
  <si>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</si>
  <si>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</si>
  <si>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</si>
  <si>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</si>
  <si>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</si>
  <si>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</si>
  <si>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</si>
  <si>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</si>
  <si>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</si>
  <si>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</si>
  <si>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</si>
  <si>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</si>
  <si>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</si>
  <si>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</si>
  <si>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</si>
  <si>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</si>
  <si>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</si>
  <si>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</si>
  <si>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</si>
  <si>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</si>
  <si>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</si>
  <si>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</si>
  <si>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</si>
  <si>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</si>
  <si>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</si>
  <si>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</si>
  <si>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</si>
  <si>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</si>
  <si>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</si>
  <si>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</si>
  <si>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</si>
  <si>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</si>
  <si>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</si>
  <si>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</si>
  <si>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</si>
  <si>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</si>
  <si>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</si>
  <si>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</si>
  <si>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</si>
  <si>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</si>
  <si>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</si>
  <si>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</si>
  <si>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</si>
  <si>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</si>
  <si>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</si>
  <si>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</si>
  <si>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</si>
  <si>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</si>
  <si>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</si>
  <si>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</si>
  <si>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</si>
  <si>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</si>
  <si>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</si>
  <si>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</si>
  <si>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</si>
  <si>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</si>
  <si>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</si>
  <si>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</si>
  <si>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</si>
  <si>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</si>
  <si>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</si>
  <si>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</si>
  <si>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</si>
  <si>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</si>
  <si>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</si>
  <si>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</si>
  <si>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</si>
  <si>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</si>
  <si>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</si>
  <si>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</si>
  <si>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</si>
  <si>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</si>
  <si>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</si>
  <si>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</si>
  <si>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</si>
  <si>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</si>
  <si>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</si>
  <si>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</si>
  <si>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</si>
  <si>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</si>
  <si>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</si>
  <si>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</si>
  <si>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</si>
  <si>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</si>
  <si>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</si>
  <si>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</si>
  <si>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</si>
  <si>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</si>
  <si>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</si>
  <si>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</si>
  <si>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</si>
  <si>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</si>
  <si>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</si>
  <si>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</si>
  <si>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</si>
  <si>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</si>
  <si>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</si>
  <si>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</si>
  <si>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</si>
  <si>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</si>
  <si>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</si>
  <si>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</si>
  <si>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</si>
  <si>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</si>
  <si>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</si>
  <si>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</si>
  <si>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</si>
  <si>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</si>
  <si>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</si>
  <si>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</si>
  <si>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</si>
  <si>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</si>
  <si>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</si>
  <si>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</si>
  <si>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</si>
  <si>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</si>
  <si>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</si>
  <si>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</si>
  <si>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</si>
  <si>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</si>
  <si>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</si>
  <si>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</si>
  <si>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</si>
  <si>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</si>
  <si>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</si>
  <si>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</si>
  <si>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</si>
  <si>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</si>
  <si>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</si>
  <si>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</si>
  <si>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</si>
  <si>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</si>
  <si>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</si>
  <si>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</si>
  <si>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</si>
  <si>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</si>
  <si>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</si>
  <si>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</si>
  <si>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</si>
  <si>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</si>
  <si>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</si>
  <si>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</si>
  <si>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</si>
  <si>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</si>
  <si>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</si>
  <si>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</si>
  <si>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</si>
  <si>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</si>
  <si>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</si>
  <si>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</si>
  <si>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</si>
  <si>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</si>
  <si>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</si>
  <si>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</si>
  <si>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</si>
  <si>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</si>
  <si>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</si>
  <si>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</si>
  <si>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</si>
  <si>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</si>
  <si>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</si>
  <si>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</si>
  <si>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</si>
  <si>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</si>
  <si>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</si>
  <si>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</si>
  <si>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</si>
  <si>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</si>
  <si>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</si>
  <si>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</si>
  <si>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</si>
  <si>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</si>
  <si>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</si>
  <si>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</si>
  <si>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</si>
  <si>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</si>
  <si>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</si>
  <si>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</si>
  <si>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</si>
  <si>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</si>
  <si>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</si>
  <si>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</si>
  <si>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</si>
  <si>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</si>
  <si>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</si>
  <si>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</si>
  <si>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</si>
  <si>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</si>
  <si>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</si>
  <si>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</si>
  <si>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</si>
  <si>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</si>
  <si>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</si>
  <si>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</si>
  <si>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</si>
  <si>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</si>
  <si>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</si>
  <si>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</si>
  <si>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</si>
  <si>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</si>
  <si>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</si>
  <si>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</si>
  <si>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</si>
  <si>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</si>
  <si>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</si>
  <si>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</si>
  <si>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</si>
  <si>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</si>
  <si>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</si>
  <si>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</si>
  <si>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</si>
  <si>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</si>
  <si>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</si>
  <si>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</si>
  <si>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</si>
  <si>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</si>
  <si>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</si>
  <si>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</si>
  <si>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</si>
  <si>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</si>
  <si>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</si>
  <si>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</si>
  <si>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</si>
  <si>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</si>
  <si>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</si>
  <si>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</si>
  <si>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</si>
  <si>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</si>
  <si>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</si>
  <si>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</si>
  <si>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</si>
  <si>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</si>
  <si>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</si>
  <si>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</si>
  <si>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</si>
  <si>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</si>
  <si>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</si>
  <si>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</si>
  <si>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</si>
  <si>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</si>
  <si>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</si>
  <si>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</si>
  <si>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</si>
  <si>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</si>
  <si>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</si>
  <si>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</si>
  <si>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</si>
  <si>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</si>
  <si>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</si>
  <si>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</si>
  <si>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</si>
  <si>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</si>
  <si>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</si>
  <si>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</si>
  <si>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</si>
  <si>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</si>
  <si>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</si>
  <si>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</si>
  <si>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</si>
  <si>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</si>
  <si>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</si>
  <si>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</si>
  <si>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</si>
  <si>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</si>
  <si>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</si>
  <si>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</si>
  <si>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</si>
  <si>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</si>
  <si>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</si>
  <si>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</si>
  <si>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</si>
  <si>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</si>
  <si>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</si>
  <si>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</si>
  <si>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</si>
  <si>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</si>
  <si>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</si>
  <si>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</si>
  <si>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</si>
  <si>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</si>
  <si>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</si>
  <si>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</si>
  <si>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</si>
  <si>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</si>
  <si>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</si>
  <si>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</si>
  <si>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</si>
  <si>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</si>
  <si>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</si>
  <si>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</si>
  <si>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</si>
  <si>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</si>
  <si>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</si>
  <si>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</si>
  <si>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</si>
  <si>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</si>
  <si>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</si>
  <si>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</si>
  <si>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</si>
  <si>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</si>
  <si>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</si>
  <si>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</si>
  <si>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</si>
  <si>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</si>
  <si>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</si>
  <si>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</si>
  <si>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</si>
  <si>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</si>
  <si>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</si>
  <si>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</si>
  <si>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</si>
  <si>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</si>
  <si>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</si>
  <si>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</si>
  <si>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</si>
  <si>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</si>
  <si>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</si>
  <si>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</si>
  <si>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</si>
  <si>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</si>
  <si>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</si>
  <si>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</si>
  <si>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</si>
  <si>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</si>
  <si>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</si>
  <si>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</si>
  <si>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</si>
  <si>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</si>
  <si>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</si>
  <si>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</si>
  <si>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</si>
  <si>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</si>
  <si>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</si>
  <si>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</si>
  <si>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</si>
  <si>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</si>
  <si>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</si>
  <si>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</si>
  <si>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</si>
  <si>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</si>
  <si>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</si>
  <si>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</si>
  <si>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</si>
  <si>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</si>
  <si>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</si>
  <si>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</si>
  <si>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</si>
  <si>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</si>
  <si>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</si>
  <si>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</si>
  <si>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</si>
  <si>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</si>
  <si>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</si>
  <si>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</si>
  <si>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</si>
  <si>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</si>
  <si>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</si>
  <si>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</si>
  <si>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</si>
  <si>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</si>
  <si>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</si>
  <si>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</si>
  <si>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</si>
  <si>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</si>
  <si>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</si>
  <si>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</si>
  <si>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</si>
  <si>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</si>
  <si>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</si>
  <si>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</si>
  <si>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</si>
  <si>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</si>
  <si>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</si>
  <si>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</si>
  <si>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</si>
  <si>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</si>
  <si>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</si>
  <si>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</si>
  <si>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</si>
  <si>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</si>
  <si>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</si>
  <si>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</si>
  <si>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</si>
  <si>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</si>
  <si>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</si>
  <si>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</si>
  <si>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</si>
  <si>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</si>
  <si>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</si>
  <si>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</si>
  <si>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</si>
  <si>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</si>
  <si>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</si>
  <si>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</si>
  <si>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</si>
  <si>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</si>
  <si>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</si>
  <si>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</si>
  <si>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</si>
  <si>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</si>
  <si>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</si>
  <si>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</si>
  <si>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</si>
  <si>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</si>
  <si>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</si>
  <si>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</si>
  <si>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</si>
  <si>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</si>
  <si>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</si>
  <si>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</si>
  <si>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</si>
  <si>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</si>
  <si>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</si>
  <si>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</si>
  <si>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</si>
  <si>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</si>
  <si>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</si>
  <si>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</si>
  <si>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</si>
  <si>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</si>
  <si>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</si>
  <si>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</si>
  <si>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</si>
  <si>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</si>
  <si>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</si>
  <si>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</si>
  <si>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</si>
  <si>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</si>
  <si>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</si>
  <si>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</si>
  <si>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</si>
  <si>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</si>
  <si>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</si>
  <si>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</si>
  <si>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</si>
  <si>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</si>
  <si>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</si>
  <si>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</si>
  <si>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</si>
  <si>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</si>
  <si>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</si>
  <si>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</si>
  <si>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</si>
  <si>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</si>
  <si>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</si>
  <si>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</si>
  <si>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</si>
  <si>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</si>
  <si>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</si>
  <si>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</si>
  <si>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</si>
  <si>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</si>
  <si>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</si>
  <si>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</si>
  <si>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</si>
  <si>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</si>
  <si>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</si>
  <si>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</si>
  <si>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</si>
  <si>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</si>
  <si>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</si>
  <si>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</si>
  <si>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</si>
  <si>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</si>
  <si>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</si>
  <si>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</si>
  <si>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</si>
  <si>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</si>
  <si>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</si>
  <si>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</si>
  <si>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</si>
  <si>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</si>
  <si>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</si>
  <si>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</si>
  <si>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</si>
  <si>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</si>
  <si>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</si>
  <si>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</si>
  <si>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</si>
  <si>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</si>
  <si>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</si>
  <si>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</si>
  <si>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</si>
  <si>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</si>
  <si>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</si>
  <si>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</si>
  <si>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</si>
  <si>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</si>
  <si>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</si>
  <si>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</si>
  <si>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</si>
  <si>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</si>
  <si>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</si>
  <si>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</si>
  <si>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</si>
  <si>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</si>
  <si>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</si>
  <si>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</si>
  <si>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</si>
  <si>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</si>
  <si>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</si>
  <si>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</si>
  <si>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</si>
  <si>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</si>
  <si>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</si>
  <si>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</si>
  <si>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</si>
  <si>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</si>
  <si>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</si>
  <si>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</si>
  <si>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</si>
  <si>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</si>
  <si>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</si>
  <si>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</si>
  <si>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</si>
  <si>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</si>
  <si>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</si>
  <si>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</si>
  <si>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</si>
  <si>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</si>
  <si>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</si>
  <si>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</si>
  <si>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</si>
  <si>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</si>
  <si>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</si>
  <si>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</si>
  <si>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</si>
  <si>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</si>
  <si>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</si>
  <si>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</si>
  <si>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</si>
  <si>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</si>
  <si>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</si>
  <si>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</si>
  <si>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</si>
  <si>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</si>
  <si>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</si>
  <si>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</si>
  <si>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</si>
  <si>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</si>
  <si>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</si>
  <si>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</si>
  <si>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</si>
  <si>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</si>
  <si>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</si>
  <si>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</si>
  <si>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</si>
  <si>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</si>
  <si>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</si>
  <si>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</si>
  <si>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</si>
  <si>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</si>
  <si>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</si>
  <si>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</si>
  <si>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</si>
  <si>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</si>
  <si>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</si>
  <si>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</si>
  <si>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</si>
  <si>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</si>
  <si>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</si>
  <si>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</si>
  <si>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</si>
  <si>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</si>
  <si>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</si>
  <si>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</si>
  <si>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</si>
  <si>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</si>
  <si>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</si>
  <si>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</si>
  <si>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</si>
  <si>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</si>
  <si>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</si>
  <si>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</si>
  <si>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</si>
  <si>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</si>
  <si>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</si>
  <si>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</si>
  <si>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</si>
  <si>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</si>
  <si>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</si>
  <si>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</si>
  <si>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</si>
  <si>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</si>
  <si>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</si>
  <si>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</si>
  <si>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</si>
  <si>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</si>
  <si>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</si>
  <si>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</si>
  <si>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</si>
  <si>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</si>
  <si>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</si>
  <si>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</si>
  <si>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</si>
  <si>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</si>
  <si>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</si>
  <si>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</si>
  <si>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</si>
  <si>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</si>
  <si>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</si>
  <si>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</si>
  <si>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</si>
  <si>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</si>
  <si>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</si>
  <si>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</si>
  <si>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</si>
  <si>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</si>
  <si>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</si>
  <si>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</si>
  <si>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</si>
  <si>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</si>
  <si>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</si>
  <si>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</si>
  <si>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</si>
  <si>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</si>
  <si>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</si>
  <si>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</si>
  <si>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</si>
  <si>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</si>
  <si>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</si>
  <si>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</si>
  <si>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</si>
  <si>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</si>
  <si>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</si>
  <si>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</si>
  <si>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</si>
  <si>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</si>
  <si>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</si>
  <si>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</si>
  <si>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</si>
  <si>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</si>
  <si>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</si>
  <si>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</si>
  <si>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</si>
  <si>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</si>
  <si>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</si>
  <si>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</si>
  <si>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</si>
  <si>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</si>
  <si>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</si>
  <si>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</si>
  <si>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</si>
  <si>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</si>
  <si>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</si>
  <si>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</si>
  <si>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</si>
  <si>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</si>
  <si>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</si>
  <si>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</si>
  <si>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</si>
  <si>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</si>
  <si>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</si>
  <si>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</si>
  <si>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</si>
  <si>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</si>
  <si>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</si>
  <si>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</si>
  <si>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</si>
  <si>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</si>
  <si>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</si>
  <si>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</si>
  <si>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</si>
  <si>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</si>
  <si>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</si>
  <si>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</si>
  <si>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</si>
  <si>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</si>
  <si>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</si>
  <si>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</si>
  <si>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</si>
  <si>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</si>
  <si>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</si>
  <si>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</si>
  <si>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</si>
  <si>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</si>
  <si>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</si>
  <si>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</si>
  <si>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</si>
  <si>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</si>
  <si>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</si>
  <si>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</si>
  <si>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</si>
  <si>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</si>
  <si>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</si>
  <si>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</si>
  <si>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</si>
  <si>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</si>
  <si>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</si>
  <si>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</si>
  <si>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</si>
  <si>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</si>
  <si>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</si>
  <si>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</si>
  <si>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</si>
  <si>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</si>
  <si>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</si>
  <si>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</si>
  <si>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</si>
  <si>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</si>
  <si>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</si>
  <si>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</si>
  <si>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</si>
  <si>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</si>
  <si>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</si>
  <si>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</si>
  <si>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</si>
  <si>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</si>
  <si>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</si>
  <si>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</si>
  <si>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</si>
  <si>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</si>
  <si>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</si>
  <si>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</si>
  <si>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</si>
  <si>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</si>
  <si>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</si>
  <si>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</si>
  <si>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</si>
  <si>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</si>
  <si>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</si>
  <si>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</si>
  <si>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</si>
  <si>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</si>
  <si>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</si>
  <si>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</si>
  <si>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</si>
  <si>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</si>
  <si>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</si>
  <si>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</si>
  <si>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</si>
  <si>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</si>
  <si>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</si>
  <si>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</si>
  <si>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</si>
  <si>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</si>
  <si>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</si>
  <si>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</si>
  <si>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</si>
  <si>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</si>
  <si>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</si>
  <si>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</si>
  <si>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</si>
  <si>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</si>
  <si>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</si>
  <si>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</si>
  <si>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</si>
  <si>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</si>
  <si>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</si>
  <si>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</si>
  <si>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</si>
  <si>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</si>
  <si>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</si>
  <si>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</si>
  <si>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</si>
  <si>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</si>
  <si>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</si>
  <si>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</si>
  <si>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</si>
  <si>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</si>
  <si>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</si>
  <si>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</si>
  <si>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</si>
  <si>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</si>
  <si>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</si>
  <si>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</si>
  <si>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</si>
  <si>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</si>
  <si>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</si>
  <si>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</si>
  <si>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</si>
  <si>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</si>
  <si>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</si>
  <si>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</si>
  <si>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</si>
  <si>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</si>
  <si>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</si>
  <si>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</si>
  <si>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</si>
  <si>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</si>
  <si>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</si>
  <si>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</si>
  <si>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</si>
  <si>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</si>
  <si>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</si>
  <si>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</si>
  <si>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</si>
  <si>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</si>
  <si>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</si>
  <si>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</si>
  <si>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</si>
  <si>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</si>
  <si>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</si>
  <si>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</si>
  <si>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</si>
  <si>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</si>
  <si>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</si>
  <si>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</si>
  <si>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</si>
  <si>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</si>
  <si>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</si>
  <si>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</si>
  <si>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</si>
  <si>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</si>
  <si>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</si>
  <si>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</si>
  <si>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</si>
  <si>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</si>
  <si>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</si>
  <si>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</si>
  <si>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</si>
  <si>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</si>
  <si>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</si>
  <si>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</si>
  <si>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</si>
  <si>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</si>
  <si>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</si>
  <si>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</si>
  <si>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</si>
  <si>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</si>
  <si>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</si>
  <si>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</si>
  <si>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</si>
  <si>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</si>
  <si>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</si>
  <si>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</si>
  <si>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</si>
  <si>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</si>
  <si>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</si>
  <si>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</si>
  <si>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</si>
  <si>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</si>
  <si>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</si>
  <si>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</si>
  <si>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</si>
  <si>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</si>
  <si>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</si>
  <si>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</si>
  <si>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</si>
  <si>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</si>
  <si>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</si>
  <si>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</si>
  <si>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</si>
  <si>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</si>
  <si>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</si>
  <si>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</si>
  <si>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</si>
  <si>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</si>
  <si>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</si>
  <si>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</si>
  <si>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</si>
  <si>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</si>
  <si>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</si>
  <si>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</si>
  <si>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</si>
  <si>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</si>
  <si>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</si>
  <si>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</si>
  <si>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</si>
  <si>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</si>
  <si>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</si>
  <si>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</si>
  <si>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</si>
  <si>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</si>
  <si>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</si>
  <si>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</si>
  <si>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</si>
  <si>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</si>
  <si>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</si>
  <si>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</si>
  <si>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</si>
  <si>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</si>
  <si>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</si>
  <si>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</si>
  <si>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</si>
  <si>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</si>
  <si>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</si>
  <si>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</si>
  <si>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</si>
  <si>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</si>
  <si>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</si>
  <si>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</si>
  <si>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</si>
  <si>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</si>
  <si>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</si>
  <si>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</si>
  <si>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</si>
  <si>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</si>
  <si>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</si>
  <si>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</si>
  <si>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</si>
  <si>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</si>
  <si>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</si>
  <si>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</si>
  <si>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</si>
  <si>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</si>
  <si>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</si>
  <si>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</si>
  <si>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</si>
  <si>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</si>
  <si>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</si>
  <si>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</si>
  <si>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</si>
  <si>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</si>
  <si>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</si>
  <si>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</si>
  <si>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</si>
  <si>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</si>
  <si>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</si>
  <si>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</si>
  <si>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</si>
  <si>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</si>
  <si>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</si>
  <si>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</si>
  <si>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</si>
  <si>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</si>
  <si>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</si>
  <si>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</si>
  <si>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</si>
  <si>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</si>
  <si>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</si>
  <si>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</si>
  <si>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</si>
  <si>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</si>
  <si>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</si>
  <si>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</si>
  <si>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</si>
  <si>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</si>
  <si>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</si>
  <si>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</si>
  <si>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</si>
  <si>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</si>
  <si>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</si>
  <si>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</si>
  <si>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</si>
  <si>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</si>
  <si>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</si>
  <si>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</si>
  <si>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</si>
  <si>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</si>
  <si>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</si>
  <si>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</si>
  <si>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</si>
  <si>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</si>
  <si>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</si>
  <si>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</si>
  <si>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</si>
  <si>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</si>
  <si>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</si>
  <si>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</si>
  <si>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</si>
  <si>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</si>
  <si>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</si>
  <si>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</si>
  <si>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</si>
  <si>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</si>
  <si>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</si>
  <si>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</si>
  <si>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</si>
  <si>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</si>
  <si>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</si>
  <si>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</si>
  <si>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</si>
  <si>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</si>
  <si>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</si>
  <si>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</si>
  <si>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</si>
  <si>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</si>
  <si>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</si>
  <si>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</si>
  <si>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</si>
  <si>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</si>
  <si>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</si>
  <si>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</si>
  <si>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</si>
  <si>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</si>
  <si>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</si>
  <si>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</si>
  <si>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</si>
  <si>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</si>
  <si>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</si>
  <si>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</si>
  <si>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</si>
  <si>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</si>
  <si>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</si>
  <si>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</si>
  <si>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</si>
  <si>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</si>
  <si>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</si>
  <si>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</si>
  <si>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</si>
  <si>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</si>
  <si>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</si>
  <si>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</si>
  <si>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</si>
  <si>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</si>
  <si>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</si>
  <si>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</si>
  <si>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</si>
  <si>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</si>
  <si>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</si>
  <si>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</si>
  <si>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</si>
  <si>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</si>
  <si>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</si>
  <si>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</si>
  <si>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</si>
  <si>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</si>
  <si>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</si>
  <si>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</si>
  <si>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</si>
  <si>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</si>
  <si>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</si>
  <si>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</si>
  <si>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</si>
  <si>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</si>
  <si>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</si>
  <si>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</si>
  <si>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</si>
  <si>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</si>
  <si>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</si>
  <si>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</si>
  <si>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</si>
  <si>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</si>
  <si>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</si>
  <si>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</si>
  <si>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</si>
  <si>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</si>
  <si>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</si>
  <si>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</si>
  <si>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</si>
  <si>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</si>
  <si>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</si>
  <si>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</si>
  <si>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</si>
  <si>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</si>
  <si>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</si>
  <si>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</si>
  <si>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</si>
  <si>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</si>
  <si>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</si>
  <si>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</si>
  <si>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</si>
  <si>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</si>
  <si>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</si>
  <si>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</si>
  <si>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</si>
  <si>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</si>
  <si>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</si>
  <si>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</si>
  <si>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</si>
  <si>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</si>
  <si>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</si>
  <si>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</si>
  <si>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</si>
  <si>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</si>
  <si>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</si>
  <si>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</si>
  <si>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</si>
  <si>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</si>
  <si>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</si>
  <si>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</si>
  <si>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</si>
  <si>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</si>
  <si>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</si>
  <si>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</si>
  <si>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</si>
  <si>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</si>
  <si>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</si>
  <si>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</si>
  <si>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</si>
  <si>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</si>
  <si>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</si>
  <si>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</si>
  <si>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</si>
  <si>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</si>
  <si>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</si>
  <si>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</si>
  <si>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</si>
  <si>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</si>
  <si>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</si>
  <si>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</si>
  <si>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</si>
  <si>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</si>
  <si>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</si>
  <si>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</si>
  <si>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</si>
  <si>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</si>
  <si>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</si>
  <si>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</si>
  <si>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</si>
  <si>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</si>
  <si>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</si>
  <si>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</si>
  <si>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</si>
  <si>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</si>
  <si>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</si>
  <si>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</si>
  <si>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</si>
  <si>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</si>
  <si>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</si>
  <si>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</si>
  <si>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</si>
  <si>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</si>
  <si>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</si>
  <si>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</si>
  <si>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</si>
  <si>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</si>
  <si>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</si>
  <si>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</si>
  <si>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</si>
  <si>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</si>
  <si>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</si>
  <si>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</si>
  <si>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</si>
  <si>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</si>
  <si>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</si>
  <si>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</si>
  <si>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</si>
  <si>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</si>
  <si>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</si>
  <si>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</si>
  <si>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</si>
  <si>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</si>
  <si>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</si>
  <si>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</si>
  <si>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</si>
  <si>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</si>
  <si>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</si>
  <si>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</si>
  <si>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</si>
  <si>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</si>
  <si>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</si>
  <si>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</si>
  <si>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</si>
  <si>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</si>
  <si>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</si>
  <si>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</si>
  <si>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</si>
  <si>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</si>
  <si>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</si>
  <si>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</si>
  <si>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</si>
  <si>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</si>
  <si>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</si>
  <si>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</si>
  <si>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</si>
  <si>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</si>
  <si>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</si>
  <si>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</si>
  <si>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</si>
  <si>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</si>
  <si>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</si>
  <si>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</si>
  <si>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</si>
  <si>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</si>
  <si>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</si>
  <si>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</si>
  <si>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</si>
  <si>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</si>
  <si>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</si>
  <si>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</si>
  <si>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</si>
  <si>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</si>
  <si>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</si>
  <si>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</si>
  <si>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</si>
  <si>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</si>
  <si>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</si>
  <si>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</si>
  <si>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</si>
  <si>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</si>
  <si>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</si>
  <si>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</si>
  <si>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</si>
  <si>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</si>
  <si>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</si>
  <si>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</si>
  <si>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</si>
  <si>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</si>
  <si>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</si>
  <si>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</si>
  <si>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</si>
  <si>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</si>
  <si>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</si>
  <si>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</si>
  <si>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</si>
  <si>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</si>
  <si>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</si>
  <si>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</si>
  <si>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</si>
  <si>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</si>
  <si>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</si>
  <si>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</si>
  <si>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</si>
  <si>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</si>
  <si>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</si>
  <si>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</si>
  <si>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</si>
  <si>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</si>
  <si>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</si>
  <si>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</si>
  <si>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</si>
  <si>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</si>
  <si>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</si>
  <si>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</si>
  <si>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</si>
  <si>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</si>
  <si>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</si>
  <si>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</si>
  <si>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</si>
  <si>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</si>
  <si>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</si>
  <si>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</si>
  <si>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</si>
  <si>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</si>
  <si>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</si>
  <si>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</si>
  <si>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</si>
  <si>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</si>
  <si>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</si>
  <si>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</si>
  <si>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</si>
  <si>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</si>
  <si>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</si>
  <si>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</si>
  <si>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</si>
  <si>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</si>
  <si>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</si>
  <si>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</si>
  <si>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</si>
  <si>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</si>
  <si>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</si>
  <si>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</si>
  <si>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</si>
  <si>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</si>
  <si>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</si>
  <si>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</si>
  <si>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</si>
  <si>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</si>
  <si>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</si>
  <si>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</si>
  <si>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</si>
  <si>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</si>
  <si>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</si>
  <si>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</si>
  <si>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</si>
  <si>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</si>
  <si>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</si>
  <si>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</si>
  <si>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</si>
  <si>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</si>
  <si>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</si>
  <si>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</si>
  <si>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</si>
  <si>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</si>
  <si>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</si>
  <si>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</si>
  <si>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</si>
  <si>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</si>
  <si>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</si>
  <si>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</si>
  <si>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</si>
  <si>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</si>
  <si>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</si>
  <si>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</si>
  <si>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</si>
  <si>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</si>
  <si>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</si>
  <si>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</si>
  <si>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</si>
  <si>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</si>
  <si>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</si>
  <si>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</si>
  <si>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</si>
  <si>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</si>
  <si>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</si>
  <si>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</si>
  <si>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</si>
  <si>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</si>
  <si>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</si>
  <si>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</si>
  <si>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</si>
  <si>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</si>
  <si>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</si>
  <si>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</si>
  <si>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</si>
  <si>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</si>
  <si>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</si>
  <si>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</si>
  <si>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</si>
  <si>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</si>
  <si>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</si>
  <si>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</si>
  <si>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</si>
  <si>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</si>
  <si>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</si>
  <si>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</si>
  <si>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</si>
  <si>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</si>
  <si>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</si>
  <si>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</si>
  <si>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</si>
  <si>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</si>
  <si>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</si>
  <si>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</si>
  <si>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</si>
  <si>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</si>
  <si>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</si>
  <si>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</si>
  <si>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</si>
  <si>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</si>
  <si>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</si>
  <si>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</si>
  <si>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</si>
  <si>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</si>
  <si>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</si>
  <si>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</si>
  <si>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</si>
  <si>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</si>
  <si>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</si>
  <si>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</si>
  <si>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</si>
  <si>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</si>
  <si>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</si>
  <si>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</si>
  <si>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</si>
  <si>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</si>
  <si>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</si>
  <si>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</si>
  <si>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</si>
  <si>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</si>
  <si>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</si>
  <si>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</si>
  <si>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</si>
  <si>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</si>
  <si>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</si>
  <si>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</si>
  <si>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</si>
  <si>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</si>
  <si>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</si>
  <si>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</si>
  <si>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</si>
  <si>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</si>
  <si>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</si>
  <si>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</si>
  <si>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</si>
  <si>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</si>
  <si>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</si>
  <si>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</si>
  <si>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</si>
  <si>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</si>
  <si>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</si>
  <si>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</si>
  <si>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</si>
  <si>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</si>
  <si>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</si>
  <si>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</si>
  <si>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</si>
  <si>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</si>
  <si>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</si>
  <si>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</si>
  <si>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</si>
  <si>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</si>
  <si>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</si>
  <si>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</si>
  <si>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</si>
  <si>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</si>
  <si>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</si>
  <si>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</si>
  <si>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</si>
  <si>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</si>
  <si>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</si>
  <si>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</si>
  <si>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</si>
  <si>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</si>
  <si>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</si>
  <si>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</si>
  <si>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</si>
  <si>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</si>
  <si>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</si>
  <si>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</si>
  <si>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</si>
  <si>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</si>
  <si>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</si>
  <si>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</si>
  <si>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</si>
  <si>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</si>
  <si>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</si>
  <si>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</si>
  <si>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</si>
  <si>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</si>
  <si>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</si>
  <si>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</si>
  <si>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</si>
  <si>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</si>
  <si>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</si>
  <si>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</si>
  <si>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</si>
  <si>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</si>
  <si>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</si>
  <si>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</si>
  <si>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</si>
  <si>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</si>
  <si>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</si>
  <si>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</si>
  <si>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</si>
  <si>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</si>
  <si>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</si>
  <si>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</si>
  <si>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</si>
  <si>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</si>
  <si>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</si>
  <si>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</si>
  <si>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</si>
  <si>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</si>
  <si>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</si>
  <si>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</si>
  <si>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</si>
  <si>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</si>
  <si>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</si>
  <si>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</si>
  <si>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</si>
  <si>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</si>
  <si>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</si>
  <si>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</si>
  <si>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</si>
  <si>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</si>
  <si>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</si>
  <si>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</si>
  <si>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</si>
  <si>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</si>
  <si>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</si>
  <si>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</si>
  <si>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</si>
  <si>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</si>
  <si>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</si>
  <si>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</si>
  <si>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</si>
  <si>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</si>
  <si>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</si>
  <si>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</si>
  <si>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350-360</t>
  </si>
  <si>
    <t>Loss of Rs.9/-</t>
  </si>
  <si>
    <t>Loss of Rs.14/-</t>
  </si>
  <si>
    <t>Profit of Rs.1/-</t>
  </si>
  <si>
    <t>Profit of Rs.130/-</t>
  </si>
  <si>
    <t>Profit of Rs.3.6/-</t>
  </si>
  <si>
    <t>Profit of Rs.12.5/-</t>
  </si>
  <si>
    <t xml:space="preserve">AUROPHARMA DEC FUT </t>
  </si>
  <si>
    <t>390-395</t>
  </si>
  <si>
    <t>Loss of Rs.30/-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</si>
  <si>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</si>
  <si>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</si>
  <si>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</si>
  <si>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</si>
  <si>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</si>
  <si>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</si>
  <si>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</si>
  <si>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</si>
  <si>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225-230</t>
  </si>
  <si>
    <t>BANKNIFTY 30400 CE 10-DEC</t>
  </si>
  <si>
    <t>Profit of Rs.50/-</t>
  </si>
  <si>
    <t>NIFTY 13450 PE 17-DEC</t>
  </si>
  <si>
    <t>NIFTY 13250 PE 17-DEC</t>
  </si>
  <si>
    <t>Profit of Rs.6.5/-</t>
  </si>
  <si>
    <t>370-375</t>
  </si>
  <si>
    <t>2250-2300</t>
  </si>
  <si>
    <t>3820-3850</t>
  </si>
  <si>
    <t>COLPAL DEC FUT</t>
  </si>
  <si>
    <t>90-92</t>
  </si>
  <si>
    <t>DABUR 520 CE DEC</t>
  </si>
  <si>
    <t xml:space="preserve">DABUR 510 CE DEC </t>
  </si>
  <si>
    <t>PIDILITIND  DEC FUT</t>
  </si>
  <si>
    <t>Part Profit of Rs.8.5/-</t>
  </si>
  <si>
    <t>Profit of Rs.2.85/-</t>
  </si>
  <si>
    <t>770-775</t>
  </si>
  <si>
    <t>NIFTY 31-DEC 13300 PE</t>
  </si>
  <si>
    <t>Loss of Rs.20/-</t>
  </si>
  <si>
    <t>Profit of Rs.18/-</t>
  </si>
  <si>
    <t>SCTL</t>
  </si>
  <si>
    <t>Profit of Rs.82.5/-</t>
  </si>
  <si>
    <t>HINDUNILVR  DEC FUT</t>
  </si>
  <si>
    <t>2380-2400</t>
  </si>
  <si>
    <t>Profit of Rs.28/-</t>
  </si>
  <si>
    <t>215-218</t>
  </si>
  <si>
    <t>Profit of Rs.3.9/-</t>
  </si>
  <si>
    <t>Loss of Rs.17.5/-</t>
  </si>
  <si>
    <t>970-975</t>
  </si>
  <si>
    <t>NIFTY 13600 PE 17-DEC</t>
  </si>
  <si>
    <t>BANKNIFTY 30400 PE 17-DEC</t>
  </si>
  <si>
    <t>BANKNIFTY 30500 PE 17-DEC</t>
  </si>
  <si>
    <t>200-250</t>
  </si>
  <si>
    <t>Profit of Rs.56/-</t>
  </si>
  <si>
    <t>Loss of Rs.126.5/-</t>
  </si>
  <si>
    <t xml:space="preserve">BHARATFORG  DEC FUT </t>
  </si>
  <si>
    <t>1100-1140</t>
  </si>
  <si>
    <t>570-575</t>
  </si>
  <si>
    <t>BHARATFORG  DEC FUT</t>
  </si>
  <si>
    <t xml:space="preserve"> TVSMOTOR DEC FUT</t>
  </si>
  <si>
    <t>485-480</t>
  </si>
  <si>
    <t>GODREJCP DEC FUT</t>
  </si>
  <si>
    <t>SUNTV DEC FUT</t>
  </si>
  <si>
    <t>Loss of Rs, 65/</t>
  </si>
  <si>
    <t>Loss of Rs.31/-</t>
  </si>
  <si>
    <t>Loss of Rs.88/-</t>
  </si>
  <si>
    <t>Profit of Rs.26.5/-</t>
  </si>
  <si>
    <t>Profit of Rs.10/-</t>
  </si>
  <si>
    <t>Loss of Rs.18.5/-</t>
  </si>
  <si>
    <t>Profit of Rs.11/-</t>
  </si>
  <si>
    <t>Profit of Rs.16/-</t>
  </si>
  <si>
    <t>Profit of Rs.22.5/-</t>
  </si>
  <si>
    <t>Loss of Rs.6.5/-</t>
  </si>
  <si>
    <t xml:space="preserve">BHARTIARTL </t>
  </si>
  <si>
    <t>540-550</t>
  </si>
  <si>
    <t xml:space="preserve"> ZENSARTECH</t>
  </si>
  <si>
    <t>INDUSTOWER</t>
  </si>
  <si>
    <t>Loss of Rs.2.2/-</t>
  </si>
  <si>
    <t>Loss of Rs.13.5/-</t>
  </si>
  <si>
    <t>Loss of Rs.19/-</t>
  </si>
  <si>
    <t>Loss of Rs.11.5/-</t>
  </si>
  <si>
    <t>Profit of Rs.72.5/-</t>
  </si>
  <si>
    <t>Profit of Rs.23/-</t>
  </si>
  <si>
    <t>1895-1901</t>
  </si>
  <si>
    <t>Loss of Rs.3.15/-</t>
  </si>
  <si>
    <t>BANKNIFTY  DEC FUT</t>
  </si>
  <si>
    <t>Profit of Rs.205/-</t>
  </si>
  <si>
    <t xml:space="preserve">HINDUNILVR  DEC FUT </t>
  </si>
  <si>
    <t>OZONEWORLD</t>
  </si>
  <si>
    <t>Loss of Rs.64/-</t>
  </si>
  <si>
    <t>Profit of Rs.4/-</t>
  </si>
  <si>
    <t>230-228</t>
  </si>
  <si>
    <t>Profit of Rs.5/-</t>
  </si>
  <si>
    <t>NIFTY 13300 PE 24-DEC</t>
  </si>
  <si>
    <t>187-193</t>
  </si>
  <si>
    <t>MNIL</t>
  </si>
  <si>
    <t>SHAH NISHITH</t>
  </si>
  <si>
    <t>Loss of Rs.150/-</t>
  </si>
  <si>
    <t>Profit of Rs.20.5/-</t>
  </si>
  <si>
    <t>BRITANNIA DEC FUT</t>
  </si>
  <si>
    <t>340-350</t>
  </si>
  <si>
    <t>385-389</t>
  </si>
  <si>
    <t>425-435</t>
  </si>
  <si>
    <t>660-670</t>
  </si>
  <si>
    <t>400-402</t>
  </si>
  <si>
    <t>420-425</t>
  </si>
  <si>
    <t>Loss of Rs.44/-</t>
  </si>
  <si>
    <t>VGCL</t>
  </si>
  <si>
    <t>VIBRANT GLOBAL INFRAPROJECT PRIVATE LIMITED</t>
  </si>
  <si>
    <t>PANSARI</t>
  </si>
  <si>
    <t>Pansari Developers Ltd.</t>
  </si>
  <si>
    <t>ADESH BROKING HOUSE  PRIVATE LIMITED</t>
  </si>
  <si>
    <t>ALPHA LEON ENTERPRISES LLP</t>
  </si>
  <si>
    <t>MARFATIA NISHIL SURENDRA</t>
  </si>
  <si>
    <t>NIFTY 13650 PE 24-DEC</t>
  </si>
  <si>
    <t>3654-3660</t>
  </si>
  <si>
    <t>NIFTY 13500 PE 31-DEC</t>
  </si>
  <si>
    <t>BANKNIFTY 30300 PE 24-DEC</t>
  </si>
  <si>
    <t>Loss of Rs.92.5/-</t>
  </si>
  <si>
    <t>Profit of Rs.12/-</t>
  </si>
  <si>
    <t>CADILAHC DEC FUT</t>
  </si>
  <si>
    <t>3200-3230</t>
  </si>
  <si>
    <t>3500-3600</t>
  </si>
  <si>
    <t>Profit of Rs.170/-</t>
  </si>
  <si>
    <t>Part Profit of Rs.13/-</t>
  </si>
  <si>
    <t>Loss of Rs.85/-</t>
  </si>
  <si>
    <t>BECTORFOOD</t>
  </si>
  <si>
    <t>SWORD EDGE COMMERCIALS LTD</t>
  </si>
  <si>
    <t>TEJAS TRADEFIN LLP</t>
  </si>
  <si>
    <t>VINOD GARG</t>
  </si>
  <si>
    <t>Agro Phos India Limited</t>
  </si>
  <si>
    <t>Aptech Limited</t>
  </si>
  <si>
    <t>VIJETA STOCK &amp; SHARES SERVICES PRIVATE LIMITED VIJETA  STOCK</t>
  </si>
  <si>
    <t>Mrs Bectors Food Spe Ltd</t>
  </si>
  <si>
    <t>PRABHULAL LALLUBHAI PAREKH</t>
  </si>
  <si>
    <t>NUMIV RESEARCH PRIVATE LIMITED</t>
  </si>
  <si>
    <t>ELIXIR WEALTH MANAGEMENT PRIVATE LIMITED</t>
  </si>
  <si>
    <t>Confidence Petro Ind Ltd.</t>
  </si>
  <si>
    <t>Mohota Industries Ltd.</t>
  </si>
  <si>
    <t>VIKRAMKUMAR KARANRAJ SAKARIA HUF DAKSH CORPORATION</t>
  </si>
  <si>
    <t>THE HINDUSTAN TIIMES LTD</t>
  </si>
  <si>
    <t>Vikas EcoTech Limited</t>
  </si>
  <si>
    <t>VAIBHAV RAJENDRA DOSHI</t>
  </si>
  <si>
    <t>EARTHSTONE HOLDING (TWO) PRIVATE LTD</t>
  </si>
  <si>
    <t>ICICIPRULI DEC FUT</t>
  </si>
  <si>
    <t>Profit of Rs.7.5/-</t>
  </si>
  <si>
    <t>SUNPHARMA DEC FUT</t>
  </si>
  <si>
    <t>591.5-592.5</t>
  </si>
  <si>
    <t>906-908</t>
  </si>
  <si>
    <t>HINDUNILVR 2400 CE DEC</t>
  </si>
  <si>
    <t>20-22</t>
  </si>
  <si>
    <t>Loss of Rs.40.5/-</t>
  </si>
  <si>
    <t>723-725</t>
  </si>
  <si>
    <t>HINDALCO DEC FUT</t>
  </si>
  <si>
    <t>240-240.5</t>
  </si>
  <si>
    <t>235-234</t>
  </si>
  <si>
    <t>450-452</t>
  </si>
  <si>
    <t>470-475</t>
  </si>
  <si>
    <t>484-486</t>
  </si>
  <si>
    <t>AIML</t>
  </si>
  <si>
    <t>SAUMIL ARVINDBHAI BHAVNAGARI</t>
  </si>
  <si>
    <t>AKASHDEEP</t>
  </si>
  <si>
    <t>HARISH MAKHARIA</t>
  </si>
  <si>
    <t>DATASOFT</t>
  </si>
  <si>
    <t>COSCO VANIJYA PRIVATE LIMITED</t>
  </si>
  <si>
    <t>FCL*</t>
  </si>
  <si>
    <t>SURENDRA DEVIPRASAD TIBREWALA</t>
  </si>
  <si>
    <t>NIPPON INDIA MUTUAL FUND A/C NIPPON INDIA SMALL CAP FUND</t>
  </si>
  <si>
    <t>KGPETRO</t>
  </si>
  <si>
    <t>MANISH SINGHAL</t>
  </si>
  <si>
    <t>BAL DEV DAS GAURI SHANKER KANDOI (HUF)</t>
  </si>
  <si>
    <t>MAHACORP</t>
  </si>
  <si>
    <t>NISHIL SURENDRABHAI MARFATIA</t>
  </si>
  <si>
    <t>DULCET ADVISORY PRIVATE LIMITED .</t>
  </si>
  <si>
    <t>OSIAJEE</t>
  </si>
  <si>
    <t>MILAN MOHANLALA SHAH</t>
  </si>
  <si>
    <t>DEEPAK MANILAL PATEL</t>
  </si>
  <si>
    <t>PACIFICI</t>
  </si>
  <si>
    <t>RAHUL MARBLES PRIVATE LIMITED</t>
  </si>
  <si>
    <t>ANKIT AGARWAL</t>
  </si>
  <si>
    <t>PRISMMEDI</t>
  </si>
  <si>
    <t>ANUJ SOLANKI</t>
  </si>
  <si>
    <t>BIJENDER</t>
  </si>
  <si>
    <t>MULTIPLIER SHARE &amp; STOCK ADVISORS PRIVATE LIMITED</t>
  </si>
  <si>
    <t>HEALWARE SOLUTIONS PRIVATE LIMITED</t>
  </si>
  <si>
    <t>SHISHIND</t>
  </si>
  <si>
    <t>VARSHABEN D KORADIYA</t>
  </si>
  <si>
    <t>PURE BROKING PRIVATE LIMITED</t>
  </si>
  <si>
    <t>SUPRBPA</t>
  </si>
  <si>
    <t>G J CHINMAYI .</t>
  </si>
  <si>
    <t>VIAANINDUS</t>
  </si>
  <si>
    <t>YATIN GUPTA</t>
  </si>
  <si>
    <t>LALITA RAI</t>
  </si>
  <si>
    <t>Aro Granite Industries Li</t>
  </si>
  <si>
    <t>MONEY GROW INVESTMENT</t>
  </si>
  <si>
    <t>JAMSHANG ABHESHANGBHAI CHAVDA</t>
  </si>
  <si>
    <t>PINAKINI ARUNKUMAR SOLANKI</t>
  </si>
  <si>
    <t>Entertainment Network (In</t>
  </si>
  <si>
    <t>RAJASTHAN GLOBAL SECURITIES PVT LTD</t>
  </si>
  <si>
    <t>FAIRCHEMOR</t>
  </si>
  <si>
    <t>Fairchem Organics Limited</t>
  </si>
  <si>
    <t>GPT Infraprojects Ltd</t>
  </si>
  <si>
    <t>Indiabulls Hsg Fin Ltd</t>
  </si>
  <si>
    <t>JUMP TRADING FINANCIAL INDIA PRIVATE LIMITED</t>
  </si>
  <si>
    <t>GAURAV DOSHI</t>
  </si>
  <si>
    <t>Rupa &amp; Company Ltd</t>
  </si>
  <si>
    <t>ABAKKUS EMERGING OPPORTUNITIES FUND-1</t>
  </si>
  <si>
    <t>Snowman Logistics Ltd.</t>
  </si>
  <si>
    <t>PARTH INFIN BROKERS PVT LTD</t>
  </si>
  <si>
    <t>Sutlej Textiles and Indus</t>
  </si>
  <si>
    <t>Ujaas Energy Limited</t>
  </si>
  <si>
    <t>HI GROWTH CORPORATE SERVICES PVT LTD</t>
  </si>
  <si>
    <t>Vikas Multicorp Limited</t>
  </si>
  <si>
    <t>3i Infotech Limited</t>
  </si>
  <si>
    <t>STANDARD CHARTERED BANK</t>
  </si>
  <si>
    <t>MACSF EPARGNE RETRAITE</t>
  </si>
  <si>
    <t>SOLIDARITY ADVISORS PRIVATE LIMITED</t>
  </si>
  <si>
    <t>Krebs Biochem &amp; Ind Ltd</t>
  </si>
  <si>
    <t>BRESCON VENTURES PRIVATE LIMITED</t>
  </si>
  <si>
    <t>ABBAS YAHYABHAI  JASDANWALLA</t>
  </si>
  <si>
    <t>SUDHA  BUBNA</t>
  </si>
  <si>
    <t>SUVICHAR ADVISORS LLP</t>
  </si>
  <si>
    <t>SHAREINDIA</t>
  </si>
  <si>
    <t>Share Ind. Securities Ltd</t>
  </si>
  <si>
    <t>CHAKSHU GOYAL</t>
  </si>
  <si>
    <t>ADANI LOGISTICS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</si>
</sst>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71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7" fillId="59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0" fontId="0" fillId="58" borderId="36" xfId="0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5" fontId="47" fillId="59" borderId="39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0" fillId="45" borderId="36" xfId="0" applyNumberFormat="1" applyFill="1" applyBorder="1" applyAlignment="1">
      <alignment horizontal="center" vertical="center"/>
    </xf>
    <xf numFmtId="165" fontId="0" fillId="45" borderId="36" xfId="0" applyNumberFormat="1" applyFill="1" applyBorder="1" applyAlignment="1">
      <alignment horizontal="center" vertical="center"/>
    </xf>
    <xf numFmtId="15" fontId="0" fillId="45" borderId="36" xfId="0" applyNumberFormat="1" applyFill="1" applyBorder="1" applyAlignment="1">
      <alignment horizontal="center" vertical="center"/>
    </xf>
    <xf numFmtId="164" fontId="8" fillId="45" borderId="36" xfId="160" applyFont="1" applyFill="1" applyBorder="1" applyAlignment="1">
      <alignment horizontal="left" vertical="center"/>
    </xf>
    <xf numFmtId="164" fontId="47" fillId="45" borderId="36" xfId="160" applyFont="1" applyFill="1" applyBorder="1" applyAlignment="1">
      <alignment horizontal="center" vertical="top"/>
    </xf>
    <xf numFmtId="0" fontId="47" fillId="45" borderId="36" xfId="0" applyFon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top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4" fontId="7" fillId="45" borderId="5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59" borderId="37" xfId="160" applyNumberFormat="1" applyFont="1" applyFill="1" applyBorder="1" applyAlignment="1">
      <alignment horizontal="center" vertical="center"/>
    </xf>
    <xf numFmtId="16" fontId="7" fillId="59" borderId="39" xfId="16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16" fontId="7" fillId="59" borderId="5" xfId="0" applyNumberFormat="1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 vertical="center"/>
    </xf>
    <xf numFmtId="164" fontId="7" fillId="59" borderId="39" xfId="160" applyFont="1" applyFill="1" applyBorder="1" applyAlignment="1">
      <alignment horizontal="center" vertical="center"/>
    </xf>
    <xf numFmtId="165" fontId="47" fillId="59" borderId="37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0" fontId="0" fillId="59" borderId="38" xfId="0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47" fillId="59" borderId="37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 vertical="center"/>
    </xf>
    <xf numFmtId="16" fontId="7" fillId="58" borderId="39" xfId="160" applyNumberFormat="1" applyFont="1" applyFill="1" applyBorder="1" applyAlignment="1">
      <alignment horizontal="center" vertical="center"/>
    </xf>
    <xf numFmtId="0" fontId="7" fillId="58" borderId="39" xfId="0" applyFont="1" applyFill="1" applyBorder="1" applyAlignment="1">
      <alignment horizontal="center" vertical="center"/>
    </xf>
    <xf numFmtId="164" fontId="7" fillId="58" borderId="37" xfId="160" applyFont="1" applyFill="1" applyBorder="1" applyAlignment="1">
      <alignment horizontal="center" vertical="center"/>
    </xf>
    <xf numFmtId="164" fontId="7" fillId="58" borderId="39" xfId="160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0" fontId="0" fillId="58" borderId="38" xfId="0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44194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K12" sqref="K1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44194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668" t="s">
        <v>16</v>
      </c>
      <c r="B9" s="670" t="s">
        <v>17</v>
      </c>
      <c r="C9" s="670" t="s">
        <v>18</v>
      </c>
      <c r="D9" s="273" t="s">
        <v>19</v>
      </c>
      <c r="E9" s="273" t="s">
        <v>20</v>
      </c>
      <c r="F9" s="665" t="s">
        <v>21</v>
      </c>
      <c r="G9" s="666"/>
      <c r="H9" s="667"/>
      <c r="I9" s="665" t="s">
        <v>22</v>
      </c>
      <c r="J9" s="666"/>
      <c r="K9" s="667"/>
      <c r="L9" s="273"/>
      <c r="M9" s="280"/>
      <c r="N9" s="280"/>
      <c r="O9" s="280"/>
    </row>
    <row r="10" spans="1:15" ht="59.25" customHeight="1">
      <c r="A10" s="669"/>
      <c r="B10" s="671" t="s">
        <v>17</v>
      </c>
      <c r="C10" s="671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30928.3</v>
      </c>
      <c r="E11" s="302">
        <v>30818.583333333332</v>
      </c>
      <c r="F11" s="314">
        <v>30661.766666666663</v>
      </c>
      <c r="G11" s="314">
        <v>30395.23333333333</v>
      </c>
      <c r="H11" s="314">
        <v>30238.416666666661</v>
      </c>
      <c r="I11" s="314">
        <v>31085.116666666665</v>
      </c>
      <c r="J11" s="314">
        <v>31241.933333333338</v>
      </c>
      <c r="K11" s="314">
        <v>31508.466666666667</v>
      </c>
      <c r="L11" s="301">
        <v>30975.4</v>
      </c>
      <c r="M11" s="301">
        <v>30552.05</v>
      </c>
      <c r="N11" s="318">
        <v>1850025</v>
      </c>
      <c r="O11" s="319">
        <v>9.4236115218548536E-2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13890.55</v>
      </c>
      <c r="E12" s="315">
        <v>13865.449999999999</v>
      </c>
      <c r="F12" s="316">
        <v>13827.249999999998</v>
      </c>
      <c r="G12" s="316">
        <v>13763.949999999999</v>
      </c>
      <c r="H12" s="316">
        <v>13725.749999999998</v>
      </c>
      <c r="I12" s="316">
        <v>13928.749999999998</v>
      </c>
      <c r="J12" s="316">
        <v>13966.949999999999</v>
      </c>
      <c r="K12" s="316">
        <v>14030.249999999998</v>
      </c>
      <c r="L12" s="303">
        <v>13903.65</v>
      </c>
      <c r="M12" s="303">
        <v>13802.15</v>
      </c>
      <c r="N12" s="318">
        <v>14271675</v>
      </c>
      <c r="O12" s="319">
        <v>2.7700367249945991E-2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1624.2</v>
      </c>
      <c r="E13" s="315">
        <v>1617.0833333333333</v>
      </c>
      <c r="F13" s="316">
        <v>1607.1666666666665</v>
      </c>
      <c r="G13" s="316">
        <v>1590.1333333333332</v>
      </c>
      <c r="H13" s="316">
        <v>1580.2166666666665</v>
      </c>
      <c r="I13" s="316">
        <v>1634.1166666666666</v>
      </c>
      <c r="J13" s="316">
        <v>1644.0333333333331</v>
      </c>
      <c r="K13" s="316">
        <v>1661.0666666666666</v>
      </c>
      <c r="L13" s="303">
        <v>1627</v>
      </c>
      <c r="M13" s="303">
        <v>1600.05</v>
      </c>
      <c r="N13" s="318">
        <v>3223000</v>
      </c>
      <c r="O13" s="319">
        <v>-5.6360708534621579E-2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491.1</v>
      </c>
      <c r="E14" s="315">
        <v>490.68333333333334</v>
      </c>
      <c r="F14" s="316">
        <v>473.36666666666667</v>
      </c>
      <c r="G14" s="316">
        <v>455.63333333333333</v>
      </c>
      <c r="H14" s="316">
        <v>438.31666666666666</v>
      </c>
      <c r="I14" s="316">
        <v>508.41666666666669</v>
      </c>
      <c r="J14" s="316">
        <v>525.73333333333335</v>
      </c>
      <c r="K14" s="316">
        <v>543.4666666666667</v>
      </c>
      <c r="L14" s="303">
        <v>508</v>
      </c>
      <c r="M14" s="303">
        <v>472.95</v>
      </c>
      <c r="N14" s="318">
        <v>19576000</v>
      </c>
      <c r="O14" s="319">
        <v>3.6096115168836665E-2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484.3</v>
      </c>
      <c r="E15" s="315">
        <v>486.4666666666667</v>
      </c>
      <c r="F15" s="316">
        <v>478.83333333333337</v>
      </c>
      <c r="G15" s="316">
        <v>473.36666666666667</v>
      </c>
      <c r="H15" s="316">
        <v>465.73333333333335</v>
      </c>
      <c r="I15" s="316">
        <v>491.93333333333339</v>
      </c>
      <c r="J15" s="316">
        <v>499.56666666666672</v>
      </c>
      <c r="K15" s="316">
        <v>505.03333333333342</v>
      </c>
      <c r="L15" s="303">
        <v>494.1</v>
      </c>
      <c r="M15" s="303">
        <v>481</v>
      </c>
      <c r="N15" s="318">
        <v>52570000</v>
      </c>
      <c r="O15" s="319">
        <v>4.6822742474916385E-3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930.75</v>
      </c>
      <c r="E16" s="315">
        <v>935.43333333333339</v>
      </c>
      <c r="F16" s="316">
        <v>920.96666666666681</v>
      </c>
      <c r="G16" s="316">
        <v>911.18333333333339</v>
      </c>
      <c r="H16" s="316">
        <v>896.71666666666681</v>
      </c>
      <c r="I16" s="316">
        <v>945.21666666666681</v>
      </c>
      <c r="J16" s="316">
        <v>959.68333333333351</v>
      </c>
      <c r="K16" s="316">
        <v>969.46666666666681</v>
      </c>
      <c r="L16" s="303">
        <v>949.9</v>
      </c>
      <c r="M16" s="303">
        <v>925.65</v>
      </c>
      <c r="N16" s="318">
        <v>1699000</v>
      </c>
      <c r="O16" s="319">
        <v>-5.1897321428571432E-2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247.55</v>
      </c>
      <c r="E17" s="315">
        <v>246.73333333333335</v>
      </c>
      <c r="F17" s="316">
        <v>245.51666666666671</v>
      </c>
      <c r="G17" s="316">
        <v>243.48333333333335</v>
      </c>
      <c r="H17" s="316">
        <v>242.26666666666671</v>
      </c>
      <c r="I17" s="316">
        <v>248.76666666666671</v>
      </c>
      <c r="J17" s="316">
        <v>249.98333333333335</v>
      </c>
      <c r="K17" s="316">
        <v>252.01666666666671</v>
      </c>
      <c r="L17" s="303">
        <v>247.95</v>
      </c>
      <c r="M17" s="303">
        <v>244.7</v>
      </c>
      <c r="N17" s="318">
        <v>20190000</v>
      </c>
      <c r="O17" s="319">
        <v>-4.2946530147895338E-2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2397.6</v>
      </c>
      <c r="E18" s="315">
        <v>2405.5333333333333</v>
      </c>
      <c r="F18" s="316">
        <v>2376.0666666666666</v>
      </c>
      <c r="G18" s="316">
        <v>2354.5333333333333</v>
      </c>
      <c r="H18" s="316">
        <v>2325.0666666666666</v>
      </c>
      <c r="I18" s="316">
        <v>2427.0666666666666</v>
      </c>
      <c r="J18" s="316">
        <v>2456.5333333333328</v>
      </c>
      <c r="K18" s="316">
        <v>2478.0666666666666</v>
      </c>
      <c r="L18" s="303">
        <v>2435</v>
      </c>
      <c r="M18" s="303">
        <v>2384</v>
      </c>
      <c r="N18" s="318">
        <v>2108000</v>
      </c>
      <c r="O18" s="319">
        <v>6.7071627436092129E-2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178</v>
      </c>
      <c r="E19" s="315">
        <v>177.93333333333331</v>
      </c>
      <c r="F19" s="316">
        <v>176.06666666666661</v>
      </c>
      <c r="G19" s="316">
        <v>174.1333333333333</v>
      </c>
      <c r="H19" s="316">
        <v>172.26666666666659</v>
      </c>
      <c r="I19" s="316">
        <v>179.86666666666662</v>
      </c>
      <c r="J19" s="316">
        <v>181.73333333333335</v>
      </c>
      <c r="K19" s="316">
        <v>183.66666666666663</v>
      </c>
      <c r="L19" s="303">
        <v>179.8</v>
      </c>
      <c r="M19" s="303">
        <v>176</v>
      </c>
      <c r="N19" s="318">
        <v>11970000</v>
      </c>
      <c r="O19" s="319">
        <v>-8.2850041425020712E-3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95.55</v>
      </c>
      <c r="E20" s="315">
        <v>95.616666666666674</v>
      </c>
      <c r="F20" s="316">
        <v>94.483333333333348</v>
      </c>
      <c r="G20" s="316">
        <v>93.416666666666671</v>
      </c>
      <c r="H20" s="316">
        <v>92.283333333333346</v>
      </c>
      <c r="I20" s="316">
        <v>96.683333333333351</v>
      </c>
      <c r="J20" s="316">
        <v>97.816666666666677</v>
      </c>
      <c r="K20" s="316">
        <v>98.883333333333354</v>
      </c>
      <c r="L20" s="303">
        <v>96.75</v>
      </c>
      <c r="M20" s="303">
        <v>94.55</v>
      </c>
      <c r="N20" s="318">
        <v>44658000</v>
      </c>
      <c r="O20" s="319">
        <v>-2.4764150943396228E-2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2688.65</v>
      </c>
      <c r="E21" s="315">
        <v>2671.9500000000003</v>
      </c>
      <c r="F21" s="316">
        <v>2651.7000000000007</v>
      </c>
      <c r="G21" s="316">
        <v>2614.7500000000005</v>
      </c>
      <c r="H21" s="316">
        <v>2594.5000000000009</v>
      </c>
      <c r="I21" s="316">
        <v>2708.9000000000005</v>
      </c>
      <c r="J21" s="316">
        <v>2729.1499999999996</v>
      </c>
      <c r="K21" s="316">
        <v>2766.1000000000004</v>
      </c>
      <c r="L21" s="303">
        <v>2692.2</v>
      </c>
      <c r="M21" s="303">
        <v>2635</v>
      </c>
      <c r="N21" s="318">
        <v>5221500</v>
      </c>
      <c r="O21" s="319">
        <v>-1.3210114525456401E-2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907.2</v>
      </c>
      <c r="E22" s="315">
        <v>911.05000000000007</v>
      </c>
      <c r="F22" s="316">
        <v>900.30000000000018</v>
      </c>
      <c r="G22" s="316">
        <v>893.40000000000009</v>
      </c>
      <c r="H22" s="316">
        <v>882.6500000000002</v>
      </c>
      <c r="I22" s="316">
        <v>917.95000000000016</v>
      </c>
      <c r="J22" s="316">
        <v>928.69999999999993</v>
      </c>
      <c r="K22" s="316">
        <v>935.60000000000014</v>
      </c>
      <c r="L22" s="303">
        <v>921.8</v>
      </c>
      <c r="M22" s="303">
        <v>904.15</v>
      </c>
      <c r="N22" s="318">
        <v>10125050</v>
      </c>
      <c r="O22" s="319">
        <v>-2.1176322734699007E-2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619.4</v>
      </c>
      <c r="E23" s="315">
        <v>618.81666666666661</v>
      </c>
      <c r="F23" s="316">
        <v>615.23333333333323</v>
      </c>
      <c r="G23" s="316">
        <v>611.06666666666661</v>
      </c>
      <c r="H23" s="316">
        <v>607.48333333333323</v>
      </c>
      <c r="I23" s="316">
        <v>622.98333333333323</v>
      </c>
      <c r="J23" s="316">
        <v>626.56666666666672</v>
      </c>
      <c r="K23" s="316">
        <v>630.73333333333323</v>
      </c>
      <c r="L23" s="303">
        <v>622.4</v>
      </c>
      <c r="M23" s="303">
        <v>614.65</v>
      </c>
      <c r="N23" s="318">
        <v>51283200</v>
      </c>
      <c r="O23" s="319">
        <v>5.471507194155828E-2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3416.75</v>
      </c>
      <c r="E24" s="315">
        <v>3405.1666666666665</v>
      </c>
      <c r="F24" s="316">
        <v>3386.4833333333331</v>
      </c>
      <c r="G24" s="316">
        <v>3356.2166666666667</v>
      </c>
      <c r="H24" s="316">
        <v>3337.5333333333333</v>
      </c>
      <c r="I24" s="316">
        <v>3435.4333333333329</v>
      </c>
      <c r="J24" s="316">
        <v>3454.1166666666663</v>
      </c>
      <c r="K24" s="316">
        <v>3484.3833333333328</v>
      </c>
      <c r="L24" s="303">
        <v>3423.85</v>
      </c>
      <c r="M24" s="303">
        <v>3374.9</v>
      </c>
      <c r="N24" s="318">
        <v>1694250</v>
      </c>
      <c r="O24" s="319">
        <v>-8.3406496927129065E-3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9029.2999999999993</v>
      </c>
      <c r="E25" s="315">
        <v>9058.7833333333328</v>
      </c>
      <c r="F25" s="316">
        <v>8972.5666666666657</v>
      </c>
      <c r="G25" s="316">
        <v>8915.8333333333321</v>
      </c>
      <c r="H25" s="316">
        <v>8829.616666666665</v>
      </c>
      <c r="I25" s="316">
        <v>9115.5166666666664</v>
      </c>
      <c r="J25" s="316">
        <v>9201.7333333333336</v>
      </c>
      <c r="K25" s="316">
        <v>9258.4666666666672</v>
      </c>
      <c r="L25" s="303">
        <v>9145</v>
      </c>
      <c r="M25" s="303">
        <v>9002.0499999999993</v>
      </c>
      <c r="N25" s="318">
        <v>979125</v>
      </c>
      <c r="O25" s="319">
        <v>2.2051148225469729E-2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5213.3</v>
      </c>
      <c r="E26" s="315">
        <v>5214.3833333333332</v>
      </c>
      <c r="F26" s="316">
        <v>5176.8166666666666</v>
      </c>
      <c r="G26" s="316">
        <v>5140.333333333333</v>
      </c>
      <c r="H26" s="316">
        <v>5102.7666666666664</v>
      </c>
      <c r="I26" s="316">
        <v>5250.8666666666668</v>
      </c>
      <c r="J26" s="316">
        <v>5288.4333333333325</v>
      </c>
      <c r="K26" s="316">
        <v>5324.916666666667</v>
      </c>
      <c r="L26" s="303">
        <v>5251.95</v>
      </c>
      <c r="M26" s="303">
        <v>5177.8999999999996</v>
      </c>
      <c r="N26" s="318">
        <v>6327000</v>
      </c>
      <c r="O26" s="319">
        <v>-4.2451759364358681E-2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1561.8</v>
      </c>
      <c r="E27" s="315">
        <v>1567.0333333333335</v>
      </c>
      <c r="F27" s="316">
        <v>1550.8166666666671</v>
      </c>
      <c r="G27" s="316">
        <v>1539.8333333333335</v>
      </c>
      <c r="H27" s="316">
        <v>1523.616666666667</v>
      </c>
      <c r="I27" s="316">
        <v>1578.0166666666671</v>
      </c>
      <c r="J27" s="316">
        <v>1594.2333333333338</v>
      </c>
      <c r="K27" s="316">
        <v>1605.2166666666672</v>
      </c>
      <c r="L27" s="303">
        <v>1583.25</v>
      </c>
      <c r="M27" s="303">
        <v>1556.05</v>
      </c>
      <c r="N27" s="318">
        <v>1931600</v>
      </c>
      <c r="O27" s="319">
        <v>3.404710920770878E-2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407.15</v>
      </c>
      <c r="E28" s="315">
        <v>404.9666666666667</v>
      </c>
      <c r="F28" s="316">
        <v>401.43333333333339</v>
      </c>
      <c r="G28" s="316">
        <v>395.7166666666667</v>
      </c>
      <c r="H28" s="316">
        <v>392.18333333333339</v>
      </c>
      <c r="I28" s="316">
        <v>410.68333333333339</v>
      </c>
      <c r="J28" s="316">
        <v>414.2166666666667</v>
      </c>
      <c r="K28" s="316">
        <v>419.93333333333339</v>
      </c>
      <c r="L28" s="303">
        <v>408.5</v>
      </c>
      <c r="M28" s="303">
        <v>399.25</v>
      </c>
      <c r="N28" s="318">
        <v>11178000</v>
      </c>
      <c r="O28" s="319">
        <v>3.9156626506024098E-2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62.5</v>
      </c>
      <c r="E29" s="315">
        <v>62.300000000000004</v>
      </c>
      <c r="F29" s="316">
        <v>61.45000000000001</v>
      </c>
      <c r="G29" s="316">
        <v>60.400000000000006</v>
      </c>
      <c r="H29" s="316">
        <v>59.550000000000011</v>
      </c>
      <c r="I29" s="316">
        <v>63.350000000000009</v>
      </c>
      <c r="J29" s="316">
        <v>64.2</v>
      </c>
      <c r="K29" s="316">
        <v>65.25</v>
      </c>
      <c r="L29" s="303">
        <v>63.15</v>
      </c>
      <c r="M29" s="303">
        <v>61.25</v>
      </c>
      <c r="N29" s="318">
        <v>57315400</v>
      </c>
      <c r="O29" s="319">
        <v>1.7368722808674245E-2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1610.4</v>
      </c>
      <c r="E30" s="315">
        <v>1600.55</v>
      </c>
      <c r="F30" s="316">
        <v>1583.1</v>
      </c>
      <c r="G30" s="316">
        <v>1555.8</v>
      </c>
      <c r="H30" s="316">
        <v>1538.35</v>
      </c>
      <c r="I30" s="316">
        <v>1627.85</v>
      </c>
      <c r="J30" s="316">
        <v>1645.3000000000002</v>
      </c>
      <c r="K30" s="316">
        <v>1672.6</v>
      </c>
      <c r="L30" s="303">
        <v>1618</v>
      </c>
      <c r="M30" s="303">
        <v>1573.25</v>
      </c>
      <c r="N30" s="318">
        <v>1196800</v>
      </c>
      <c r="O30" s="319">
        <v>2.9328287606433301E-2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115.05</v>
      </c>
      <c r="E31" s="315">
        <v>115.28333333333335</v>
      </c>
      <c r="F31" s="316">
        <v>113.86666666666669</v>
      </c>
      <c r="G31" s="316">
        <v>112.68333333333334</v>
      </c>
      <c r="H31" s="316">
        <v>111.26666666666668</v>
      </c>
      <c r="I31" s="316">
        <v>116.4666666666667</v>
      </c>
      <c r="J31" s="316">
        <v>117.88333333333335</v>
      </c>
      <c r="K31" s="316">
        <v>119.06666666666671</v>
      </c>
      <c r="L31" s="303">
        <v>116.7</v>
      </c>
      <c r="M31" s="303">
        <v>114.1</v>
      </c>
      <c r="N31" s="318">
        <v>35020800</v>
      </c>
      <c r="O31" s="319">
        <v>2.6280623608017816E-2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742.4</v>
      </c>
      <c r="E32" s="315">
        <v>738.11666666666667</v>
      </c>
      <c r="F32" s="316">
        <v>732.43333333333339</v>
      </c>
      <c r="G32" s="316">
        <v>722.4666666666667</v>
      </c>
      <c r="H32" s="316">
        <v>716.78333333333342</v>
      </c>
      <c r="I32" s="316">
        <v>748.08333333333337</v>
      </c>
      <c r="J32" s="316">
        <v>753.76666666666654</v>
      </c>
      <c r="K32" s="316">
        <v>763.73333333333335</v>
      </c>
      <c r="L32" s="303">
        <v>743.8</v>
      </c>
      <c r="M32" s="303">
        <v>728.15</v>
      </c>
      <c r="N32" s="318">
        <v>2393600</v>
      </c>
      <c r="O32" s="319">
        <v>-3.2065964269354101E-3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529.4</v>
      </c>
      <c r="E33" s="315">
        <v>529.23333333333323</v>
      </c>
      <c r="F33" s="316">
        <v>524.76666666666642</v>
      </c>
      <c r="G33" s="316">
        <v>520.13333333333321</v>
      </c>
      <c r="H33" s="316">
        <v>515.6666666666664</v>
      </c>
      <c r="I33" s="316">
        <v>533.86666666666645</v>
      </c>
      <c r="J33" s="316">
        <v>538.33333333333337</v>
      </c>
      <c r="K33" s="316">
        <v>542.96666666666647</v>
      </c>
      <c r="L33" s="303">
        <v>533.70000000000005</v>
      </c>
      <c r="M33" s="303">
        <v>524.6</v>
      </c>
      <c r="N33" s="318">
        <v>6298500</v>
      </c>
      <c r="O33" s="319">
        <v>2.8410482488366397E-2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521.54999999999995</v>
      </c>
      <c r="E34" s="315">
        <v>522.15</v>
      </c>
      <c r="F34" s="316">
        <v>516.59999999999991</v>
      </c>
      <c r="G34" s="316">
        <v>511.65</v>
      </c>
      <c r="H34" s="316">
        <v>506.09999999999991</v>
      </c>
      <c r="I34" s="316">
        <v>527.09999999999991</v>
      </c>
      <c r="J34" s="316">
        <v>532.64999999999986</v>
      </c>
      <c r="K34" s="316">
        <v>537.59999999999991</v>
      </c>
      <c r="L34" s="303">
        <v>527.70000000000005</v>
      </c>
      <c r="M34" s="303">
        <v>517.20000000000005</v>
      </c>
      <c r="N34" s="318">
        <v>97692078</v>
      </c>
      <c r="O34" s="319">
        <v>-7.8390826205470433E-3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35.35</v>
      </c>
      <c r="E35" s="315">
        <v>34.949999999999996</v>
      </c>
      <c r="F35" s="316">
        <v>34.29999999999999</v>
      </c>
      <c r="G35" s="316">
        <v>33.249999999999993</v>
      </c>
      <c r="H35" s="316">
        <v>32.599999999999987</v>
      </c>
      <c r="I35" s="316">
        <v>35.999999999999993</v>
      </c>
      <c r="J35" s="316">
        <v>36.65</v>
      </c>
      <c r="K35" s="316">
        <v>37.699999999999996</v>
      </c>
      <c r="L35" s="303">
        <v>35.6</v>
      </c>
      <c r="M35" s="303">
        <v>33.9</v>
      </c>
      <c r="N35" s="318">
        <v>107919000</v>
      </c>
      <c r="O35" s="319">
        <v>-9.2539039907460954E-3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465.9</v>
      </c>
      <c r="E36" s="315">
        <v>469.10000000000008</v>
      </c>
      <c r="F36" s="316">
        <v>460.65000000000015</v>
      </c>
      <c r="G36" s="316">
        <v>455.40000000000009</v>
      </c>
      <c r="H36" s="316">
        <v>446.95000000000016</v>
      </c>
      <c r="I36" s="316">
        <v>474.35000000000014</v>
      </c>
      <c r="J36" s="316">
        <v>482.80000000000007</v>
      </c>
      <c r="K36" s="316">
        <v>488.05000000000013</v>
      </c>
      <c r="L36" s="303">
        <v>477.55</v>
      </c>
      <c r="M36" s="303">
        <v>463.85</v>
      </c>
      <c r="N36" s="318">
        <v>10833000</v>
      </c>
      <c r="O36" s="319">
        <v>4.4345898004434593E-2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12867.45</v>
      </c>
      <c r="E37" s="315">
        <v>12842.6</v>
      </c>
      <c r="F37" s="316">
        <v>12774.75</v>
      </c>
      <c r="G37" s="316">
        <v>12682.05</v>
      </c>
      <c r="H37" s="316">
        <v>12614.199999999999</v>
      </c>
      <c r="I37" s="316">
        <v>12935.300000000001</v>
      </c>
      <c r="J37" s="316">
        <v>13003.150000000003</v>
      </c>
      <c r="K37" s="316">
        <v>13095.850000000002</v>
      </c>
      <c r="L37" s="303">
        <v>12910.45</v>
      </c>
      <c r="M37" s="303">
        <v>12749.9</v>
      </c>
      <c r="N37" s="318">
        <v>170500</v>
      </c>
      <c r="O37" s="319">
        <v>1.9431988041853511E-2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383.25</v>
      </c>
      <c r="E38" s="315">
        <v>382.41666666666669</v>
      </c>
      <c r="F38" s="316">
        <v>379.83333333333337</v>
      </c>
      <c r="G38" s="316">
        <v>376.41666666666669</v>
      </c>
      <c r="H38" s="316">
        <v>373.83333333333337</v>
      </c>
      <c r="I38" s="316">
        <v>385.83333333333337</v>
      </c>
      <c r="J38" s="316">
        <v>388.41666666666674</v>
      </c>
      <c r="K38" s="316">
        <v>391.83333333333337</v>
      </c>
      <c r="L38" s="303">
        <v>385</v>
      </c>
      <c r="M38" s="303">
        <v>379</v>
      </c>
      <c r="N38" s="318">
        <v>29485800</v>
      </c>
      <c r="O38" s="319">
        <v>-6.4293079395887666E-3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3613.6</v>
      </c>
      <c r="E39" s="315">
        <v>3621.7166666666672</v>
      </c>
      <c r="F39" s="316">
        <v>3594.4333333333343</v>
      </c>
      <c r="G39" s="316">
        <v>3575.2666666666673</v>
      </c>
      <c r="H39" s="316">
        <v>3547.9833333333345</v>
      </c>
      <c r="I39" s="316">
        <v>3640.8833333333341</v>
      </c>
      <c r="J39" s="316">
        <v>3668.166666666667</v>
      </c>
      <c r="K39" s="316">
        <v>3687.3333333333339</v>
      </c>
      <c r="L39" s="303">
        <v>3649</v>
      </c>
      <c r="M39" s="303">
        <v>3602.55</v>
      </c>
      <c r="N39" s="318">
        <v>2267400</v>
      </c>
      <c r="O39" s="319">
        <v>2.3656884875846503E-2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488.3</v>
      </c>
      <c r="E40" s="315">
        <v>490.68333333333334</v>
      </c>
      <c r="F40" s="316">
        <v>482.36666666666667</v>
      </c>
      <c r="G40" s="316">
        <v>476.43333333333334</v>
      </c>
      <c r="H40" s="316">
        <v>468.11666666666667</v>
      </c>
      <c r="I40" s="316">
        <v>496.61666666666667</v>
      </c>
      <c r="J40" s="316">
        <v>504.93333333333339</v>
      </c>
      <c r="K40" s="316">
        <v>510.86666666666667</v>
      </c>
      <c r="L40" s="303">
        <v>499</v>
      </c>
      <c r="M40" s="303">
        <v>484.75</v>
      </c>
      <c r="N40" s="318">
        <v>10102400</v>
      </c>
      <c r="O40" s="319">
        <v>2.6604068857589983E-2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125.4</v>
      </c>
      <c r="E41" s="315">
        <v>123.7</v>
      </c>
      <c r="F41" s="316">
        <v>121.4</v>
      </c>
      <c r="G41" s="316">
        <v>117.4</v>
      </c>
      <c r="H41" s="316">
        <v>115.10000000000001</v>
      </c>
      <c r="I41" s="316">
        <v>127.7</v>
      </c>
      <c r="J41" s="316">
        <v>130</v>
      </c>
      <c r="K41" s="316">
        <v>134</v>
      </c>
      <c r="L41" s="303">
        <v>126</v>
      </c>
      <c r="M41" s="303">
        <v>119.7</v>
      </c>
      <c r="N41" s="318">
        <v>32889000</v>
      </c>
      <c r="O41" s="319">
        <v>-1.8789455469766219E-2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387</v>
      </c>
      <c r="E42" s="315">
        <v>385.11666666666662</v>
      </c>
      <c r="F42" s="316">
        <v>377.88333333333321</v>
      </c>
      <c r="G42" s="316">
        <v>368.76666666666659</v>
      </c>
      <c r="H42" s="316">
        <v>361.53333333333319</v>
      </c>
      <c r="I42" s="316">
        <v>394.23333333333323</v>
      </c>
      <c r="J42" s="316">
        <v>401.4666666666667</v>
      </c>
      <c r="K42" s="316">
        <v>410.58333333333326</v>
      </c>
      <c r="L42" s="303">
        <v>392.35</v>
      </c>
      <c r="M42" s="303">
        <v>376</v>
      </c>
      <c r="N42" s="318">
        <v>5300000</v>
      </c>
      <c r="O42" s="319">
        <v>0.11403047819232791</v>
      </c>
    </row>
    <row r="43" spans="1:15" ht="15">
      <c r="A43" s="276">
        <v>33</v>
      </c>
      <c r="B43" s="386" t="s">
        <v>52</v>
      </c>
      <c r="C43" s="276" t="s">
        <v>83</v>
      </c>
      <c r="D43" s="315">
        <v>831.5</v>
      </c>
      <c r="E43" s="315">
        <v>832.01666666666677</v>
      </c>
      <c r="F43" s="316">
        <v>825.13333333333355</v>
      </c>
      <c r="G43" s="316">
        <v>818.76666666666677</v>
      </c>
      <c r="H43" s="316">
        <v>811.88333333333355</v>
      </c>
      <c r="I43" s="316">
        <v>838.38333333333355</v>
      </c>
      <c r="J43" s="316">
        <v>845.26666666666677</v>
      </c>
      <c r="K43" s="316">
        <v>851.63333333333355</v>
      </c>
      <c r="L43" s="303">
        <v>838.9</v>
      </c>
      <c r="M43" s="303">
        <v>825.65</v>
      </c>
      <c r="N43" s="318">
        <v>16276000</v>
      </c>
      <c r="O43" s="319">
        <v>-5.5522027761013878E-2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137.80000000000001</v>
      </c>
      <c r="E44" s="315">
        <v>138.30000000000001</v>
      </c>
      <c r="F44" s="316">
        <v>136.70000000000002</v>
      </c>
      <c r="G44" s="316">
        <v>135.6</v>
      </c>
      <c r="H44" s="316">
        <v>134</v>
      </c>
      <c r="I44" s="316">
        <v>139.40000000000003</v>
      </c>
      <c r="J44" s="316">
        <v>141.00000000000006</v>
      </c>
      <c r="K44" s="316">
        <v>142.10000000000005</v>
      </c>
      <c r="L44" s="303">
        <v>139.9</v>
      </c>
      <c r="M44" s="303">
        <v>137.19999999999999</v>
      </c>
      <c r="N44" s="318">
        <v>34988800</v>
      </c>
      <c r="O44" s="319">
        <v>6.2401127112957241E-2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2697.55</v>
      </c>
      <c r="E45" s="315">
        <v>2691.3666666666668</v>
      </c>
      <c r="F45" s="316">
        <v>2668.7833333333338</v>
      </c>
      <c r="G45" s="316">
        <v>2640.0166666666669</v>
      </c>
      <c r="H45" s="316">
        <v>2617.4333333333338</v>
      </c>
      <c r="I45" s="316">
        <v>2720.1333333333337</v>
      </c>
      <c r="J45" s="316">
        <v>2742.7166666666667</v>
      </c>
      <c r="K45" s="316">
        <v>2771.4833333333336</v>
      </c>
      <c r="L45" s="303">
        <v>2713.95</v>
      </c>
      <c r="M45" s="303">
        <v>2662.6</v>
      </c>
      <c r="N45" s="318">
        <v>433875</v>
      </c>
      <c r="O45" s="319">
        <v>-6.8669527896995704E-3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1587</v>
      </c>
      <c r="E46" s="315">
        <v>1580.2166666666665</v>
      </c>
      <c r="F46" s="316">
        <v>1569.833333333333</v>
      </c>
      <c r="G46" s="316">
        <v>1552.6666666666665</v>
      </c>
      <c r="H46" s="316">
        <v>1542.2833333333331</v>
      </c>
      <c r="I46" s="316">
        <v>1597.383333333333</v>
      </c>
      <c r="J46" s="316">
        <v>1607.7666666666667</v>
      </c>
      <c r="K46" s="316">
        <v>1624.9333333333329</v>
      </c>
      <c r="L46" s="303">
        <v>1590.6</v>
      </c>
      <c r="M46" s="303">
        <v>1563.05</v>
      </c>
      <c r="N46" s="318">
        <v>2720200</v>
      </c>
      <c r="O46" s="319">
        <v>-1.2850167052171678E-3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393.7</v>
      </c>
      <c r="E47" s="315">
        <v>393.2</v>
      </c>
      <c r="F47" s="316">
        <v>389.9</v>
      </c>
      <c r="G47" s="316">
        <v>386.09999999999997</v>
      </c>
      <c r="H47" s="316">
        <v>382.79999999999995</v>
      </c>
      <c r="I47" s="316">
        <v>397</v>
      </c>
      <c r="J47" s="316">
        <v>400.30000000000007</v>
      </c>
      <c r="K47" s="316">
        <v>404.1</v>
      </c>
      <c r="L47" s="303">
        <v>396.5</v>
      </c>
      <c r="M47" s="303">
        <v>389.4</v>
      </c>
      <c r="N47" s="318">
        <v>11708433</v>
      </c>
      <c r="O47" s="319">
        <v>-2.6763674158763153E-2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571.5</v>
      </c>
      <c r="E48" s="315">
        <v>574.5</v>
      </c>
      <c r="F48" s="316">
        <v>563.9</v>
      </c>
      <c r="G48" s="316">
        <v>556.29999999999995</v>
      </c>
      <c r="H48" s="316">
        <v>545.69999999999993</v>
      </c>
      <c r="I48" s="316">
        <v>582.1</v>
      </c>
      <c r="J48" s="316">
        <v>592.69999999999993</v>
      </c>
      <c r="K48" s="316">
        <v>600.30000000000007</v>
      </c>
      <c r="L48" s="303">
        <v>585.1</v>
      </c>
      <c r="M48" s="303">
        <v>566.9</v>
      </c>
      <c r="N48" s="318">
        <v>2362800</v>
      </c>
      <c r="O48" s="319">
        <v>0.12066021627774616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526.6</v>
      </c>
      <c r="E49" s="315">
        <v>523.43333333333328</v>
      </c>
      <c r="F49" s="316">
        <v>518.36666666666656</v>
      </c>
      <c r="G49" s="316">
        <v>510.13333333333333</v>
      </c>
      <c r="H49" s="316">
        <v>505.06666666666661</v>
      </c>
      <c r="I49" s="316">
        <v>531.66666666666652</v>
      </c>
      <c r="J49" s="316">
        <v>536.73333333333335</v>
      </c>
      <c r="K49" s="316">
        <v>544.96666666666647</v>
      </c>
      <c r="L49" s="303">
        <v>528.5</v>
      </c>
      <c r="M49" s="303">
        <v>515.20000000000005</v>
      </c>
      <c r="N49" s="318">
        <v>16300000</v>
      </c>
      <c r="O49" s="319">
        <v>6.0421240953077986E-2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3770.6</v>
      </c>
      <c r="E50" s="315">
        <v>3767.7333333333331</v>
      </c>
      <c r="F50" s="316">
        <v>3746.5166666666664</v>
      </c>
      <c r="G50" s="316">
        <v>3722.4333333333334</v>
      </c>
      <c r="H50" s="316">
        <v>3701.2166666666667</v>
      </c>
      <c r="I50" s="316">
        <v>3791.8166666666662</v>
      </c>
      <c r="J50" s="316">
        <v>3813.0333333333324</v>
      </c>
      <c r="K50" s="316">
        <v>3837.1166666666659</v>
      </c>
      <c r="L50" s="303">
        <v>3788.95</v>
      </c>
      <c r="M50" s="303">
        <v>3743.65</v>
      </c>
      <c r="N50" s="318">
        <v>2817800</v>
      </c>
      <c r="O50" s="319">
        <v>-1.1783685207266605E-2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233.55</v>
      </c>
      <c r="E51" s="315">
        <v>234.28333333333333</v>
      </c>
      <c r="F51" s="316">
        <v>229.26666666666665</v>
      </c>
      <c r="G51" s="316">
        <v>224.98333333333332</v>
      </c>
      <c r="H51" s="316">
        <v>219.96666666666664</v>
      </c>
      <c r="I51" s="316">
        <v>238.56666666666666</v>
      </c>
      <c r="J51" s="316">
        <v>243.58333333333337</v>
      </c>
      <c r="K51" s="316">
        <v>247.86666666666667</v>
      </c>
      <c r="L51" s="303">
        <v>239.3</v>
      </c>
      <c r="M51" s="303">
        <v>230</v>
      </c>
      <c r="N51" s="318">
        <v>29360100</v>
      </c>
      <c r="O51" s="319">
        <v>2.7604527604527605E-2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5210.45</v>
      </c>
      <c r="E52" s="315">
        <v>5216.8666666666659</v>
      </c>
      <c r="F52" s="316">
        <v>5190.7833333333319</v>
      </c>
      <c r="G52" s="316">
        <v>5171.1166666666659</v>
      </c>
      <c r="H52" s="316">
        <v>5145.0333333333319</v>
      </c>
      <c r="I52" s="316">
        <v>5236.5333333333319</v>
      </c>
      <c r="J52" s="316">
        <v>5262.6166666666659</v>
      </c>
      <c r="K52" s="316">
        <v>5282.2833333333319</v>
      </c>
      <c r="L52" s="303">
        <v>5242.95</v>
      </c>
      <c r="M52" s="303">
        <v>5197.2</v>
      </c>
      <c r="N52" s="318">
        <v>2784250</v>
      </c>
      <c r="O52" s="319">
        <v>-1.6860875706214688E-2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2458.85</v>
      </c>
      <c r="E53" s="315">
        <v>2450.3000000000002</v>
      </c>
      <c r="F53" s="316">
        <v>2434.6000000000004</v>
      </c>
      <c r="G53" s="316">
        <v>2410.3500000000004</v>
      </c>
      <c r="H53" s="316">
        <v>2394.6500000000005</v>
      </c>
      <c r="I53" s="316">
        <v>2474.5500000000002</v>
      </c>
      <c r="J53" s="316">
        <v>2490.25</v>
      </c>
      <c r="K53" s="316">
        <v>2514.5</v>
      </c>
      <c r="L53" s="303">
        <v>2466</v>
      </c>
      <c r="M53" s="303">
        <v>2426.0500000000002</v>
      </c>
      <c r="N53" s="318">
        <v>2559200</v>
      </c>
      <c r="O53" s="319">
        <v>3.6868973340896199E-2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1246.95</v>
      </c>
      <c r="E54" s="315">
        <v>1256.1166666666668</v>
      </c>
      <c r="F54" s="316">
        <v>1232.2833333333335</v>
      </c>
      <c r="G54" s="316">
        <v>1217.6166666666668</v>
      </c>
      <c r="H54" s="316">
        <v>1193.7833333333335</v>
      </c>
      <c r="I54" s="316">
        <v>1270.7833333333335</v>
      </c>
      <c r="J54" s="316">
        <v>1294.6166666666666</v>
      </c>
      <c r="K54" s="316">
        <v>1309.2833333333335</v>
      </c>
      <c r="L54" s="303">
        <v>1279.95</v>
      </c>
      <c r="M54" s="303">
        <v>1241.45</v>
      </c>
      <c r="N54" s="318">
        <v>3591500</v>
      </c>
      <c r="O54" s="319">
        <v>2.9643645537685274E-2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186.9</v>
      </c>
      <c r="E55" s="315">
        <v>186.55000000000004</v>
      </c>
      <c r="F55" s="316">
        <v>185.40000000000009</v>
      </c>
      <c r="G55" s="316">
        <v>183.90000000000006</v>
      </c>
      <c r="H55" s="316">
        <v>182.75000000000011</v>
      </c>
      <c r="I55" s="316">
        <v>188.05000000000007</v>
      </c>
      <c r="J55" s="316">
        <v>189.2</v>
      </c>
      <c r="K55" s="316">
        <v>190.70000000000005</v>
      </c>
      <c r="L55" s="303">
        <v>187.7</v>
      </c>
      <c r="M55" s="303">
        <v>185.05</v>
      </c>
      <c r="N55" s="318">
        <v>13201200</v>
      </c>
      <c r="O55" s="319">
        <v>2.1448467966573816E-2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67.45</v>
      </c>
      <c r="E56" s="315">
        <v>67.016666666666666</v>
      </c>
      <c r="F56" s="316">
        <v>66.433333333333337</v>
      </c>
      <c r="G56" s="316">
        <v>65.416666666666671</v>
      </c>
      <c r="H56" s="316">
        <v>64.833333333333343</v>
      </c>
      <c r="I56" s="316">
        <v>68.033333333333331</v>
      </c>
      <c r="J56" s="316">
        <v>68.616666666666674</v>
      </c>
      <c r="K56" s="316">
        <v>69.633333333333326</v>
      </c>
      <c r="L56" s="303">
        <v>67.599999999999994</v>
      </c>
      <c r="M56" s="303">
        <v>66</v>
      </c>
      <c r="N56" s="318">
        <v>91515000</v>
      </c>
      <c r="O56" s="319">
        <v>-5.4825335934231331E-3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123.05</v>
      </c>
      <c r="E57" s="315">
        <v>122.46666666666665</v>
      </c>
      <c r="F57" s="316">
        <v>121.48333333333331</v>
      </c>
      <c r="G57" s="316">
        <v>119.91666666666666</v>
      </c>
      <c r="H57" s="316">
        <v>118.93333333333331</v>
      </c>
      <c r="I57" s="316">
        <v>124.0333333333333</v>
      </c>
      <c r="J57" s="316">
        <v>125.01666666666665</v>
      </c>
      <c r="K57" s="316">
        <v>126.5833333333333</v>
      </c>
      <c r="L57" s="303">
        <v>123.45</v>
      </c>
      <c r="M57" s="303">
        <v>120.9</v>
      </c>
      <c r="N57" s="318">
        <v>26858300</v>
      </c>
      <c r="O57" s="319">
        <v>0.17884872824631862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499.7</v>
      </c>
      <c r="E58" s="315">
        <v>499.66666666666669</v>
      </c>
      <c r="F58" s="316">
        <v>495.83333333333337</v>
      </c>
      <c r="G58" s="316">
        <v>491.9666666666667</v>
      </c>
      <c r="H58" s="316">
        <v>488.13333333333338</v>
      </c>
      <c r="I58" s="316">
        <v>503.53333333333336</v>
      </c>
      <c r="J58" s="316">
        <v>507.36666666666673</v>
      </c>
      <c r="K58" s="316">
        <v>511.23333333333335</v>
      </c>
      <c r="L58" s="303">
        <v>503.5</v>
      </c>
      <c r="M58" s="303">
        <v>495.8</v>
      </c>
      <c r="N58" s="318">
        <v>6687250</v>
      </c>
      <c r="O58" s="319">
        <v>1.821047102083698E-2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</v>
      </c>
      <c r="E59" s="315">
        <v>25.883333333333336</v>
      </c>
      <c r="F59" s="316">
        <v>25.666666666666671</v>
      </c>
      <c r="G59" s="316">
        <v>25.333333333333336</v>
      </c>
      <c r="H59" s="316">
        <v>25.116666666666671</v>
      </c>
      <c r="I59" s="316">
        <v>26.216666666666672</v>
      </c>
      <c r="J59" s="316">
        <v>26.433333333333334</v>
      </c>
      <c r="K59" s="316">
        <v>26.766666666666673</v>
      </c>
      <c r="L59" s="303">
        <v>26.1</v>
      </c>
      <c r="M59" s="303">
        <v>25.55</v>
      </c>
      <c r="N59" s="318">
        <v>81382500</v>
      </c>
      <c r="O59" s="319">
        <v>0.11566933991363355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728.1</v>
      </c>
      <c r="E60" s="315">
        <v>726.5333333333333</v>
      </c>
      <c r="F60" s="316">
        <v>722.21666666666658</v>
      </c>
      <c r="G60" s="316">
        <v>716.33333333333326</v>
      </c>
      <c r="H60" s="316">
        <v>712.01666666666654</v>
      </c>
      <c r="I60" s="316">
        <v>732.41666666666663</v>
      </c>
      <c r="J60" s="316">
        <v>736.73333333333323</v>
      </c>
      <c r="K60" s="316">
        <v>742.61666666666667</v>
      </c>
      <c r="L60" s="303">
        <v>730.85</v>
      </c>
      <c r="M60" s="303">
        <v>720.65</v>
      </c>
      <c r="N60" s="318">
        <v>5740000</v>
      </c>
      <c r="O60" s="319">
        <v>-1.255805952176157E-2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1428.15</v>
      </c>
      <c r="E61" s="315">
        <v>1415.7166666666665</v>
      </c>
      <c r="F61" s="316">
        <v>1384.4333333333329</v>
      </c>
      <c r="G61" s="316">
        <v>1340.7166666666665</v>
      </c>
      <c r="H61" s="316">
        <v>1309.4333333333329</v>
      </c>
      <c r="I61" s="316">
        <v>1459.4333333333329</v>
      </c>
      <c r="J61" s="316">
        <v>1490.7166666666662</v>
      </c>
      <c r="K61" s="316">
        <v>1534.4333333333329</v>
      </c>
      <c r="L61" s="303">
        <v>1447</v>
      </c>
      <c r="M61" s="303">
        <v>1372</v>
      </c>
      <c r="N61" s="318">
        <v>1669850</v>
      </c>
      <c r="O61" s="319">
        <v>0.18223653934652553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908.8</v>
      </c>
      <c r="E62" s="315">
        <v>906.75</v>
      </c>
      <c r="F62" s="316">
        <v>899.9</v>
      </c>
      <c r="G62" s="316">
        <v>891</v>
      </c>
      <c r="H62" s="316">
        <v>884.15</v>
      </c>
      <c r="I62" s="316">
        <v>915.65</v>
      </c>
      <c r="J62" s="316">
        <v>922.49999999999989</v>
      </c>
      <c r="K62" s="316">
        <v>931.4</v>
      </c>
      <c r="L62" s="303">
        <v>913.6</v>
      </c>
      <c r="M62" s="303">
        <v>897.85</v>
      </c>
      <c r="N62" s="318">
        <v>18765350</v>
      </c>
      <c r="O62" s="319">
        <v>9.1208512794527491E-4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905.1</v>
      </c>
      <c r="E63" s="315">
        <v>903.4666666666667</v>
      </c>
      <c r="F63" s="316">
        <v>894.88333333333344</v>
      </c>
      <c r="G63" s="316">
        <v>884.66666666666674</v>
      </c>
      <c r="H63" s="316">
        <v>876.08333333333348</v>
      </c>
      <c r="I63" s="316">
        <v>913.68333333333339</v>
      </c>
      <c r="J63" s="316">
        <v>922.26666666666665</v>
      </c>
      <c r="K63" s="316">
        <v>932.48333333333335</v>
      </c>
      <c r="L63" s="303">
        <v>912.05</v>
      </c>
      <c r="M63" s="303">
        <v>893.25</v>
      </c>
      <c r="N63" s="318">
        <v>4168000</v>
      </c>
      <c r="O63" s="319">
        <v>-3.1598513011152414E-2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923.95</v>
      </c>
      <c r="E64" s="315">
        <v>922.68333333333339</v>
      </c>
      <c r="F64" s="316">
        <v>916.36666666666679</v>
      </c>
      <c r="G64" s="316">
        <v>908.78333333333342</v>
      </c>
      <c r="H64" s="316">
        <v>902.46666666666681</v>
      </c>
      <c r="I64" s="316">
        <v>930.26666666666677</v>
      </c>
      <c r="J64" s="316">
        <v>936.58333333333337</v>
      </c>
      <c r="K64" s="316">
        <v>944.16666666666674</v>
      </c>
      <c r="L64" s="303">
        <v>929</v>
      </c>
      <c r="M64" s="303">
        <v>915.1</v>
      </c>
      <c r="N64" s="318">
        <v>20141800</v>
      </c>
      <c r="O64" s="319">
        <v>2.1187493345636511E-2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2478.4499999999998</v>
      </c>
      <c r="E65" s="315">
        <v>2467.7166666666667</v>
      </c>
      <c r="F65" s="316">
        <v>2451.1833333333334</v>
      </c>
      <c r="G65" s="316">
        <v>2423.9166666666665</v>
      </c>
      <c r="H65" s="316">
        <v>2407.3833333333332</v>
      </c>
      <c r="I65" s="316">
        <v>2494.9833333333336</v>
      </c>
      <c r="J65" s="316">
        <v>2511.5166666666673</v>
      </c>
      <c r="K65" s="316">
        <v>2538.7833333333338</v>
      </c>
      <c r="L65" s="303">
        <v>2484.25</v>
      </c>
      <c r="M65" s="303">
        <v>2440.4499999999998</v>
      </c>
      <c r="N65" s="318">
        <v>21423900</v>
      </c>
      <c r="O65" s="319">
        <v>-2.4724123480933092E-3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1415</v>
      </c>
      <c r="E66" s="315">
        <v>1414.0166666666667</v>
      </c>
      <c r="F66" s="316">
        <v>1405.0333333333333</v>
      </c>
      <c r="G66" s="316">
        <v>1395.0666666666666</v>
      </c>
      <c r="H66" s="316">
        <v>1386.0833333333333</v>
      </c>
      <c r="I66" s="316">
        <v>1423.9833333333333</v>
      </c>
      <c r="J66" s="316">
        <v>1432.9666666666665</v>
      </c>
      <c r="K66" s="316">
        <v>1442.9333333333334</v>
      </c>
      <c r="L66" s="303">
        <v>1423</v>
      </c>
      <c r="M66" s="303">
        <v>1404.05</v>
      </c>
      <c r="N66" s="318">
        <v>30572300</v>
      </c>
      <c r="O66" s="319">
        <v>-3.5902594699597612E-2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678.85</v>
      </c>
      <c r="E67" s="315">
        <v>672.25000000000011</v>
      </c>
      <c r="F67" s="316">
        <v>664.55000000000018</v>
      </c>
      <c r="G67" s="316">
        <v>650.25000000000011</v>
      </c>
      <c r="H67" s="316">
        <v>642.55000000000018</v>
      </c>
      <c r="I67" s="316">
        <v>686.55000000000018</v>
      </c>
      <c r="J67" s="316">
        <v>694.25000000000023</v>
      </c>
      <c r="K67" s="316">
        <v>708.55000000000018</v>
      </c>
      <c r="L67" s="303">
        <v>679.95</v>
      </c>
      <c r="M67" s="303">
        <v>657.95</v>
      </c>
      <c r="N67" s="318">
        <v>13813800</v>
      </c>
      <c r="O67" s="319">
        <v>-1.9289340101522844E-2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3079.95</v>
      </c>
      <c r="E68" s="315">
        <v>3085.7666666666664</v>
      </c>
      <c r="F68" s="316">
        <v>3046.6333333333328</v>
      </c>
      <c r="G68" s="316">
        <v>3013.3166666666662</v>
      </c>
      <c r="H68" s="316">
        <v>2974.1833333333325</v>
      </c>
      <c r="I68" s="316">
        <v>3119.083333333333</v>
      </c>
      <c r="J68" s="316">
        <v>3158.2166666666662</v>
      </c>
      <c r="K68" s="316">
        <v>3191.5333333333333</v>
      </c>
      <c r="L68" s="303">
        <v>3124.9</v>
      </c>
      <c r="M68" s="303">
        <v>3052.45</v>
      </c>
      <c r="N68" s="318">
        <v>3866700</v>
      </c>
      <c r="O68" s="319">
        <v>-5.4989368722047072E-2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240.6</v>
      </c>
      <c r="E69" s="315">
        <v>240.31666666666669</v>
      </c>
      <c r="F69" s="316">
        <v>238.83333333333337</v>
      </c>
      <c r="G69" s="316">
        <v>237.06666666666669</v>
      </c>
      <c r="H69" s="316">
        <v>235.58333333333337</v>
      </c>
      <c r="I69" s="316">
        <v>242.08333333333337</v>
      </c>
      <c r="J69" s="316">
        <v>243.56666666666666</v>
      </c>
      <c r="K69" s="316">
        <v>245.33333333333337</v>
      </c>
      <c r="L69" s="303">
        <v>241.8</v>
      </c>
      <c r="M69" s="303">
        <v>238.55</v>
      </c>
      <c r="N69" s="318">
        <v>29743100</v>
      </c>
      <c r="O69" s="319">
        <v>1.8703976435935198E-2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215.25</v>
      </c>
      <c r="E70" s="315">
        <v>215.18333333333331</v>
      </c>
      <c r="F70" s="316">
        <v>213.76666666666662</v>
      </c>
      <c r="G70" s="316">
        <v>212.2833333333333</v>
      </c>
      <c r="H70" s="316">
        <v>210.86666666666662</v>
      </c>
      <c r="I70" s="316">
        <v>216.66666666666663</v>
      </c>
      <c r="J70" s="316">
        <v>218.08333333333331</v>
      </c>
      <c r="K70" s="316">
        <v>219.56666666666663</v>
      </c>
      <c r="L70" s="303">
        <v>216.6</v>
      </c>
      <c r="M70" s="303">
        <v>213.7</v>
      </c>
      <c r="N70" s="318">
        <v>29446200</v>
      </c>
      <c r="O70" s="319">
        <v>3.8659793814432991E-3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2396.25</v>
      </c>
      <c r="E71" s="315">
        <v>2398.1666666666665</v>
      </c>
      <c r="F71" s="316">
        <v>2380.083333333333</v>
      </c>
      <c r="G71" s="316">
        <v>2363.9166666666665</v>
      </c>
      <c r="H71" s="316">
        <v>2345.833333333333</v>
      </c>
      <c r="I71" s="316">
        <v>2414.333333333333</v>
      </c>
      <c r="J71" s="316">
        <v>2432.4166666666661</v>
      </c>
      <c r="K71" s="316">
        <v>2448.583333333333</v>
      </c>
      <c r="L71" s="303">
        <v>2416.25</v>
      </c>
      <c r="M71" s="303">
        <v>2382</v>
      </c>
      <c r="N71" s="318">
        <v>5883300</v>
      </c>
      <c r="O71" s="319">
        <v>1.4746972989754735E-2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217.4</v>
      </c>
      <c r="E72" s="315">
        <v>214.13333333333333</v>
      </c>
      <c r="F72" s="316">
        <v>209.01666666666665</v>
      </c>
      <c r="G72" s="316">
        <v>200.63333333333333</v>
      </c>
      <c r="H72" s="316">
        <v>195.51666666666665</v>
      </c>
      <c r="I72" s="316">
        <v>222.51666666666665</v>
      </c>
      <c r="J72" s="316">
        <v>227.63333333333333</v>
      </c>
      <c r="K72" s="316">
        <v>236.01666666666665</v>
      </c>
      <c r="L72" s="303">
        <v>219.25</v>
      </c>
      <c r="M72" s="303">
        <v>205.75</v>
      </c>
      <c r="N72" s="318">
        <v>30848100</v>
      </c>
      <c r="O72" s="319">
        <v>0.21993379919087899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520.79999999999995</v>
      </c>
      <c r="E73" s="315">
        <v>518.61666666666667</v>
      </c>
      <c r="F73" s="316">
        <v>515.83333333333337</v>
      </c>
      <c r="G73" s="316">
        <v>510.86666666666667</v>
      </c>
      <c r="H73" s="316">
        <v>508.08333333333337</v>
      </c>
      <c r="I73" s="316">
        <v>523.58333333333337</v>
      </c>
      <c r="J73" s="316">
        <v>526.36666666666667</v>
      </c>
      <c r="K73" s="316">
        <v>531.33333333333337</v>
      </c>
      <c r="L73" s="303">
        <v>521.4</v>
      </c>
      <c r="M73" s="303">
        <v>513.65</v>
      </c>
      <c r="N73" s="318">
        <v>88295625</v>
      </c>
      <c r="O73" s="319">
        <v>-1.0158152726824306E-2</v>
      </c>
    </row>
    <row r="74" spans="1:15" ht="15">
      <c r="A74" s="276">
        <v>64</v>
      </c>
      <c r="B74" s="408" t="s">
        <v>57</v>
      </c>
      <c r="C74" t="s">
        <v>256</v>
      </c>
      <c r="D74" s="453">
        <v>1502</v>
      </c>
      <c r="E74" s="453">
        <v>1505.1500000000003</v>
      </c>
      <c r="F74" s="454">
        <v>1491.7500000000007</v>
      </c>
      <c r="G74" s="454">
        <v>1481.5000000000005</v>
      </c>
      <c r="H74" s="454">
        <v>1468.1000000000008</v>
      </c>
      <c r="I74" s="454">
        <v>1515.4000000000005</v>
      </c>
      <c r="J74" s="454">
        <v>1528.8000000000002</v>
      </c>
      <c r="K74" s="454">
        <v>1539.0500000000004</v>
      </c>
      <c r="L74" s="455">
        <v>1518.55</v>
      </c>
      <c r="M74" s="455">
        <v>1494.9</v>
      </c>
      <c r="N74" s="456">
        <v>736525</v>
      </c>
      <c r="O74" s="457">
        <v>1.4043300175541252E-2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501.9</v>
      </c>
      <c r="E75" s="315">
        <v>500.01666666666665</v>
      </c>
      <c r="F75" s="316">
        <v>494.83333333333331</v>
      </c>
      <c r="G75" s="316">
        <v>487.76666666666665</v>
      </c>
      <c r="H75" s="316">
        <v>482.58333333333331</v>
      </c>
      <c r="I75" s="316">
        <v>507.08333333333331</v>
      </c>
      <c r="J75" s="316">
        <v>512.26666666666665</v>
      </c>
      <c r="K75" s="316">
        <v>519.33333333333326</v>
      </c>
      <c r="L75" s="303">
        <v>505.2</v>
      </c>
      <c r="M75" s="303">
        <v>492.95</v>
      </c>
      <c r="N75" s="318">
        <v>4800000</v>
      </c>
      <c r="O75" s="319">
        <v>6.2064387653501495E-2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10.45</v>
      </c>
      <c r="E76" s="315">
        <v>10.416666666666666</v>
      </c>
      <c r="F76" s="316">
        <v>10.233333333333333</v>
      </c>
      <c r="G76" s="316">
        <v>10.016666666666666</v>
      </c>
      <c r="H76" s="316">
        <v>9.8333333333333321</v>
      </c>
      <c r="I76" s="316">
        <v>10.633333333333333</v>
      </c>
      <c r="J76" s="316">
        <v>10.816666666666666</v>
      </c>
      <c r="K76" s="316">
        <v>11.033333333333333</v>
      </c>
      <c r="L76" s="303">
        <v>10.6</v>
      </c>
      <c r="M76" s="303">
        <v>10.199999999999999</v>
      </c>
      <c r="N76" s="318">
        <v>964740000</v>
      </c>
      <c r="O76" s="319">
        <v>-1.9353920592002277E-2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37.049999999999997</v>
      </c>
      <c r="E77" s="315">
        <v>36.783333333333331</v>
      </c>
      <c r="F77" s="316">
        <v>36.316666666666663</v>
      </c>
      <c r="G77" s="316">
        <v>35.583333333333329</v>
      </c>
      <c r="H77" s="316">
        <v>35.11666666666666</v>
      </c>
      <c r="I77" s="316">
        <v>37.516666666666666</v>
      </c>
      <c r="J77" s="316">
        <v>37.983333333333334</v>
      </c>
      <c r="K77" s="316">
        <v>38.716666666666669</v>
      </c>
      <c r="L77" s="303">
        <v>37.25</v>
      </c>
      <c r="M77" s="303">
        <v>36.049999999999997</v>
      </c>
      <c r="N77" s="318">
        <v>176396000</v>
      </c>
      <c r="O77" s="319">
        <v>3.4313725490196081E-2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491.5</v>
      </c>
      <c r="E78" s="315">
        <v>490.55</v>
      </c>
      <c r="F78" s="316">
        <v>487.6</v>
      </c>
      <c r="G78" s="316">
        <v>483.7</v>
      </c>
      <c r="H78" s="316">
        <v>480.75</v>
      </c>
      <c r="I78" s="316">
        <v>494.45000000000005</v>
      </c>
      <c r="J78" s="316">
        <v>497.4</v>
      </c>
      <c r="K78" s="316">
        <v>501.30000000000007</v>
      </c>
      <c r="L78" s="303">
        <v>493.5</v>
      </c>
      <c r="M78" s="303">
        <v>486.65</v>
      </c>
      <c r="N78" s="318">
        <v>6703125</v>
      </c>
      <c r="O78" s="319">
        <v>-1.075487012987013E-2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1686.05</v>
      </c>
      <c r="E79" s="315">
        <v>1687.4333333333334</v>
      </c>
      <c r="F79" s="316">
        <v>1659.1166666666668</v>
      </c>
      <c r="G79" s="316">
        <v>1632.1833333333334</v>
      </c>
      <c r="H79" s="316">
        <v>1603.8666666666668</v>
      </c>
      <c r="I79" s="316">
        <v>1714.3666666666668</v>
      </c>
      <c r="J79" s="316">
        <v>1742.6833333333334</v>
      </c>
      <c r="K79" s="316">
        <v>1769.6166666666668</v>
      </c>
      <c r="L79" s="303">
        <v>1715.75</v>
      </c>
      <c r="M79" s="303">
        <v>1660.5</v>
      </c>
      <c r="N79" s="318">
        <v>3318000</v>
      </c>
      <c r="O79" s="319">
        <v>7.4655870445344136E-2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869.85</v>
      </c>
      <c r="E80" s="315">
        <v>866.2833333333333</v>
      </c>
      <c r="F80" s="316">
        <v>858.56666666666661</v>
      </c>
      <c r="G80" s="316">
        <v>847.2833333333333</v>
      </c>
      <c r="H80" s="316">
        <v>839.56666666666661</v>
      </c>
      <c r="I80" s="316">
        <v>877.56666666666661</v>
      </c>
      <c r="J80" s="316">
        <v>885.2833333333333</v>
      </c>
      <c r="K80" s="316">
        <v>896.56666666666661</v>
      </c>
      <c r="L80" s="303">
        <v>874</v>
      </c>
      <c r="M80" s="303">
        <v>855</v>
      </c>
      <c r="N80" s="318">
        <v>18094600</v>
      </c>
      <c r="O80" s="319">
        <v>-2.8785512240417799E-2</v>
      </c>
    </row>
    <row r="81" spans="1:15" ht="15">
      <c r="A81" s="276">
        <v>71</v>
      </c>
      <c r="B81" s="386" t="s">
        <v>68</v>
      </c>
      <c r="C81" s="276" t="s">
        <v>3779</v>
      </c>
      <c r="D81" s="315">
        <v>237.55</v>
      </c>
      <c r="E81" s="315">
        <v>238.4</v>
      </c>
      <c r="F81" s="316">
        <v>235.25</v>
      </c>
      <c r="G81" s="316">
        <v>232.95</v>
      </c>
      <c r="H81" s="316">
        <v>229.79999999999998</v>
      </c>
      <c r="I81" s="316">
        <v>240.70000000000002</v>
      </c>
      <c r="J81" s="316">
        <v>243.85000000000005</v>
      </c>
      <c r="K81" s="316">
        <v>246.15000000000003</v>
      </c>
      <c r="L81" s="303">
        <v>241.55</v>
      </c>
      <c r="M81" s="303">
        <v>236.1</v>
      </c>
      <c r="N81" s="318">
        <v>11160800</v>
      </c>
      <c r="O81" s="319">
        <v>2.6790314270994334E-2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1240.8499999999999</v>
      </c>
      <c r="E82" s="315">
        <v>1241.9833333333333</v>
      </c>
      <c r="F82" s="316">
        <v>1236.0666666666666</v>
      </c>
      <c r="G82" s="316">
        <v>1231.2833333333333</v>
      </c>
      <c r="H82" s="316">
        <v>1225.3666666666666</v>
      </c>
      <c r="I82" s="316">
        <v>1246.7666666666667</v>
      </c>
      <c r="J82" s="316">
        <v>1252.6833333333332</v>
      </c>
      <c r="K82" s="316">
        <v>1257.4666666666667</v>
      </c>
      <c r="L82" s="303">
        <v>1247.9000000000001</v>
      </c>
      <c r="M82" s="303">
        <v>1237.2</v>
      </c>
      <c r="N82" s="318">
        <v>33990600</v>
      </c>
      <c r="O82" s="319">
        <v>-9.961377815836843E-3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91.75</v>
      </c>
      <c r="E83" s="315">
        <v>91.5</v>
      </c>
      <c r="F83" s="316">
        <v>91.05</v>
      </c>
      <c r="G83" s="316">
        <v>90.35</v>
      </c>
      <c r="H83" s="316">
        <v>89.899999999999991</v>
      </c>
      <c r="I83" s="316">
        <v>92.2</v>
      </c>
      <c r="J83" s="316">
        <v>92.649999999999991</v>
      </c>
      <c r="K83" s="316">
        <v>93.350000000000009</v>
      </c>
      <c r="L83" s="303">
        <v>91.95</v>
      </c>
      <c r="M83" s="303">
        <v>90.8</v>
      </c>
      <c r="N83" s="318">
        <v>54828400</v>
      </c>
      <c r="O83" s="319">
        <v>-2.908405760145066E-2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209.95</v>
      </c>
      <c r="E84" s="315">
        <v>209.66666666666666</v>
      </c>
      <c r="F84" s="316">
        <v>208.7833333333333</v>
      </c>
      <c r="G84" s="316">
        <v>207.61666666666665</v>
      </c>
      <c r="H84" s="316">
        <v>206.73333333333329</v>
      </c>
      <c r="I84" s="316">
        <v>210.83333333333331</v>
      </c>
      <c r="J84" s="316">
        <v>211.7166666666667</v>
      </c>
      <c r="K84" s="316">
        <v>212.88333333333333</v>
      </c>
      <c r="L84" s="303">
        <v>210.55</v>
      </c>
      <c r="M84" s="303">
        <v>208.5</v>
      </c>
      <c r="N84" s="318">
        <v>88435200</v>
      </c>
      <c r="O84" s="319">
        <v>-7.4701910645022266E-3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267.55</v>
      </c>
      <c r="E85" s="315">
        <v>265.90000000000003</v>
      </c>
      <c r="F85" s="316">
        <v>262.15000000000009</v>
      </c>
      <c r="G85" s="316">
        <v>256.75000000000006</v>
      </c>
      <c r="H85" s="316">
        <v>253.00000000000011</v>
      </c>
      <c r="I85" s="316">
        <v>271.30000000000007</v>
      </c>
      <c r="J85" s="316">
        <v>275.04999999999995</v>
      </c>
      <c r="K85" s="316">
        <v>280.45000000000005</v>
      </c>
      <c r="L85" s="303">
        <v>269.64999999999998</v>
      </c>
      <c r="M85" s="303">
        <v>260.5</v>
      </c>
      <c r="N85" s="318">
        <v>25480000</v>
      </c>
      <c r="O85" s="319">
        <v>-1.71648987463838E-2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387.05</v>
      </c>
      <c r="E86" s="315">
        <v>381.70000000000005</v>
      </c>
      <c r="F86" s="316">
        <v>374.80000000000007</v>
      </c>
      <c r="G86" s="316">
        <v>362.55</v>
      </c>
      <c r="H86" s="316">
        <v>355.65000000000003</v>
      </c>
      <c r="I86" s="316">
        <v>393.9500000000001</v>
      </c>
      <c r="J86" s="316">
        <v>400.85000000000008</v>
      </c>
      <c r="K86" s="316">
        <v>413.10000000000014</v>
      </c>
      <c r="L86" s="303">
        <v>388.6</v>
      </c>
      <c r="M86" s="303">
        <v>369.45</v>
      </c>
      <c r="N86" s="318">
        <v>35694000</v>
      </c>
      <c r="O86" s="319">
        <v>-1.9069525858870669E-2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2730.2</v>
      </c>
      <c r="E87" s="315">
        <v>2715.4333333333334</v>
      </c>
      <c r="F87" s="316">
        <v>2681.9666666666667</v>
      </c>
      <c r="G87" s="316">
        <v>2633.7333333333331</v>
      </c>
      <c r="H87" s="316">
        <v>2600.2666666666664</v>
      </c>
      <c r="I87" s="316">
        <v>2763.666666666667</v>
      </c>
      <c r="J87" s="316">
        <v>2797.1333333333341</v>
      </c>
      <c r="K87" s="316">
        <v>2845.3666666666672</v>
      </c>
      <c r="L87" s="303">
        <v>2748.9</v>
      </c>
      <c r="M87" s="303">
        <v>2667.2</v>
      </c>
      <c r="N87" s="318">
        <v>1604500</v>
      </c>
      <c r="O87" s="319">
        <v>-2.4471804225566194E-2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1990.3</v>
      </c>
      <c r="E88" s="315">
        <v>1982.6833333333334</v>
      </c>
      <c r="F88" s="316">
        <v>1968.5666666666668</v>
      </c>
      <c r="G88" s="316">
        <v>1946.8333333333335</v>
      </c>
      <c r="H88" s="316">
        <v>1932.7166666666669</v>
      </c>
      <c r="I88" s="316">
        <v>2004.4166666666667</v>
      </c>
      <c r="J88" s="316">
        <v>2018.5333333333335</v>
      </c>
      <c r="K88" s="316">
        <v>2040.2666666666667</v>
      </c>
      <c r="L88" s="303">
        <v>1996.8</v>
      </c>
      <c r="M88" s="303">
        <v>1960.95</v>
      </c>
      <c r="N88" s="318">
        <v>20058000</v>
      </c>
      <c r="O88" s="319">
        <v>-8.9828293462082986E-2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93.9</v>
      </c>
      <c r="E89" s="315">
        <v>92.783333333333346</v>
      </c>
      <c r="F89" s="316">
        <v>91.516666666666694</v>
      </c>
      <c r="G89" s="316">
        <v>89.133333333333354</v>
      </c>
      <c r="H89" s="316">
        <v>87.866666666666703</v>
      </c>
      <c r="I89" s="316">
        <v>95.166666666666686</v>
      </c>
      <c r="J89" s="316">
        <v>96.433333333333337</v>
      </c>
      <c r="K89" s="316">
        <v>98.816666666666677</v>
      </c>
      <c r="L89" s="303">
        <v>94.05</v>
      </c>
      <c r="M89" s="303">
        <v>90.4</v>
      </c>
      <c r="N89" s="318">
        <v>24229800</v>
      </c>
      <c r="O89" s="319">
        <v>-7.7588996455750181E-2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368.25</v>
      </c>
      <c r="E90" s="315">
        <v>367.76666666666665</v>
      </c>
      <c r="F90" s="316">
        <v>363.43333333333328</v>
      </c>
      <c r="G90" s="316">
        <v>358.61666666666662</v>
      </c>
      <c r="H90" s="316">
        <v>354.28333333333325</v>
      </c>
      <c r="I90" s="316">
        <v>372.58333333333331</v>
      </c>
      <c r="J90" s="316">
        <v>376.91666666666669</v>
      </c>
      <c r="K90" s="316">
        <v>381.73333333333335</v>
      </c>
      <c r="L90" s="303">
        <v>372.1</v>
      </c>
      <c r="M90" s="303">
        <v>362.95</v>
      </c>
      <c r="N90" s="318">
        <v>8766000</v>
      </c>
      <c r="O90" s="319">
        <v>2.1916530659827467E-2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1291.25</v>
      </c>
      <c r="E91" s="315">
        <v>1285</v>
      </c>
      <c r="F91" s="316">
        <v>1275</v>
      </c>
      <c r="G91" s="316">
        <v>1258.75</v>
      </c>
      <c r="H91" s="316">
        <v>1248.75</v>
      </c>
      <c r="I91" s="316">
        <v>1301.25</v>
      </c>
      <c r="J91" s="316">
        <v>1311.25</v>
      </c>
      <c r="K91" s="316">
        <v>1327.5</v>
      </c>
      <c r="L91" s="303">
        <v>1295</v>
      </c>
      <c r="M91" s="303">
        <v>1268.75</v>
      </c>
      <c r="N91" s="318">
        <v>16241525</v>
      </c>
      <c r="O91" s="319">
        <v>-6.1026543257094775E-3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983.8</v>
      </c>
      <c r="E92" s="315">
        <v>984.25</v>
      </c>
      <c r="F92" s="316">
        <v>976</v>
      </c>
      <c r="G92" s="316">
        <v>968.2</v>
      </c>
      <c r="H92" s="316">
        <v>959.95</v>
      </c>
      <c r="I92" s="316">
        <v>992.05</v>
      </c>
      <c r="J92" s="316">
        <v>1000.3</v>
      </c>
      <c r="K92" s="316">
        <v>1008.0999999999999</v>
      </c>
      <c r="L92" s="303">
        <v>992.5</v>
      </c>
      <c r="M92" s="303">
        <v>976.45</v>
      </c>
      <c r="N92" s="318">
        <v>8502550</v>
      </c>
      <c r="O92" s="319">
        <v>-1.0681436059736921E-2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712.65</v>
      </c>
      <c r="E93" s="315">
        <v>713.81666666666661</v>
      </c>
      <c r="F93" s="316">
        <v>707.98333333333323</v>
      </c>
      <c r="G93" s="316">
        <v>703.31666666666661</v>
      </c>
      <c r="H93" s="316">
        <v>697.48333333333323</v>
      </c>
      <c r="I93" s="316">
        <v>718.48333333333323</v>
      </c>
      <c r="J93" s="316">
        <v>724.31666666666672</v>
      </c>
      <c r="K93" s="316">
        <v>728.98333333333323</v>
      </c>
      <c r="L93" s="303">
        <v>719.65</v>
      </c>
      <c r="M93" s="303">
        <v>709.15</v>
      </c>
      <c r="N93" s="318">
        <v>13626200</v>
      </c>
      <c r="O93" s="319">
        <v>-1.6670034350373814E-2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176.1</v>
      </c>
      <c r="E94" s="315">
        <v>175.48333333333335</v>
      </c>
      <c r="F94" s="316">
        <v>172.9666666666667</v>
      </c>
      <c r="G94" s="316">
        <v>169.83333333333334</v>
      </c>
      <c r="H94" s="316">
        <v>167.31666666666669</v>
      </c>
      <c r="I94" s="316">
        <v>178.6166666666667</v>
      </c>
      <c r="J94" s="316">
        <v>181.13333333333335</v>
      </c>
      <c r="K94" s="316">
        <v>184.26666666666671</v>
      </c>
      <c r="L94" s="303">
        <v>178</v>
      </c>
      <c r="M94" s="303">
        <v>172.35</v>
      </c>
      <c r="N94" s="318">
        <v>13019604</v>
      </c>
      <c r="O94" s="319">
        <v>-1.8623504485976744E-2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167.75</v>
      </c>
      <c r="E95" s="315">
        <v>167.29999999999998</v>
      </c>
      <c r="F95" s="316">
        <v>165.69999999999996</v>
      </c>
      <c r="G95" s="316">
        <v>163.64999999999998</v>
      </c>
      <c r="H95" s="316">
        <v>162.04999999999995</v>
      </c>
      <c r="I95" s="316">
        <v>169.34999999999997</v>
      </c>
      <c r="J95" s="316">
        <v>170.95</v>
      </c>
      <c r="K95" s="316">
        <v>172.99999999999997</v>
      </c>
      <c r="L95" s="303">
        <v>168.9</v>
      </c>
      <c r="M95" s="303">
        <v>165.25</v>
      </c>
      <c r="N95" s="318">
        <v>19104000</v>
      </c>
      <c r="O95" s="319">
        <v>-1.8808777429467085E-3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406.85</v>
      </c>
      <c r="E96" s="315">
        <v>405.90000000000003</v>
      </c>
      <c r="F96" s="316">
        <v>404.15000000000009</v>
      </c>
      <c r="G96" s="316">
        <v>401.45000000000005</v>
      </c>
      <c r="H96" s="316">
        <v>399.7000000000001</v>
      </c>
      <c r="I96" s="316">
        <v>408.60000000000008</v>
      </c>
      <c r="J96" s="316">
        <v>410.34999999999997</v>
      </c>
      <c r="K96" s="316">
        <v>413.05000000000007</v>
      </c>
      <c r="L96" s="303">
        <v>407.65</v>
      </c>
      <c r="M96" s="303">
        <v>403.2</v>
      </c>
      <c r="N96" s="318">
        <v>9686000</v>
      </c>
      <c r="O96" s="319">
        <v>-7.1750717507175071E-3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7496.55</v>
      </c>
      <c r="E97" s="315">
        <v>7500.25</v>
      </c>
      <c r="F97" s="316">
        <v>7456.3</v>
      </c>
      <c r="G97" s="316">
        <v>7416.05</v>
      </c>
      <c r="H97" s="316">
        <v>7372.1</v>
      </c>
      <c r="I97" s="316">
        <v>7540.5</v>
      </c>
      <c r="J97" s="316">
        <v>7584.4500000000007</v>
      </c>
      <c r="K97" s="316">
        <v>7624.7</v>
      </c>
      <c r="L97" s="303">
        <v>7544.2</v>
      </c>
      <c r="M97" s="303">
        <v>7460</v>
      </c>
      <c r="N97" s="318">
        <v>2648400</v>
      </c>
      <c r="O97" s="319">
        <v>1.1071237688020158E-2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579.95000000000005</v>
      </c>
      <c r="E98" s="315">
        <v>577.19999999999993</v>
      </c>
      <c r="F98" s="316">
        <v>573.39999999999986</v>
      </c>
      <c r="G98" s="316">
        <v>566.84999999999991</v>
      </c>
      <c r="H98" s="316">
        <v>563.04999999999984</v>
      </c>
      <c r="I98" s="316">
        <v>583.74999999999989</v>
      </c>
      <c r="J98" s="316">
        <v>587.54999999999984</v>
      </c>
      <c r="K98" s="316">
        <v>594.09999999999991</v>
      </c>
      <c r="L98" s="303">
        <v>581</v>
      </c>
      <c r="M98" s="303">
        <v>570.65</v>
      </c>
      <c r="N98" s="318">
        <v>12145000</v>
      </c>
      <c r="O98" s="319">
        <v>-2.0169423154497781E-2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697.2</v>
      </c>
      <c r="E99" s="315">
        <v>694.61666666666667</v>
      </c>
      <c r="F99" s="316">
        <v>685.23333333333335</v>
      </c>
      <c r="G99" s="316">
        <v>673.26666666666665</v>
      </c>
      <c r="H99" s="316">
        <v>663.88333333333333</v>
      </c>
      <c r="I99" s="316">
        <v>706.58333333333337</v>
      </c>
      <c r="J99" s="316">
        <v>715.96666666666681</v>
      </c>
      <c r="K99" s="316">
        <v>727.93333333333339</v>
      </c>
      <c r="L99" s="303">
        <v>704</v>
      </c>
      <c r="M99" s="303">
        <v>682.65</v>
      </c>
      <c r="N99" s="318">
        <v>7501000</v>
      </c>
      <c r="O99" s="319">
        <v>3.442093940480459E-2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1055.6500000000001</v>
      </c>
      <c r="E100" s="315">
        <v>1060.3333333333333</v>
      </c>
      <c r="F100" s="316">
        <v>1046.6166666666666</v>
      </c>
      <c r="G100" s="316">
        <v>1037.5833333333333</v>
      </c>
      <c r="H100" s="316">
        <v>1023.8666666666666</v>
      </c>
      <c r="I100" s="316">
        <v>1069.3666666666666</v>
      </c>
      <c r="J100" s="316">
        <v>1083.0833333333333</v>
      </c>
      <c r="K100" s="316">
        <v>1092.1166666666666</v>
      </c>
      <c r="L100" s="303">
        <v>1074.05</v>
      </c>
      <c r="M100" s="303">
        <v>1051.3</v>
      </c>
      <c r="N100" s="318">
        <v>1393200</v>
      </c>
      <c r="O100" s="319">
        <v>5.1948051948051948E-3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1613.15</v>
      </c>
      <c r="E101" s="315">
        <v>1614.8833333333334</v>
      </c>
      <c r="F101" s="316">
        <v>1597.8166666666668</v>
      </c>
      <c r="G101" s="316">
        <v>1582.4833333333333</v>
      </c>
      <c r="H101" s="316">
        <v>1565.4166666666667</v>
      </c>
      <c r="I101" s="316">
        <v>1630.2166666666669</v>
      </c>
      <c r="J101" s="316">
        <v>1647.2833333333335</v>
      </c>
      <c r="K101" s="316">
        <v>1662.616666666667</v>
      </c>
      <c r="L101" s="303">
        <v>1631.95</v>
      </c>
      <c r="M101" s="303">
        <v>1599.55</v>
      </c>
      <c r="N101" s="318">
        <v>1435200</v>
      </c>
      <c r="O101" s="319">
        <v>4.4845661036691901E-2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161.05000000000001</v>
      </c>
      <c r="E102" s="315">
        <v>159.18333333333334</v>
      </c>
      <c r="F102" s="316">
        <v>156.91666666666669</v>
      </c>
      <c r="G102" s="316">
        <v>152.78333333333336</v>
      </c>
      <c r="H102" s="316">
        <v>150.51666666666671</v>
      </c>
      <c r="I102" s="316">
        <v>163.31666666666666</v>
      </c>
      <c r="J102" s="316">
        <v>165.58333333333331</v>
      </c>
      <c r="K102" s="316">
        <v>169.71666666666664</v>
      </c>
      <c r="L102" s="303">
        <v>161.44999999999999</v>
      </c>
      <c r="M102" s="303">
        <v>155.05000000000001</v>
      </c>
      <c r="N102" s="318">
        <v>23100000</v>
      </c>
      <c r="O102" s="319">
        <v>4.2604990870359098E-3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75665.8</v>
      </c>
      <c r="E103" s="315">
        <v>76061.150000000009</v>
      </c>
      <c r="F103" s="316">
        <v>74993.35000000002</v>
      </c>
      <c r="G103" s="316">
        <v>74320.900000000009</v>
      </c>
      <c r="H103" s="316">
        <v>73253.10000000002</v>
      </c>
      <c r="I103" s="316">
        <v>76733.60000000002</v>
      </c>
      <c r="J103" s="316">
        <v>77801.400000000009</v>
      </c>
      <c r="K103" s="316">
        <v>78473.85000000002</v>
      </c>
      <c r="L103" s="303">
        <v>77128.95</v>
      </c>
      <c r="M103" s="303">
        <v>75388.7</v>
      </c>
      <c r="N103" s="318">
        <v>50180</v>
      </c>
      <c r="O103" s="319">
        <v>0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1222.3</v>
      </c>
      <c r="E104" s="315">
        <v>1213.2166666666667</v>
      </c>
      <c r="F104" s="316">
        <v>1199.1833333333334</v>
      </c>
      <c r="G104" s="316">
        <v>1176.0666666666666</v>
      </c>
      <c r="H104" s="316">
        <v>1162.0333333333333</v>
      </c>
      <c r="I104" s="316">
        <v>1236.3333333333335</v>
      </c>
      <c r="J104" s="316">
        <v>1250.3666666666668</v>
      </c>
      <c r="K104" s="316">
        <v>1273.4833333333336</v>
      </c>
      <c r="L104" s="303">
        <v>1227.25</v>
      </c>
      <c r="M104" s="303">
        <v>1190.0999999999999</v>
      </c>
      <c r="N104" s="318">
        <v>4446000</v>
      </c>
      <c r="O104" s="319">
        <v>2.6849125238177726E-2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42.6</v>
      </c>
      <c r="E105" s="315">
        <v>42.166666666666664</v>
      </c>
      <c r="F105" s="316">
        <v>41.533333333333331</v>
      </c>
      <c r="G105" s="316">
        <v>40.466666666666669</v>
      </c>
      <c r="H105" s="316">
        <v>39.833333333333336</v>
      </c>
      <c r="I105" s="316">
        <v>43.233333333333327</v>
      </c>
      <c r="J105" s="316">
        <v>43.866666666666667</v>
      </c>
      <c r="K105" s="316">
        <v>44.933333333333323</v>
      </c>
      <c r="L105" s="303">
        <v>42.8</v>
      </c>
      <c r="M105" s="303">
        <v>41.1</v>
      </c>
      <c r="N105" s="318">
        <v>65399000</v>
      </c>
      <c r="O105" s="319">
        <v>6.5650969529085876E-2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4634.3999999999996</v>
      </c>
      <c r="E106" s="315">
        <v>4635.833333333333</v>
      </c>
      <c r="F106" s="316">
        <v>4576.7666666666664</v>
      </c>
      <c r="G106" s="316">
        <v>4519.1333333333332</v>
      </c>
      <c r="H106" s="316">
        <v>4460.0666666666666</v>
      </c>
      <c r="I106" s="316">
        <v>4693.4666666666662</v>
      </c>
      <c r="J106" s="316">
        <v>4752.5333333333338</v>
      </c>
      <c r="K106" s="316">
        <v>4810.1666666666661</v>
      </c>
      <c r="L106" s="303">
        <v>4694.8999999999996</v>
      </c>
      <c r="M106" s="303">
        <v>4578.2</v>
      </c>
      <c r="N106" s="318">
        <v>796000</v>
      </c>
      <c r="O106" s="319">
        <v>-1.6676961087090797E-2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18652.099999999999</v>
      </c>
      <c r="E107" s="315">
        <v>18669.533333333333</v>
      </c>
      <c r="F107" s="316">
        <v>18532.566666666666</v>
      </c>
      <c r="G107" s="316">
        <v>18413.033333333333</v>
      </c>
      <c r="H107" s="316">
        <v>18276.066666666666</v>
      </c>
      <c r="I107" s="316">
        <v>18789.066666666666</v>
      </c>
      <c r="J107" s="316">
        <v>18926.033333333333</v>
      </c>
      <c r="K107" s="316">
        <v>19045.566666666666</v>
      </c>
      <c r="L107" s="303">
        <v>18806.5</v>
      </c>
      <c r="M107" s="303">
        <v>18550</v>
      </c>
      <c r="N107" s="318">
        <v>304700</v>
      </c>
      <c r="O107" s="319">
        <v>-1.8679549114331721E-2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116.1</v>
      </c>
      <c r="E108" s="315">
        <v>115.73333333333333</v>
      </c>
      <c r="F108" s="316">
        <v>114.16666666666667</v>
      </c>
      <c r="G108" s="316">
        <v>112.23333333333333</v>
      </c>
      <c r="H108" s="316">
        <v>110.66666666666667</v>
      </c>
      <c r="I108" s="316">
        <v>117.66666666666667</v>
      </c>
      <c r="J108" s="316">
        <v>119.23333333333333</v>
      </c>
      <c r="K108" s="316">
        <v>121.16666666666667</v>
      </c>
      <c r="L108" s="303">
        <v>117.3</v>
      </c>
      <c r="M108" s="303">
        <v>113.8</v>
      </c>
      <c r="N108" s="318">
        <v>35382700</v>
      </c>
      <c r="O108" s="319">
        <v>-4.0864511442063205E-2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100.6</v>
      </c>
      <c r="E109" s="315">
        <v>100.73333333333333</v>
      </c>
      <c r="F109" s="316">
        <v>99.966666666666669</v>
      </c>
      <c r="G109" s="316">
        <v>99.333333333333329</v>
      </c>
      <c r="H109" s="316">
        <v>98.566666666666663</v>
      </c>
      <c r="I109" s="316">
        <v>101.36666666666667</v>
      </c>
      <c r="J109" s="316">
        <v>102.13333333333335</v>
      </c>
      <c r="K109" s="316">
        <v>102.76666666666668</v>
      </c>
      <c r="L109" s="303">
        <v>101.5</v>
      </c>
      <c r="M109" s="303">
        <v>100.1</v>
      </c>
      <c r="N109" s="318">
        <v>66638700</v>
      </c>
      <c r="O109" s="319">
        <v>-4.4281699736012942E-3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93.85</v>
      </c>
      <c r="E110" s="315">
        <v>94.066666666666663</v>
      </c>
      <c r="F110" s="316">
        <v>93.033333333333331</v>
      </c>
      <c r="G110" s="316">
        <v>92.216666666666669</v>
      </c>
      <c r="H110" s="316">
        <v>91.183333333333337</v>
      </c>
      <c r="I110" s="316">
        <v>94.883333333333326</v>
      </c>
      <c r="J110" s="316">
        <v>95.916666666666657</v>
      </c>
      <c r="K110" s="316">
        <v>96.73333333333332</v>
      </c>
      <c r="L110" s="303">
        <v>95.1</v>
      </c>
      <c r="M110" s="303">
        <v>93.25</v>
      </c>
      <c r="N110" s="318">
        <v>53053000</v>
      </c>
      <c r="O110" s="319">
        <v>-6.8289384719405002E-2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27686.3</v>
      </c>
      <c r="E111" s="315">
        <v>27638.766666666666</v>
      </c>
      <c r="F111" s="316">
        <v>27427.583333333332</v>
      </c>
      <c r="G111" s="316">
        <v>27168.866666666665</v>
      </c>
      <c r="H111" s="316">
        <v>26957.683333333331</v>
      </c>
      <c r="I111" s="316">
        <v>27897.483333333334</v>
      </c>
      <c r="J111" s="316">
        <v>28108.666666666668</v>
      </c>
      <c r="K111" s="316">
        <v>28367.383333333335</v>
      </c>
      <c r="L111" s="303">
        <v>27849.95</v>
      </c>
      <c r="M111" s="303">
        <v>27380.05</v>
      </c>
      <c r="N111" s="318">
        <v>74010</v>
      </c>
      <c r="O111" s="319">
        <v>1.4808720691073632E-2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1449.6</v>
      </c>
      <c r="E112" s="315">
        <v>1445.2333333333333</v>
      </c>
      <c r="F112" s="316">
        <v>1405.9666666666667</v>
      </c>
      <c r="G112" s="316">
        <v>1362.3333333333333</v>
      </c>
      <c r="H112" s="316">
        <v>1323.0666666666666</v>
      </c>
      <c r="I112" s="316">
        <v>1488.8666666666668</v>
      </c>
      <c r="J112" s="316">
        <v>1528.1333333333337</v>
      </c>
      <c r="K112" s="316">
        <v>1571.7666666666669</v>
      </c>
      <c r="L112" s="303">
        <v>1484.5</v>
      </c>
      <c r="M112" s="303">
        <v>1401.6</v>
      </c>
      <c r="N112" s="318">
        <v>4398900</v>
      </c>
      <c r="O112" s="319">
        <v>4.9468573677995016E-2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251.35</v>
      </c>
      <c r="E113" s="315">
        <v>250.41666666666666</v>
      </c>
      <c r="F113" s="316">
        <v>248.33333333333331</v>
      </c>
      <c r="G113" s="316">
        <v>245.31666666666666</v>
      </c>
      <c r="H113" s="316">
        <v>243.23333333333332</v>
      </c>
      <c r="I113" s="316">
        <v>253.43333333333331</v>
      </c>
      <c r="J113" s="316">
        <v>255.51666666666662</v>
      </c>
      <c r="K113" s="316">
        <v>258.5333333333333</v>
      </c>
      <c r="L113" s="303">
        <v>252.5</v>
      </c>
      <c r="M113" s="303">
        <v>247.4</v>
      </c>
      <c r="N113" s="318">
        <v>15540000</v>
      </c>
      <c r="O113" s="319">
        <v>-1.2016021361815754E-2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116.85</v>
      </c>
      <c r="E114" s="315">
        <v>116.33333333333333</v>
      </c>
      <c r="F114" s="316">
        <v>114.91666666666666</v>
      </c>
      <c r="G114" s="316">
        <v>112.98333333333333</v>
      </c>
      <c r="H114" s="316">
        <v>111.56666666666666</v>
      </c>
      <c r="I114" s="316">
        <v>118.26666666666665</v>
      </c>
      <c r="J114" s="316">
        <v>119.68333333333331</v>
      </c>
      <c r="K114" s="316">
        <v>121.61666666666665</v>
      </c>
      <c r="L114" s="303">
        <v>117.75</v>
      </c>
      <c r="M114" s="303">
        <v>114.4</v>
      </c>
      <c r="N114" s="318">
        <v>26126800</v>
      </c>
      <c r="O114" s="319">
        <v>-9.8684210526315784E-3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1760.35</v>
      </c>
      <c r="E115" s="315">
        <v>1752.4666666666665</v>
      </c>
      <c r="F115" s="316">
        <v>1735.9333333333329</v>
      </c>
      <c r="G115" s="316">
        <v>1711.5166666666664</v>
      </c>
      <c r="H115" s="316">
        <v>1694.9833333333329</v>
      </c>
      <c r="I115" s="316">
        <v>1776.883333333333</v>
      </c>
      <c r="J115" s="316">
        <v>1793.4166666666663</v>
      </c>
      <c r="K115" s="316">
        <v>1817.833333333333</v>
      </c>
      <c r="L115" s="303">
        <v>1769</v>
      </c>
      <c r="M115" s="303">
        <v>1728.05</v>
      </c>
      <c r="N115" s="318">
        <v>3109500</v>
      </c>
      <c r="O115" s="319">
        <v>-2.1708352996696555E-2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32.299999999999997</v>
      </c>
      <c r="E116" s="315">
        <v>32.033333333333331</v>
      </c>
      <c r="F116" s="316">
        <v>31.066666666666663</v>
      </c>
      <c r="G116" s="316">
        <v>29.833333333333332</v>
      </c>
      <c r="H116" s="316">
        <v>28.866666666666664</v>
      </c>
      <c r="I116" s="316">
        <v>33.266666666666666</v>
      </c>
      <c r="J116" s="316">
        <v>34.233333333333334</v>
      </c>
      <c r="K116" s="316">
        <v>35.466666666666661</v>
      </c>
      <c r="L116" s="303">
        <v>33</v>
      </c>
      <c r="M116" s="303">
        <v>30.8</v>
      </c>
      <c r="N116" s="318">
        <v>155446000</v>
      </c>
      <c r="O116" s="319">
        <v>-0.11837702333284179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191.8</v>
      </c>
      <c r="E117" s="315">
        <v>191.25</v>
      </c>
      <c r="F117" s="316">
        <v>190.25</v>
      </c>
      <c r="G117" s="316">
        <v>188.7</v>
      </c>
      <c r="H117" s="316">
        <v>187.7</v>
      </c>
      <c r="I117" s="316">
        <v>192.8</v>
      </c>
      <c r="J117" s="316">
        <v>193.8</v>
      </c>
      <c r="K117" s="316">
        <v>195.35000000000002</v>
      </c>
      <c r="L117" s="303">
        <v>192.25</v>
      </c>
      <c r="M117" s="303">
        <v>189.7</v>
      </c>
      <c r="N117" s="318">
        <v>20548000</v>
      </c>
      <c r="O117" s="319">
        <v>-4.1246733855916387E-2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1291.8</v>
      </c>
      <c r="E118" s="315">
        <v>1288.0333333333333</v>
      </c>
      <c r="F118" s="316">
        <v>1265.1666666666665</v>
      </c>
      <c r="G118" s="316">
        <v>1238.5333333333333</v>
      </c>
      <c r="H118" s="316">
        <v>1215.6666666666665</v>
      </c>
      <c r="I118" s="316">
        <v>1314.6666666666665</v>
      </c>
      <c r="J118" s="316">
        <v>1337.5333333333333</v>
      </c>
      <c r="K118" s="316">
        <v>1364.1666666666665</v>
      </c>
      <c r="L118" s="303">
        <v>1310.9</v>
      </c>
      <c r="M118" s="303">
        <v>1261.4000000000001</v>
      </c>
      <c r="N118" s="318">
        <v>1995521</v>
      </c>
      <c r="O118" s="319">
        <v>-5.6571098710794687E-2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782.85</v>
      </c>
      <c r="E119" s="315">
        <v>782.66666666666663</v>
      </c>
      <c r="F119" s="316">
        <v>775.83333333333326</v>
      </c>
      <c r="G119" s="316">
        <v>768.81666666666661</v>
      </c>
      <c r="H119" s="316">
        <v>761.98333333333323</v>
      </c>
      <c r="I119" s="316">
        <v>789.68333333333328</v>
      </c>
      <c r="J119" s="316">
        <v>796.51666666666654</v>
      </c>
      <c r="K119" s="316">
        <v>803.5333333333333</v>
      </c>
      <c r="L119" s="303">
        <v>789.5</v>
      </c>
      <c r="M119" s="303">
        <v>775.65</v>
      </c>
      <c r="N119" s="318">
        <v>1813900</v>
      </c>
      <c r="O119" s="319">
        <v>2.8929604628736741E-2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229.2</v>
      </c>
      <c r="E120" s="315">
        <v>227.05000000000004</v>
      </c>
      <c r="F120" s="316">
        <v>223.70000000000007</v>
      </c>
      <c r="G120" s="316">
        <v>218.20000000000005</v>
      </c>
      <c r="H120" s="316">
        <v>214.85000000000008</v>
      </c>
      <c r="I120" s="316">
        <v>232.55000000000007</v>
      </c>
      <c r="J120" s="316">
        <v>235.90000000000003</v>
      </c>
      <c r="K120" s="316">
        <v>241.40000000000006</v>
      </c>
      <c r="L120" s="303">
        <v>230.4</v>
      </c>
      <c r="M120" s="303">
        <v>221.55</v>
      </c>
      <c r="N120" s="318">
        <v>18499100</v>
      </c>
      <c r="O120" s="319">
        <v>-4.8008439687114039E-2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135.80000000000001</v>
      </c>
      <c r="E121" s="315">
        <v>135.65</v>
      </c>
      <c r="F121" s="316">
        <v>134.4</v>
      </c>
      <c r="G121" s="316">
        <v>133</v>
      </c>
      <c r="H121" s="316">
        <v>131.75</v>
      </c>
      <c r="I121" s="316">
        <v>137.05000000000001</v>
      </c>
      <c r="J121" s="316">
        <v>138.30000000000001</v>
      </c>
      <c r="K121" s="316">
        <v>139.70000000000002</v>
      </c>
      <c r="L121" s="303">
        <v>136.9</v>
      </c>
      <c r="M121" s="303">
        <v>134.25</v>
      </c>
      <c r="N121" s="318">
        <v>16746000</v>
      </c>
      <c r="O121" s="319">
        <v>2.7614138438880706E-2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2006.55</v>
      </c>
      <c r="E122" s="315">
        <v>2008.5166666666667</v>
      </c>
      <c r="F122" s="316">
        <v>1996.2333333333333</v>
      </c>
      <c r="G122" s="316">
        <v>1985.9166666666667</v>
      </c>
      <c r="H122" s="316">
        <v>1973.6333333333334</v>
      </c>
      <c r="I122" s="316">
        <v>2018.8333333333333</v>
      </c>
      <c r="J122" s="316">
        <v>2031.1166666666666</v>
      </c>
      <c r="K122" s="316">
        <v>2041.4333333333332</v>
      </c>
      <c r="L122" s="303">
        <v>2020.8</v>
      </c>
      <c r="M122" s="303">
        <v>1998.2</v>
      </c>
      <c r="N122" s="318">
        <v>33912425</v>
      </c>
      <c r="O122" s="319">
        <v>-7.1780490496846823E-3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64.349999999999994</v>
      </c>
      <c r="E123" s="315">
        <v>63.400000000000006</v>
      </c>
      <c r="F123" s="316">
        <v>61.850000000000009</v>
      </c>
      <c r="G123" s="316">
        <v>59.35</v>
      </c>
      <c r="H123" s="316">
        <v>57.800000000000004</v>
      </c>
      <c r="I123" s="316">
        <v>65.900000000000006</v>
      </c>
      <c r="J123" s="316">
        <v>67.450000000000017</v>
      </c>
      <c r="K123" s="316">
        <v>69.950000000000017</v>
      </c>
      <c r="L123" s="303">
        <v>64.95</v>
      </c>
      <c r="M123" s="303">
        <v>60.9</v>
      </c>
      <c r="N123" s="318">
        <v>121429000</v>
      </c>
      <c r="O123" s="319">
        <v>0.16263416408950337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902</v>
      </c>
      <c r="E124" s="315">
        <v>895.56666666666661</v>
      </c>
      <c r="F124" s="316">
        <v>884.43333333333317</v>
      </c>
      <c r="G124" s="316">
        <v>866.86666666666656</v>
      </c>
      <c r="H124" s="316">
        <v>855.73333333333312</v>
      </c>
      <c r="I124" s="316">
        <v>913.13333333333321</v>
      </c>
      <c r="J124" s="316">
        <v>924.26666666666665</v>
      </c>
      <c r="K124" s="316">
        <v>941.83333333333326</v>
      </c>
      <c r="L124" s="303">
        <v>906.7</v>
      </c>
      <c r="M124" s="303">
        <v>878</v>
      </c>
      <c r="N124" s="318">
        <v>6760500</v>
      </c>
      <c r="O124" s="319">
        <v>4.3454038997214487E-3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275.89999999999998</v>
      </c>
      <c r="E125" s="315">
        <v>273.55</v>
      </c>
      <c r="F125" s="316">
        <v>270.55</v>
      </c>
      <c r="G125" s="316">
        <v>265.2</v>
      </c>
      <c r="H125" s="316">
        <v>262.2</v>
      </c>
      <c r="I125" s="316">
        <v>278.90000000000003</v>
      </c>
      <c r="J125" s="316">
        <v>281.90000000000003</v>
      </c>
      <c r="K125" s="316">
        <v>287.25000000000006</v>
      </c>
      <c r="L125" s="303">
        <v>276.55</v>
      </c>
      <c r="M125" s="303">
        <v>268.2</v>
      </c>
      <c r="N125" s="318">
        <v>79452000</v>
      </c>
      <c r="O125" s="319">
        <v>2.258774470056759E-2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23789.3</v>
      </c>
      <c r="E126" s="315">
        <v>23948.083333333332</v>
      </c>
      <c r="F126" s="316">
        <v>23501.216666666664</v>
      </c>
      <c r="G126" s="316">
        <v>23213.133333333331</v>
      </c>
      <c r="H126" s="316">
        <v>22766.266666666663</v>
      </c>
      <c r="I126" s="316">
        <v>24236.166666666664</v>
      </c>
      <c r="J126" s="316">
        <v>24683.033333333333</v>
      </c>
      <c r="K126" s="316">
        <v>24971.116666666665</v>
      </c>
      <c r="L126" s="303">
        <v>24394.95</v>
      </c>
      <c r="M126" s="303">
        <v>23660</v>
      </c>
      <c r="N126" s="318">
        <v>163150</v>
      </c>
      <c r="O126" s="319">
        <v>1.3039428748835765E-2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1574.6</v>
      </c>
      <c r="E127" s="315">
        <v>1567.05</v>
      </c>
      <c r="F127" s="316">
        <v>1554.1</v>
      </c>
      <c r="G127" s="316">
        <v>1533.6</v>
      </c>
      <c r="H127" s="316">
        <v>1520.6499999999999</v>
      </c>
      <c r="I127" s="316">
        <v>1587.55</v>
      </c>
      <c r="J127" s="316">
        <v>1600.5000000000002</v>
      </c>
      <c r="K127" s="316">
        <v>1621</v>
      </c>
      <c r="L127" s="303">
        <v>1580</v>
      </c>
      <c r="M127" s="303">
        <v>1546.55</v>
      </c>
      <c r="N127" s="318">
        <v>1537250</v>
      </c>
      <c r="O127" s="319">
        <v>-8.8652482269503553E-3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5515.95</v>
      </c>
      <c r="E128" s="315">
        <v>5503.2333333333336</v>
      </c>
      <c r="F128" s="316">
        <v>5466.4666666666672</v>
      </c>
      <c r="G128" s="316">
        <v>5416.9833333333336</v>
      </c>
      <c r="H128" s="316">
        <v>5380.2166666666672</v>
      </c>
      <c r="I128" s="316">
        <v>5552.7166666666672</v>
      </c>
      <c r="J128" s="316">
        <v>5589.4833333333336</v>
      </c>
      <c r="K128" s="316">
        <v>5638.9666666666672</v>
      </c>
      <c r="L128" s="303">
        <v>5540</v>
      </c>
      <c r="M128" s="303">
        <v>5453.75</v>
      </c>
      <c r="N128" s="318">
        <v>389625</v>
      </c>
      <c r="O128" s="319">
        <v>4.3172690763052211E-2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1016.8</v>
      </c>
      <c r="E129" s="315">
        <v>1015.8000000000001</v>
      </c>
      <c r="F129" s="316">
        <v>999.60000000000014</v>
      </c>
      <c r="G129" s="316">
        <v>982.40000000000009</v>
      </c>
      <c r="H129" s="316">
        <v>966.20000000000016</v>
      </c>
      <c r="I129" s="316">
        <v>1033</v>
      </c>
      <c r="J129" s="316">
        <v>1049.2000000000003</v>
      </c>
      <c r="K129" s="316">
        <v>1066.4000000000001</v>
      </c>
      <c r="L129" s="303">
        <v>1032</v>
      </c>
      <c r="M129" s="303">
        <v>998.6</v>
      </c>
      <c r="N129" s="318">
        <v>4895395</v>
      </c>
      <c r="O129" s="319">
        <v>-6.0005411013313054E-2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589.4</v>
      </c>
      <c r="E130" s="315">
        <v>591.58333333333337</v>
      </c>
      <c r="F130" s="316">
        <v>583.4666666666667</v>
      </c>
      <c r="G130" s="316">
        <v>577.5333333333333</v>
      </c>
      <c r="H130" s="316">
        <v>569.41666666666663</v>
      </c>
      <c r="I130" s="316">
        <v>597.51666666666677</v>
      </c>
      <c r="J130" s="316">
        <v>605.63333333333333</v>
      </c>
      <c r="K130" s="316">
        <v>611.56666666666683</v>
      </c>
      <c r="L130" s="303">
        <v>599.70000000000005</v>
      </c>
      <c r="M130" s="303">
        <v>585.65</v>
      </c>
      <c r="N130" s="318">
        <v>40009200</v>
      </c>
      <c r="O130" s="319">
        <v>0.10536087259224879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491.5</v>
      </c>
      <c r="E131" s="315">
        <v>490.48333333333335</v>
      </c>
      <c r="F131" s="316">
        <v>485.7166666666667</v>
      </c>
      <c r="G131" s="316">
        <v>479.93333333333334</v>
      </c>
      <c r="H131" s="316">
        <v>475.16666666666669</v>
      </c>
      <c r="I131" s="316">
        <v>496.26666666666671</v>
      </c>
      <c r="J131" s="316">
        <v>501.03333333333336</v>
      </c>
      <c r="K131" s="316">
        <v>506.81666666666672</v>
      </c>
      <c r="L131" s="303">
        <v>495.25</v>
      </c>
      <c r="M131" s="303">
        <v>484.7</v>
      </c>
      <c r="N131" s="318">
        <v>11496000</v>
      </c>
      <c r="O131" s="319">
        <v>-8.6664079679213551E-3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479.75</v>
      </c>
      <c r="E132" s="315">
        <v>479.86666666666662</v>
      </c>
      <c r="F132" s="316">
        <v>475.23333333333323</v>
      </c>
      <c r="G132" s="316">
        <v>470.71666666666664</v>
      </c>
      <c r="H132" s="316">
        <v>466.08333333333326</v>
      </c>
      <c r="I132" s="316">
        <v>484.38333333333321</v>
      </c>
      <c r="J132" s="316">
        <v>489.01666666666654</v>
      </c>
      <c r="K132" s="316">
        <v>493.53333333333319</v>
      </c>
      <c r="L132" s="303">
        <v>484.5</v>
      </c>
      <c r="M132" s="303">
        <v>475.35</v>
      </c>
      <c r="N132" s="318">
        <v>7884000</v>
      </c>
      <c r="O132" s="319">
        <v>1.1287839917906618E-2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603.95000000000005</v>
      </c>
      <c r="E133" s="315">
        <v>605.01666666666677</v>
      </c>
      <c r="F133" s="316">
        <v>598.03333333333353</v>
      </c>
      <c r="G133" s="316">
        <v>592.11666666666679</v>
      </c>
      <c r="H133" s="316">
        <v>585.13333333333355</v>
      </c>
      <c r="I133" s="316">
        <v>610.93333333333351</v>
      </c>
      <c r="J133" s="316">
        <v>617.91666666666686</v>
      </c>
      <c r="K133" s="316">
        <v>623.83333333333348</v>
      </c>
      <c r="L133" s="303">
        <v>612</v>
      </c>
      <c r="M133" s="303">
        <v>599.1</v>
      </c>
      <c r="N133" s="318">
        <v>12906000</v>
      </c>
      <c r="O133" s="319">
        <v>0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186.6</v>
      </c>
      <c r="E134" s="315">
        <v>184.61666666666667</v>
      </c>
      <c r="F134" s="316">
        <v>181.33333333333334</v>
      </c>
      <c r="G134" s="316">
        <v>176.06666666666666</v>
      </c>
      <c r="H134" s="316">
        <v>172.78333333333333</v>
      </c>
      <c r="I134" s="316">
        <v>189.88333333333335</v>
      </c>
      <c r="J134" s="316">
        <v>193.16666666666666</v>
      </c>
      <c r="K134" s="316">
        <v>198.43333333333337</v>
      </c>
      <c r="L134" s="303">
        <v>187.9</v>
      </c>
      <c r="M134" s="303">
        <v>179.35</v>
      </c>
      <c r="N134" s="318">
        <v>76630800</v>
      </c>
      <c r="O134" s="319">
        <v>4.1121350576937971E-2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77.45</v>
      </c>
      <c r="E135" s="315">
        <v>76.86666666666666</v>
      </c>
      <c r="F135" s="316">
        <v>75.73333333333332</v>
      </c>
      <c r="G135" s="316">
        <v>74.016666666666666</v>
      </c>
      <c r="H135" s="316">
        <v>72.883333333333326</v>
      </c>
      <c r="I135" s="316">
        <v>78.583333333333314</v>
      </c>
      <c r="J135" s="316">
        <v>79.716666666666669</v>
      </c>
      <c r="K135" s="316">
        <v>81.433333333333309</v>
      </c>
      <c r="L135" s="303">
        <v>78</v>
      </c>
      <c r="M135" s="303">
        <v>75.150000000000006</v>
      </c>
      <c r="N135" s="318">
        <v>105246000</v>
      </c>
      <c r="O135" s="319">
        <v>4.0160106737825219E-2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634.9</v>
      </c>
      <c r="E136" s="315">
        <v>633.58333333333337</v>
      </c>
      <c r="F136" s="316">
        <v>629.7166666666667</v>
      </c>
      <c r="G136" s="316">
        <v>624.5333333333333</v>
      </c>
      <c r="H136" s="316">
        <v>620.66666666666663</v>
      </c>
      <c r="I136" s="316">
        <v>638.76666666666677</v>
      </c>
      <c r="J136" s="316">
        <v>642.63333333333333</v>
      </c>
      <c r="K136" s="316">
        <v>647.81666666666683</v>
      </c>
      <c r="L136" s="303">
        <v>637.45000000000005</v>
      </c>
      <c r="M136" s="303">
        <v>628.4</v>
      </c>
      <c r="N136" s="318">
        <v>40242400</v>
      </c>
      <c r="O136" s="319">
        <v>2.5783247389175368E-2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2935.9</v>
      </c>
      <c r="E137" s="315">
        <v>2931.5333333333333</v>
      </c>
      <c r="F137" s="316">
        <v>2910.2666666666664</v>
      </c>
      <c r="G137" s="316">
        <v>2884.6333333333332</v>
      </c>
      <c r="H137" s="316">
        <v>2863.3666666666663</v>
      </c>
      <c r="I137" s="316">
        <v>2957.1666666666665</v>
      </c>
      <c r="J137" s="316">
        <v>2978.4333333333338</v>
      </c>
      <c r="K137" s="316">
        <v>3004.0666666666666</v>
      </c>
      <c r="L137" s="303">
        <v>2952.8</v>
      </c>
      <c r="M137" s="303">
        <v>2905.9</v>
      </c>
      <c r="N137" s="318">
        <v>5785500</v>
      </c>
      <c r="O137" s="319">
        <v>2.9576637659494955E-2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949.25</v>
      </c>
      <c r="E138" s="315">
        <v>951.55000000000007</v>
      </c>
      <c r="F138" s="316">
        <v>945.10000000000014</v>
      </c>
      <c r="G138" s="316">
        <v>940.95</v>
      </c>
      <c r="H138" s="316">
        <v>934.50000000000011</v>
      </c>
      <c r="I138" s="316">
        <v>955.70000000000016</v>
      </c>
      <c r="J138" s="316">
        <v>962.1500000000002</v>
      </c>
      <c r="K138" s="316">
        <v>966.30000000000018</v>
      </c>
      <c r="L138" s="303">
        <v>958</v>
      </c>
      <c r="M138" s="303">
        <v>947.4</v>
      </c>
      <c r="N138" s="318">
        <v>11036400</v>
      </c>
      <c r="O138" s="319">
        <v>-1.5732020547945206E-2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1544.85</v>
      </c>
      <c r="E139" s="315">
        <v>1530.9666666666665</v>
      </c>
      <c r="F139" s="316">
        <v>1514.4333333333329</v>
      </c>
      <c r="G139" s="316">
        <v>1484.0166666666664</v>
      </c>
      <c r="H139" s="316">
        <v>1467.4833333333329</v>
      </c>
      <c r="I139" s="316">
        <v>1561.383333333333</v>
      </c>
      <c r="J139" s="316">
        <v>1577.9166666666663</v>
      </c>
      <c r="K139" s="316">
        <v>1608.333333333333</v>
      </c>
      <c r="L139" s="303">
        <v>1547.5</v>
      </c>
      <c r="M139" s="303">
        <v>1500.55</v>
      </c>
      <c r="N139" s="318">
        <v>6087750</v>
      </c>
      <c r="O139" s="319">
        <v>6.9470289046024069E-3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2800.5</v>
      </c>
      <c r="E140" s="315">
        <v>2814.1833333333329</v>
      </c>
      <c r="F140" s="316">
        <v>2768.516666666666</v>
      </c>
      <c r="G140" s="316">
        <v>2736.5333333333328</v>
      </c>
      <c r="H140" s="316">
        <v>2690.8666666666659</v>
      </c>
      <c r="I140" s="316">
        <v>2846.1666666666661</v>
      </c>
      <c r="J140" s="316">
        <v>2891.833333333333</v>
      </c>
      <c r="K140" s="316">
        <v>2923.8166666666662</v>
      </c>
      <c r="L140" s="303">
        <v>2859.85</v>
      </c>
      <c r="M140" s="303">
        <v>2782.2</v>
      </c>
      <c r="N140" s="318">
        <v>816500</v>
      </c>
      <c r="O140" s="319">
        <v>-6.3888043808944328E-3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321.14999999999998</v>
      </c>
      <c r="E141" s="315">
        <v>321.34999999999997</v>
      </c>
      <c r="F141" s="316">
        <v>319.34999999999991</v>
      </c>
      <c r="G141" s="316">
        <v>317.54999999999995</v>
      </c>
      <c r="H141" s="316">
        <v>315.5499999999999</v>
      </c>
      <c r="I141" s="316">
        <v>323.14999999999992</v>
      </c>
      <c r="J141" s="316">
        <v>325.15000000000003</v>
      </c>
      <c r="K141" s="316">
        <v>326.94999999999993</v>
      </c>
      <c r="L141" s="303">
        <v>323.35000000000002</v>
      </c>
      <c r="M141" s="303">
        <v>319.55</v>
      </c>
      <c r="N141" s="318">
        <v>3909000</v>
      </c>
      <c r="O141" s="319">
        <v>-2.7611940298507463E-2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482.85</v>
      </c>
      <c r="E142" s="315">
        <v>483.56666666666666</v>
      </c>
      <c r="F142" s="316">
        <v>478.58333333333331</v>
      </c>
      <c r="G142" s="316">
        <v>474.31666666666666</v>
      </c>
      <c r="H142" s="316">
        <v>469.33333333333331</v>
      </c>
      <c r="I142" s="316">
        <v>487.83333333333331</v>
      </c>
      <c r="J142" s="316">
        <v>492.81666666666666</v>
      </c>
      <c r="K142" s="316">
        <v>497.08333333333331</v>
      </c>
      <c r="L142" s="303">
        <v>488.55</v>
      </c>
      <c r="M142" s="303">
        <v>479.3</v>
      </c>
      <c r="N142" s="318">
        <v>4599000</v>
      </c>
      <c r="O142" s="319">
        <v>-4.0035067212156633E-2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1156.8</v>
      </c>
      <c r="E143" s="315">
        <v>1144.0999999999999</v>
      </c>
      <c r="F143" s="316">
        <v>1129.8499999999999</v>
      </c>
      <c r="G143" s="316">
        <v>1102.9000000000001</v>
      </c>
      <c r="H143" s="316">
        <v>1088.6500000000001</v>
      </c>
      <c r="I143" s="316">
        <v>1171.0499999999997</v>
      </c>
      <c r="J143" s="316">
        <v>1185.2999999999997</v>
      </c>
      <c r="K143" s="316">
        <v>1212.2499999999995</v>
      </c>
      <c r="L143" s="303">
        <v>1158.3499999999999</v>
      </c>
      <c r="M143" s="303">
        <v>1117.1500000000001</v>
      </c>
      <c r="N143" s="318">
        <v>1509200</v>
      </c>
      <c r="O143" s="319">
        <v>1.0309278350515464E-2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5142.1499999999996</v>
      </c>
      <c r="E144" s="315">
        <v>5117.6166666666668</v>
      </c>
      <c r="F144" s="316">
        <v>5084.6333333333332</v>
      </c>
      <c r="G144" s="316">
        <v>5027.1166666666668</v>
      </c>
      <c r="H144" s="316">
        <v>4994.1333333333332</v>
      </c>
      <c r="I144" s="316">
        <v>5175.1333333333332</v>
      </c>
      <c r="J144" s="316">
        <v>5208.1166666666668</v>
      </c>
      <c r="K144" s="316">
        <v>5265.6333333333332</v>
      </c>
      <c r="L144" s="303">
        <v>5150.6000000000004</v>
      </c>
      <c r="M144" s="303">
        <v>5060.1000000000004</v>
      </c>
      <c r="N144" s="318">
        <v>1370800</v>
      </c>
      <c r="O144" s="319">
        <v>-2.5589991470002842E-2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454.6</v>
      </c>
      <c r="E145" s="315">
        <v>454.95</v>
      </c>
      <c r="F145" s="316">
        <v>451.4</v>
      </c>
      <c r="G145" s="316">
        <v>448.2</v>
      </c>
      <c r="H145" s="316">
        <v>444.65</v>
      </c>
      <c r="I145" s="316">
        <v>458.15</v>
      </c>
      <c r="J145" s="316">
        <v>461.70000000000005</v>
      </c>
      <c r="K145" s="316">
        <v>464.9</v>
      </c>
      <c r="L145" s="303">
        <v>458.5</v>
      </c>
      <c r="M145" s="303">
        <v>451.75</v>
      </c>
      <c r="N145" s="318">
        <v>20283900</v>
      </c>
      <c r="O145" s="319">
        <v>-2.2980588603631811E-2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163.95</v>
      </c>
      <c r="E146" s="315">
        <v>162.85</v>
      </c>
      <c r="F146" s="316">
        <v>159.85</v>
      </c>
      <c r="G146" s="316">
        <v>155.75</v>
      </c>
      <c r="H146" s="316">
        <v>152.75</v>
      </c>
      <c r="I146" s="316">
        <v>166.95</v>
      </c>
      <c r="J146" s="316">
        <v>169.95</v>
      </c>
      <c r="K146" s="316">
        <v>174.04999999999998</v>
      </c>
      <c r="L146" s="303">
        <v>165.85</v>
      </c>
      <c r="M146" s="303">
        <v>158.75</v>
      </c>
      <c r="N146" s="318">
        <v>87829200</v>
      </c>
      <c r="O146" s="319">
        <v>-1.1858258928571428E-2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818.85</v>
      </c>
      <c r="E147" s="315">
        <v>817.4666666666667</v>
      </c>
      <c r="F147" s="316">
        <v>812.58333333333337</v>
      </c>
      <c r="G147" s="316">
        <v>806.31666666666672</v>
      </c>
      <c r="H147" s="316">
        <v>801.43333333333339</v>
      </c>
      <c r="I147" s="316">
        <v>823.73333333333335</v>
      </c>
      <c r="J147" s="316">
        <v>828.61666666666656</v>
      </c>
      <c r="K147" s="316">
        <v>834.88333333333333</v>
      </c>
      <c r="L147" s="303">
        <v>822.35</v>
      </c>
      <c r="M147" s="303">
        <v>811.2</v>
      </c>
      <c r="N147" s="318">
        <v>2862000</v>
      </c>
      <c r="O147" s="319">
        <v>0.12677165354330708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383.4</v>
      </c>
      <c r="E148" s="315">
        <v>384.2833333333333</v>
      </c>
      <c r="F148" s="316">
        <v>381.81666666666661</v>
      </c>
      <c r="G148" s="316">
        <v>380.23333333333329</v>
      </c>
      <c r="H148" s="316">
        <v>377.76666666666659</v>
      </c>
      <c r="I148" s="316">
        <v>385.86666666666662</v>
      </c>
      <c r="J148" s="316">
        <v>388.33333333333331</v>
      </c>
      <c r="K148" s="316">
        <v>389.91666666666663</v>
      </c>
      <c r="L148" s="303">
        <v>386.75</v>
      </c>
      <c r="M148" s="303">
        <v>382.7</v>
      </c>
      <c r="N148" s="318">
        <v>31433600</v>
      </c>
      <c r="O148" s="319">
        <v>-2.0540432745039385E-2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220.25</v>
      </c>
      <c r="E149" s="315">
        <v>220.15</v>
      </c>
      <c r="F149" s="316">
        <v>217.60000000000002</v>
      </c>
      <c r="G149" s="316">
        <v>214.95000000000002</v>
      </c>
      <c r="H149" s="316">
        <v>212.40000000000003</v>
      </c>
      <c r="I149" s="316">
        <v>222.8</v>
      </c>
      <c r="J149" s="316">
        <v>225.35000000000002</v>
      </c>
      <c r="K149" s="316">
        <v>228</v>
      </c>
      <c r="L149" s="303">
        <v>222.7</v>
      </c>
      <c r="M149" s="303">
        <v>217.5</v>
      </c>
      <c r="N149" s="318">
        <v>31455000</v>
      </c>
      <c r="O149" s="319">
        <v>-1.8809657495788883E-2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44194</v>
      </c>
    </row>
    <row r="7" spans="1:15">
      <c r="A7"/>
    </row>
    <row r="8" spans="1:15" ht="28.5" customHeight="1">
      <c r="A8" s="673" t="s">
        <v>16</v>
      </c>
      <c r="B8" s="674" t="s">
        <v>18</v>
      </c>
      <c r="C8" s="672" t="s">
        <v>19</v>
      </c>
      <c r="D8" s="672" t="s">
        <v>20</v>
      </c>
      <c r="E8" s="672" t="s">
        <v>21</v>
      </c>
      <c r="F8" s="672"/>
      <c r="G8" s="672"/>
      <c r="H8" s="672" t="s">
        <v>22</v>
      </c>
      <c r="I8" s="672"/>
      <c r="J8" s="672"/>
      <c r="K8" s="273"/>
      <c r="L8" s="281"/>
      <c r="M8" s="281"/>
    </row>
    <row r="9" spans="1:15" ht="36" customHeight="1">
      <c r="A9" s="668"/>
      <c r="B9" s="670"/>
      <c r="C9" s="675" t="s">
        <v>23</v>
      </c>
      <c r="D9" s="675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13873.2</v>
      </c>
      <c r="D10" s="302">
        <v>13856.683333333334</v>
      </c>
      <c r="E10" s="302">
        <v>13828.066666666669</v>
      </c>
      <c r="F10" s="302">
        <v>13782.933333333334</v>
      </c>
      <c r="G10" s="302">
        <v>13754.316666666669</v>
      </c>
      <c r="H10" s="302">
        <v>13901.816666666669</v>
      </c>
      <c r="I10" s="302">
        <v>13930.433333333334</v>
      </c>
      <c r="J10" s="302">
        <v>13975.566666666669</v>
      </c>
      <c r="K10" s="301">
        <v>13885.3</v>
      </c>
      <c r="L10" s="301">
        <v>13811.55</v>
      </c>
      <c r="M10" s="306"/>
    </row>
    <row r="11" spans="1:15">
      <c r="A11" s="300">
        <v>2</v>
      </c>
      <c r="B11" s="276" t="s">
        <v>220</v>
      </c>
      <c r="C11" s="303">
        <v>30880.95</v>
      </c>
      <c r="D11" s="278">
        <v>30782.716666666664</v>
      </c>
      <c r="E11" s="278">
        <v>30636.383333333328</v>
      </c>
      <c r="F11" s="278">
        <v>30391.816666666666</v>
      </c>
      <c r="G11" s="278">
        <v>30245.48333333333</v>
      </c>
      <c r="H11" s="278">
        <v>31027.283333333326</v>
      </c>
      <c r="I11" s="278">
        <v>31173.616666666661</v>
      </c>
      <c r="J11" s="278">
        <v>31418.183333333323</v>
      </c>
      <c r="K11" s="303">
        <v>30929.05</v>
      </c>
      <c r="L11" s="303">
        <v>30538.15</v>
      </c>
      <c r="M11" s="306"/>
    </row>
    <row r="12" spans="1:15">
      <c r="A12" s="300">
        <v>3</v>
      </c>
      <c r="B12" s="284" t="s">
        <v>221</v>
      </c>
      <c r="C12" s="303">
        <v>1640</v>
      </c>
      <c r="D12" s="278">
        <v>1642.45</v>
      </c>
      <c r="E12" s="278">
        <v>1632.45</v>
      </c>
      <c r="F12" s="278">
        <v>1624.9</v>
      </c>
      <c r="G12" s="278">
        <v>1614.9</v>
      </c>
      <c r="H12" s="278">
        <v>1650</v>
      </c>
      <c r="I12" s="278">
        <v>1660</v>
      </c>
      <c r="J12" s="278">
        <v>1667.55</v>
      </c>
      <c r="K12" s="303">
        <v>1652.45</v>
      </c>
      <c r="L12" s="303">
        <v>1634.9</v>
      </c>
      <c r="M12" s="306"/>
    </row>
    <row r="13" spans="1:15">
      <c r="A13" s="300">
        <v>4</v>
      </c>
      <c r="B13" s="276" t="s">
        <v>222</v>
      </c>
      <c r="C13" s="303">
        <v>3656.35</v>
      </c>
      <c r="D13" s="278">
        <v>3652.4166666666665</v>
      </c>
      <c r="E13" s="278">
        <v>3644.9333333333329</v>
      </c>
      <c r="F13" s="278">
        <v>3633.5166666666664</v>
      </c>
      <c r="G13" s="278">
        <v>3626.0333333333328</v>
      </c>
      <c r="H13" s="278">
        <v>3663.833333333333</v>
      </c>
      <c r="I13" s="278">
        <v>3671.3166666666666</v>
      </c>
      <c r="J13" s="278">
        <v>3682.7333333333331</v>
      </c>
      <c r="K13" s="303">
        <v>3659.9</v>
      </c>
      <c r="L13" s="303">
        <v>3641</v>
      </c>
      <c r="M13" s="306"/>
    </row>
    <row r="14" spans="1:15">
      <c r="A14" s="300">
        <v>5</v>
      </c>
      <c r="B14" s="276" t="s">
        <v>223</v>
      </c>
      <c r="C14" s="303">
        <v>24100.3</v>
      </c>
      <c r="D14" s="278">
        <v>24110.05</v>
      </c>
      <c r="E14" s="278">
        <v>24028.05</v>
      </c>
      <c r="F14" s="278">
        <v>23955.8</v>
      </c>
      <c r="G14" s="278">
        <v>23873.8</v>
      </c>
      <c r="H14" s="278">
        <v>24182.3</v>
      </c>
      <c r="I14" s="278">
        <v>24264.3</v>
      </c>
      <c r="J14" s="278">
        <v>24336.55</v>
      </c>
      <c r="K14" s="303">
        <v>24192.05</v>
      </c>
      <c r="L14" s="303">
        <v>24037.8</v>
      </c>
      <c r="M14" s="306"/>
    </row>
    <row r="15" spans="1:15">
      <c r="A15" s="300">
        <v>6</v>
      </c>
      <c r="B15" s="276" t="s">
        <v>224</v>
      </c>
      <c r="C15" s="303">
        <v>2802.85</v>
      </c>
      <c r="D15" s="278">
        <v>2799.6833333333329</v>
      </c>
      <c r="E15" s="278">
        <v>2791.1666666666661</v>
      </c>
      <c r="F15" s="278">
        <v>2779.4833333333331</v>
      </c>
      <c r="G15" s="278">
        <v>2770.9666666666662</v>
      </c>
      <c r="H15" s="278">
        <v>2811.3666666666659</v>
      </c>
      <c r="I15" s="278">
        <v>2819.8833333333332</v>
      </c>
      <c r="J15" s="278">
        <v>2831.5666666666657</v>
      </c>
      <c r="K15" s="303">
        <v>2808.2</v>
      </c>
      <c r="L15" s="303">
        <v>2788</v>
      </c>
      <c r="M15" s="306"/>
    </row>
    <row r="16" spans="1:15">
      <c r="A16" s="300">
        <v>7</v>
      </c>
      <c r="B16" s="276" t="s">
        <v>225</v>
      </c>
      <c r="C16" s="303">
        <v>5822.8</v>
      </c>
      <c r="D16" s="278">
        <v>5811.3833333333341</v>
      </c>
      <c r="E16" s="278">
        <v>5787.6666666666679</v>
      </c>
      <c r="F16" s="278">
        <v>5752.5333333333338</v>
      </c>
      <c r="G16" s="278">
        <v>5728.8166666666675</v>
      </c>
      <c r="H16" s="278">
        <v>5846.5166666666682</v>
      </c>
      <c r="I16" s="278">
        <v>5870.2333333333336</v>
      </c>
      <c r="J16" s="278">
        <v>5905.3666666666686</v>
      </c>
      <c r="K16" s="303">
        <v>5835.1</v>
      </c>
      <c r="L16" s="303">
        <v>5776.25</v>
      </c>
      <c r="M16" s="306"/>
    </row>
    <row r="17" spans="1:13">
      <c r="A17" s="300">
        <v>8</v>
      </c>
      <c r="B17" s="276" t="s">
        <v>802</v>
      </c>
      <c r="C17" s="276">
        <v>1212.2</v>
      </c>
      <c r="D17" s="278">
        <v>1210.7333333333333</v>
      </c>
      <c r="E17" s="278">
        <v>1201.4666666666667</v>
      </c>
      <c r="F17" s="278">
        <v>1190.7333333333333</v>
      </c>
      <c r="G17" s="278">
        <v>1181.4666666666667</v>
      </c>
      <c r="H17" s="278">
        <v>1221.4666666666667</v>
      </c>
      <c r="I17" s="278">
        <v>1230.7333333333336</v>
      </c>
      <c r="J17" s="278">
        <v>1241.4666666666667</v>
      </c>
      <c r="K17" s="276">
        <v>1220</v>
      </c>
      <c r="L17" s="276">
        <v>1200</v>
      </c>
      <c r="M17" s="276">
        <v>2.4248599999999998</v>
      </c>
    </row>
    <row r="18" spans="1:13">
      <c r="A18" s="300">
        <v>9</v>
      </c>
      <c r="B18" s="276" t="s">
        <v>295</v>
      </c>
      <c r="C18" s="276">
        <v>15697.7</v>
      </c>
      <c r="D18" s="278">
        <v>15765.216666666667</v>
      </c>
      <c r="E18" s="278">
        <v>15590.433333333334</v>
      </c>
      <c r="F18" s="278">
        <v>15483.166666666668</v>
      </c>
      <c r="G18" s="278">
        <v>15308.383333333335</v>
      </c>
      <c r="H18" s="278">
        <v>15872.483333333334</v>
      </c>
      <c r="I18" s="278">
        <v>16047.266666666666</v>
      </c>
      <c r="J18" s="278">
        <v>16154.533333333333</v>
      </c>
      <c r="K18" s="276">
        <v>15940</v>
      </c>
      <c r="L18" s="276">
        <v>15657.95</v>
      </c>
      <c r="M18" s="276">
        <v>0.16355</v>
      </c>
    </row>
    <row r="19" spans="1:13">
      <c r="A19" s="300">
        <v>10</v>
      </c>
      <c r="B19" s="276" t="s">
        <v>227</v>
      </c>
      <c r="C19" s="276">
        <v>85.85</v>
      </c>
      <c r="D19" s="278">
        <v>85.75</v>
      </c>
      <c r="E19" s="278">
        <v>84.9</v>
      </c>
      <c r="F19" s="278">
        <v>83.95</v>
      </c>
      <c r="G19" s="278">
        <v>83.100000000000009</v>
      </c>
      <c r="H19" s="278">
        <v>86.7</v>
      </c>
      <c r="I19" s="278">
        <v>87.55</v>
      </c>
      <c r="J19" s="278">
        <v>88.5</v>
      </c>
      <c r="K19" s="276">
        <v>86.6</v>
      </c>
      <c r="L19" s="276">
        <v>84.8</v>
      </c>
      <c r="M19" s="276">
        <v>20.51876</v>
      </c>
    </row>
    <row r="20" spans="1:13">
      <c r="A20" s="300">
        <v>11</v>
      </c>
      <c r="B20" s="276" t="s">
        <v>228</v>
      </c>
      <c r="C20" s="276">
        <v>163.80000000000001</v>
      </c>
      <c r="D20" s="278">
        <v>165.13333333333333</v>
      </c>
      <c r="E20" s="278">
        <v>161.81666666666666</v>
      </c>
      <c r="F20" s="278">
        <v>159.83333333333334</v>
      </c>
      <c r="G20" s="278">
        <v>156.51666666666668</v>
      </c>
      <c r="H20" s="278">
        <v>167.11666666666665</v>
      </c>
      <c r="I20" s="278">
        <v>170.43333333333331</v>
      </c>
      <c r="J20" s="278">
        <v>172.41666666666663</v>
      </c>
      <c r="K20" s="276">
        <v>168.45</v>
      </c>
      <c r="L20" s="276">
        <v>163.15</v>
      </c>
      <c r="M20" s="276">
        <v>15.48437</v>
      </c>
    </row>
    <row r="21" spans="1:13">
      <c r="A21" s="300">
        <v>12</v>
      </c>
      <c r="B21" s="276" t="s">
        <v>38</v>
      </c>
      <c r="C21" s="276">
        <v>1622.45</v>
      </c>
      <c r="D21" s="278">
        <v>1616.0666666666666</v>
      </c>
      <c r="E21" s="278">
        <v>1606.3833333333332</v>
      </c>
      <c r="F21" s="278">
        <v>1590.3166666666666</v>
      </c>
      <c r="G21" s="278">
        <v>1580.6333333333332</v>
      </c>
      <c r="H21" s="278">
        <v>1632.1333333333332</v>
      </c>
      <c r="I21" s="278">
        <v>1641.8166666666666</v>
      </c>
      <c r="J21" s="278">
        <v>1657.8833333333332</v>
      </c>
      <c r="K21" s="276">
        <v>1625.75</v>
      </c>
      <c r="L21" s="276">
        <v>1600</v>
      </c>
      <c r="M21" s="276">
        <v>10.843669999999999</v>
      </c>
    </row>
    <row r="22" spans="1:13">
      <c r="A22" s="300">
        <v>13</v>
      </c>
      <c r="B22" s="276" t="s">
        <v>296</v>
      </c>
      <c r="C22" s="276">
        <v>368.9</v>
      </c>
      <c r="D22" s="278">
        <v>370.51666666666665</v>
      </c>
      <c r="E22" s="278">
        <v>363.38333333333333</v>
      </c>
      <c r="F22" s="278">
        <v>357.86666666666667</v>
      </c>
      <c r="G22" s="278">
        <v>350.73333333333335</v>
      </c>
      <c r="H22" s="278">
        <v>376.0333333333333</v>
      </c>
      <c r="I22" s="278">
        <v>383.16666666666663</v>
      </c>
      <c r="J22" s="278">
        <v>388.68333333333328</v>
      </c>
      <c r="K22" s="276">
        <v>377.65</v>
      </c>
      <c r="L22" s="276">
        <v>365</v>
      </c>
      <c r="M22" s="276">
        <v>26.155740000000002</v>
      </c>
    </row>
    <row r="23" spans="1:13">
      <c r="A23" s="300">
        <v>14</v>
      </c>
      <c r="B23" s="276" t="s">
        <v>41</v>
      </c>
      <c r="C23" s="276">
        <v>483.55</v>
      </c>
      <c r="D23" s="278">
        <v>485.5</v>
      </c>
      <c r="E23" s="278">
        <v>478.05</v>
      </c>
      <c r="F23" s="278">
        <v>472.55</v>
      </c>
      <c r="G23" s="278">
        <v>465.1</v>
      </c>
      <c r="H23" s="278">
        <v>491</v>
      </c>
      <c r="I23" s="278">
        <v>498.45000000000005</v>
      </c>
      <c r="J23" s="278">
        <v>503.95</v>
      </c>
      <c r="K23" s="276">
        <v>492.95</v>
      </c>
      <c r="L23" s="276">
        <v>480</v>
      </c>
      <c r="M23" s="276">
        <v>83.729240000000004</v>
      </c>
    </row>
    <row r="24" spans="1:13">
      <c r="A24" s="300">
        <v>15</v>
      </c>
      <c r="B24" s="276" t="s">
        <v>43</v>
      </c>
      <c r="C24" s="276">
        <v>50.25</v>
      </c>
      <c r="D24" s="278">
        <v>49.433333333333337</v>
      </c>
      <c r="E24" s="278">
        <v>48.616666666666674</v>
      </c>
      <c r="F24" s="278">
        <v>46.983333333333334</v>
      </c>
      <c r="G24" s="278">
        <v>46.166666666666671</v>
      </c>
      <c r="H24" s="278">
        <v>51.066666666666677</v>
      </c>
      <c r="I24" s="278">
        <v>51.88333333333334</v>
      </c>
      <c r="J24" s="278">
        <v>53.51666666666668</v>
      </c>
      <c r="K24" s="276">
        <v>50.25</v>
      </c>
      <c r="L24" s="276">
        <v>47.8</v>
      </c>
      <c r="M24" s="276">
        <v>159.69591</v>
      </c>
    </row>
    <row r="25" spans="1:13">
      <c r="A25" s="300">
        <v>16</v>
      </c>
      <c r="B25" s="276" t="s">
        <v>298</v>
      </c>
      <c r="C25" s="276">
        <v>433.65</v>
      </c>
      <c r="D25" s="278">
        <v>439.63333333333338</v>
      </c>
      <c r="E25" s="278">
        <v>424.11666666666679</v>
      </c>
      <c r="F25" s="278">
        <v>414.58333333333343</v>
      </c>
      <c r="G25" s="278">
        <v>399.06666666666683</v>
      </c>
      <c r="H25" s="278">
        <v>449.16666666666674</v>
      </c>
      <c r="I25" s="278">
        <v>464.68333333333328</v>
      </c>
      <c r="J25" s="278">
        <v>474.2166666666667</v>
      </c>
      <c r="K25" s="276">
        <v>455.15</v>
      </c>
      <c r="L25" s="276">
        <v>430.1</v>
      </c>
      <c r="M25" s="276">
        <v>17.52252</v>
      </c>
    </row>
    <row r="26" spans="1:13">
      <c r="A26" s="300">
        <v>17</v>
      </c>
      <c r="B26" s="276" t="s">
        <v>229</v>
      </c>
      <c r="C26" s="276">
        <v>1689.1</v>
      </c>
      <c r="D26" s="278">
        <v>1687.0333333333335</v>
      </c>
      <c r="E26" s="278">
        <v>1677.0666666666671</v>
      </c>
      <c r="F26" s="278">
        <v>1665.0333333333335</v>
      </c>
      <c r="G26" s="278">
        <v>1655.0666666666671</v>
      </c>
      <c r="H26" s="278">
        <v>1699.0666666666671</v>
      </c>
      <c r="I26" s="278">
        <v>1709.0333333333338</v>
      </c>
      <c r="J26" s="278">
        <v>1721.0666666666671</v>
      </c>
      <c r="K26" s="276">
        <v>1697</v>
      </c>
      <c r="L26" s="276">
        <v>1675</v>
      </c>
      <c r="M26" s="276">
        <v>1.35467</v>
      </c>
    </row>
    <row r="27" spans="1:13">
      <c r="A27" s="300">
        <v>18</v>
      </c>
      <c r="B27" s="276" t="s">
        <v>230</v>
      </c>
      <c r="C27" s="276">
        <v>2916.9</v>
      </c>
      <c r="D27" s="278">
        <v>2920.65</v>
      </c>
      <c r="E27" s="278">
        <v>2882.3500000000004</v>
      </c>
      <c r="F27" s="278">
        <v>2847.8</v>
      </c>
      <c r="G27" s="278">
        <v>2809.5000000000005</v>
      </c>
      <c r="H27" s="278">
        <v>2955.2000000000003</v>
      </c>
      <c r="I27" s="278">
        <v>2993.5000000000005</v>
      </c>
      <c r="J27" s="278">
        <v>3028.05</v>
      </c>
      <c r="K27" s="276">
        <v>2958.95</v>
      </c>
      <c r="L27" s="276">
        <v>2886.1</v>
      </c>
      <c r="M27" s="276">
        <v>0.43945000000000001</v>
      </c>
    </row>
    <row r="28" spans="1:13">
      <c r="A28" s="300">
        <v>19</v>
      </c>
      <c r="B28" s="276" t="s">
        <v>45</v>
      </c>
      <c r="C28" s="276">
        <v>928.7</v>
      </c>
      <c r="D28" s="278">
        <v>934.30000000000007</v>
      </c>
      <c r="E28" s="278">
        <v>918.60000000000014</v>
      </c>
      <c r="F28" s="278">
        <v>908.50000000000011</v>
      </c>
      <c r="G28" s="278">
        <v>892.80000000000018</v>
      </c>
      <c r="H28" s="278">
        <v>944.40000000000009</v>
      </c>
      <c r="I28" s="278">
        <v>960.10000000000014</v>
      </c>
      <c r="J28" s="278">
        <v>970.2</v>
      </c>
      <c r="K28" s="276">
        <v>950</v>
      </c>
      <c r="L28" s="276">
        <v>924.2</v>
      </c>
      <c r="M28" s="276">
        <v>7.3078099999999999</v>
      </c>
    </row>
    <row r="29" spans="1:13">
      <c r="A29" s="300">
        <v>20</v>
      </c>
      <c r="B29" s="276" t="s">
        <v>46</v>
      </c>
      <c r="C29" s="276">
        <v>247.2</v>
      </c>
      <c r="D29" s="278">
        <v>246.58333333333334</v>
      </c>
      <c r="E29" s="278">
        <v>245.31666666666669</v>
      </c>
      <c r="F29" s="278">
        <v>243.43333333333334</v>
      </c>
      <c r="G29" s="278">
        <v>242.16666666666669</v>
      </c>
      <c r="H29" s="278">
        <v>248.4666666666667</v>
      </c>
      <c r="I29" s="278">
        <v>249.73333333333335</v>
      </c>
      <c r="J29" s="278">
        <v>251.6166666666667</v>
      </c>
      <c r="K29" s="276">
        <v>247.85</v>
      </c>
      <c r="L29" s="276">
        <v>244.7</v>
      </c>
      <c r="M29" s="276">
        <v>45.477530000000002</v>
      </c>
    </row>
    <row r="30" spans="1:13">
      <c r="A30" s="300">
        <v>21</v>
      </c>
      <c r="B30" s="276" t="s">
        <v>47</v>
      </c>
      <c r="C30" s="276">
        <v>2388.8000000000002</v>
      </c>
      <c r="D30" s="278">
        <v>2397.9166666666665</v>
      </c>
      <c r="E30" s="278">
        <v>2366.3833333333332</v>
      </c>
      <c r="F30" s="278">
        <v>2343.9666666666667</v>
      </c>
      <c r="G30" s="278">
        <v>2312.4333333333334</v>
      </c>
      <c r="H30" s="278">
        <v>2420.333333333333</v>
      </c>
      <c r="I30" s="278">
        <v>2451.8666666666668</v>
      </c>
      <c r="J30" s="278">
        <v>2474.2833333333328</v>
      </c>
      <c r="K30" s="276">
        <v>2429.4499999999998</v>
      </c>
      <c r="L30" s="276">
        <v>2375.5</v>
      </c>
      <c r="M30" s="276">
        <v>7.8463599999999998</v>
      </c>
    </row>
    <row r="31" spans="1:13">
      <c r="A31" s="300">
        <v>22</v>
      </c>
      <c r="B31" s="276" t="s">
        <v>48</v>
      </c>
      <c r="C31" s="276">
        <v>177.7</v>
      </c>
      <c r="D31" s="278">
        <v>177.83333333333334</v>
      </c>
      <c r="E31" s="278">
        <v>175.86666666666667</v>
      </c>
      <c r="F31" s="278">
        <v>174.03333333333333</v>
      </c>
      <c r="G31" s="278">
        <v>172.06666666666666</v>
      </c>
      <c r="H31" s="278">
        <v>179.66666666666669</v>
      </c>
      <c r="I31" s="278">
        <v>181.63333333333333</v>
      </c>
      <c r="J31" s="278">
        <v>183.4666666666667</v>
      </c>
      <c r="K31" s="276">
        <v>179.8</v>
      </c>
      <c r="L31" s="276">
        <v>176</v>
      </c>
      <c r="M31" s="276">
        <v>57.738340000000001</v>
      </c>
    </row>
    <row r="32" spans="1:13">
      <c r="A32" s="300">
        <v>23</v>
      </c>
      <c r="B32" s="276" t="s">
        <v>49</v>
      </c>
      <c r="C32" s="276">
        <v>95.3</v>
      </c>
      <c r="D32" s="278">
        <v>95.516666666666666</v>
      </c>
      <c r="E32" s="278">
        <v>94.333333333333329</v>
      </c>
      <c r="F32" s="278">
        <v>93.36666666666666</v>
      </c>
      <c r="G32" s="278">
        <v>92.183333333333323</v>
      </c>
      <c r="H32" s="278">
        <v>96.483333333333334</v>
      </c>
      <c r="I32" s="278">
        <v>97.666666666666671</v>
      </c>
      <c r="J32" s="278">
        <v>98.63333333333334</v>
      </c>
      <c r="K32" s="276">
        <v>96.7</v>
      </c>
      <c r="L32" s="276">
        <v>94.55</v>
      </c>
      <c r="M32" s="276">
        <v>133.97130000000001</v>
      </c>
    </row>
    <row r="33" spans="1:13">
      <c r="A33" s="300">
        <v>24</v>
      </c>
      <c r="B33" s="276" t="s">
        <v>51</v>
      </c>
      <c r="C33" s="276">
        <v>2683.9</v>
      </c>
      <c r="D33" s="278">
        <v>2667.65</v>
      </c>
      <c r="E33" s="278">
        <v>2645.8</v>
      </c>
      <c r="F33" s="278">
        <v>2607.7000000000003</v>
      </c>
      <c r="G33" s="278">
        <v>2585.8500000000004</v>
      </c>
      <c r="H33" s="278">
        <v>2705.75</v>
      </c>
      <c r="I33" s="278">
        <v>2727.5999999999995</v>
      </c>
      <c r="J33" s="278">
        <v>2765.7</v>
      </c>
      <c r="K33" s="276">
        <v>2689.5</v>
      </c>
      <c r="L33" s="276">
        <v>2629.55</v>
      </c>
      <c r="M33" s="276">
        <v>12.26254</v>
      </c>
    </row>
    <row r="34" spans="1:13">
      <c r="A34" s="300">
        <v>25</v>
      </c>
      <c r="B34" s="276" t="s">
        <v>226</v>
      </c>
      <c r="C34" s="276">
        <v>856.25</v>
      </c>
      <c r="D34" s="278">
        <v>861.4</v>
      </c>
      <c r="E34" s="278">
        <v>845.84999999999991</v>
      </c>
      <c r="F34" s="278">
        <v>835.44999999999993</v>
      </c>
      <c r="G34" s="278">
        <v>819.89999999999986</v>
      </c>
      <c r="H34" s="278">
        <v>871.8</v>
      </c>
      <c r="I34" s="278">
        <v>887.34999999999991</v>
      </c>
      <c r="J34" s="278">
        <v>897.75</v>
      </c>
      <c r="K34" s="276">
        <v>876.95</v>
      </c>
      <c r="L34" s="276">
        <v>851</v>
      </c>
      <c r="M34" s="276">
        <v>4.9061399999999997</v>
      </c>
    </row>
    <row r="35" spans="1:13">
      <c r="A35" s="300">
        <v>26</v>
      </c>
      <c r="B35" s="276" t="s">
        <v>53</v>
      </c>
      <c r="C35" s="276">
        <v>908.35</v>
      </c>
      <c r="D35" s="278">
        <v>911.11666666666667</v>
      </c>
      <c r="E35" s="278">
        <v>901.23333333333335</v>
      </c>
      <c r="F35" s="278">
        <v>894.11666666666667</v>
      </c>
      <c r="G35" s="278">
        <v>884.23333333333335</v>
      </c>
      <c r="H35" s="278">
        <v>918.23333333333335</v>
      </c>
      <c r="I35" s="278">
        <v>928.11666666666679</v>
      </c>
      <c r="J35" s="278">
        <v>935.23333333333335</v>
      </c>
      <c r="K35" s="276">
        <v>921</v>
      </c>
      <c r="L35" s="276">
        <v>904</v>
      </c>
      <c r="M35" s="276">
        <v>31.362649999999999</v>
      </c>
    </row>
    <row r="36" spans="1:13">
      <c r="A36" s="300">
        <v>27</v>
      </c>
      <c r="B36" s="276" t="s">
        <v>55</v>
      </c>
      <c r="C36" s="276">
        <v>617.65</v>
      </c>
      <c r="D36" s="278">
        <v>617.48333333333323</v>
      </c>
      <c r="E36" s="278">
        <v>614.16666666666652</v>
      </c>
      <c r="F36" s="278">
        <v>610.68333333333328</v>
      </c>
      <c r="G36" s="278">
        <v>607.36666666666656</v>
      </c>
      <c r="H36" s="278">
        <v>620.96666666666647</v>
      </c>
      <c r="I36" s="278">
        <v>624.2833333333333</v>
      </c>
      <c r="J36" s="278">
        <v>627.76666666666642</v>
      </c>
      <c r="K36" s="276">
        <v>620.79999999999995</v>
      </c>
      <c r="L36" s="276">
        <v>614</v>
      </c>
      <c r="M36" s="276">
        <v>84.445059999999998</v>
      </c>
    </row>
    <row r="37" spans="1:13">
      <c r="A37" s="300">
        <v>28</v>
      </c>
      <c r="B37" s="276" t="s">
        <v>56</v>
      </c>
      <c r="C37" s="276">
        <v>3414.7</v>
      </c>
      <c r="D37" s="278">
        <v>3403.5666666666671</v>
      </c>
      <c r="E37" s="278">
        <v>3385.1333333333341</v>
      </c>
      <c r="F37" s="278">
        <v>3355.5666666666671</v>
      </c>
      <c r="G37" s="278">
        <v>3337.1333333333341</v>
      </c>
      <c r="H37" s="278">
        <v>3433.1333333333341</v>
      </c>
      <c r="I37" s="278">
        <v>3451.5666666666675</v>
      </c>
      <c r="J37" s="278">
        <v>3481.1333333333341</v>
      </c>
      <c r="K37" s="276">
        <v>3422</v>
      </c>
      <c r="L37" s="276">
        <v>3374</v>
      </c>
      <c r="M37" s="276">
        <v>5.3695399999999998</v>
      </c>
    </row>
    <row r="38" spans="1:13">
      <c r="A38" s="300">
        <v>29</v>
      </c>
      <c r="B38" s="276" t="s">
        <v>58</v>
      </c>
      <c r="C38" s="276">
        <v>8995.0499999999993</v>
      </c>
      <c r="D38" s="278">
        <v>9025.0166666666664</v>
      </c>
      <c r="E38" s="278">
        <v>8935.0333333333328</v>
      </c>
      <c r="F38" s="278">
        <v>8875.0166666666664</v>
      </c>
      <c r="G38" s="278">
        <v>8785.0333333333328</v>
      </c>
      <c r="H38" s="278">
        <v>9085.0333333333328</v>
      </c>
      <c r="I38" s="278">
        <v>9175.0166666666664</v>
      </c>
      <c r="J38" s="278">
        <v>9235.0333333333328</v>
      </c>
      <c r="K38" s="276">
        <v>9115</v>
      </c>
      <c r="L38" s="276">
        <v>8965</v>
      </c>
      <c r="M38" s="276">
        <v>3.4499399999999998</v>
      </c>
    </row>
    <row r="39" spans="1:13">
      <c r="A39" s="300">
        <v>30</v>
      </c>
      <c r="B39" s="276" t="s">
        <v>232</v>
      </c>
      <c r="C39" s="276">
        <v>3092.15</v>
      </c>
      <c r="D39" s="278">
        <v>3099.2666666666664</v>
      </c>
      <c r="E39" s="278">
        <v>3072.8833333333328</v>
      </c>
      <c r="F39" s="278">
        <v>3053.6166666666663</v>
      </c>
      <c r="G39" s="278">
        <v>3027.2333333333327</v>
      </c>
      <c r="H39" s="278">
        <v>3118.5333333333328</v>
      </c>
      <c r="I39" s="278">
        <v>3144.9166666666661</v>
      </c>
      <c r="J39" s="278">
        <v>3164.1833333333329</v>
      </c>
      <c r="K39" s="276">
        <v>3125.65</v>
      </c>
      <c r="L39" s="276">
        <v>3080</v>
      </c>
      <c r="M39" s="276">
        <v>0.39147999999999999</v>
      </c>
    </row>
    <row r="40" spans="1:13">
      <c r="A40" s="300">
        <v>31</v>
      </c>
      <c r="B40" s="276" t="s">
        <v>59</v>
      </c>
      <c r="C40" s="276">
        <v>5204.1000000000004</v>
      </c>
      <c r="D40" s="278">
        <v>5207.9666666666672</v>
      </c>
      <c r="E40" s="278">
        <v>5171.1333333333341</v>
      </c>
      <c r="F40" s="278">
        <v>5138.166666666667</v>
      </c>
      <c r="G40" s="278">
        <v>5101.3333333333339</v>
      </c>
      <c r="H40" s="278">
        <v>5240.9333333333343</v>
      </c>
      <c r="I40" s="278">
        <v>5277.7666666666664</v>
      </c>
      <c r="J40" s="278">
        <v>5310.7333333333345</v>
      </c>
      <c r="K40" s="276">
        <v>5244.8</v>
      </c>
      <c r="L40" s="276">
        <v>5175</v>
      </c>
      <c r="M40" s="276">
        <v>19.326059999999998</v>
      </c>
    </row>
    <row r="41" spans="1:13">
      <c r="A41" s="300">
        <v>32</v>
      </c>
      <c r="B41" s="276" t="s">
        <v>60</v>
      </c>
      <c r="C41" s="276">
        <v>1557</v>
      </c>
      <c r="D41" s="278">
        <v>1561.9333333333334</v>
      </c>
      <c r="E41" s="278">
        <v>1545.8666666666668</v>
      </c>
      <c r="F41" s="278">
        <v>1534.7333333333333</v>
      </c>
      <c r="G41" s="278">
        <v>1518.6666666666667</v>
      </c>
      <c r="H41" s="278">
        <v>1573.0666666666668</v>
      </c>
      <c r="I41" s="278">
        <v>1589.1333333333334</v>
      </c>
      <c r="J41" s="278">
        <v>1600.2666666666669</v>
      </c>
      <c r="K41" s="276">
        <v>1578</v>
      </c>
      <c r="L41" s="276">
        <v>1550.8</v>
      </c>
      <c r="M41" s="276">
        <v>4.3350499999999998</v>
      </c>
    </row>
    <row r="42" spans="1:13">
      <c r="A42" s="300">
        <v>33</v>
      </c>
      <c r="B42" s="276" t="s">
        <v>233</v>
      </c>
      <c r="C42" s="276">
        <v>406.15</v>
      </c>
      <c r="D42" s="278">
        <v>404.09999999999997</v>
      </c>
      <c r="E42" s="278">
        <v>400.69999999999993</v>
      </c>
      <c r="F42" s="278">
        <v>395.24999999999994</v>
      </c>
      <c r="G42" s="278">
        <v>391.84999999999991</v>
      </c>
      <c r="H42" s="278">
        <v>409.54999999999995</v>
      </c>
      <c r="I42" s="278">
        <v>412.94999999999993</v>
      </c>
      <c r="J42" s="278">
        <v>418.4</v>
      </c>
      <c r="K42" s="276">
        <v>407.5</v>
      </c>
      <c r="L42" s="276">
        <v>398.65</v>
      </c>
      <c r="M42" s="276">
        <v>46.774850000000001</v>
      </c>
    </row>
    <row r="43" spans="1:13">
      <c r="A43" s="300">
        <v>34</v>
      </c>
      <c r="B43" s="276" t="s">
        <v>61</v>
      </c>
      <c r="C43" s="276">
        <v>62.4</v>
      </c>
      <c r="D43" s="278">
        <v>62.199999999999996</v>
      </c>
      <c r="E43" s="278">
        <v>61.449999999999989</v>
      </c>
      <c r="F43" s="278">
        <v>60.499999999999993</v>
      </c>
      <c r="G43" s="278">
        <v>59.749999999999986</v>
      </c>
      <c r="H43" s="278">
        <v>63.149999999999991</v>
      </c>
      <c r="I43" s="278">
        <v>63.900000000000006</v>
      </c>
      <c r="J43" s="278">
        <v>64.849999999999994</v>
      </c>
      <c r="K43" s="276">
        <v>62.95</v>
      </c>
      <c r="L43" s="276">
        <v>61.25</v>
      </c>
      <c r="M43" s="276">
        <v>272.99489</v>
      </c>
    </row>
    <row r="44" spans="1:13">
      <c r="A44" s="300">
        <v>35</v>
      </c>
      <c r="B44" s="276" t="s">
        <v>62</v>
      </c>
      <c r="C44" s="276">
        <v>49.4</v>
      </c>
      <c r="D44" s="278">
        <v>49.433333333333337</v>
      </c>
      <c r="E44" s="278">
        <v>48.966666666666676</v>
      </c>
      <c r="F44" s="278">
        <v>48.533333333333339</v>
      </c>
      <c r="G44" s="278">
        <v>48.066666666666677</v>
      </c>
      <c r="H44" s="278">
        <v>49.866666666666674</v>
      </c>
      <c r="I44" s="278">
        <v>50.333333333333343</v>
      </c>
      <c r="J44" s="278">
        <v>50.766666666666673</v>
      </c>
      <c r="K44" s="276">
        <v>49.9</v>
      </c>
      <c r="L44" s="276">
        <v>49</v>
      </c>
      <c r="M44" s="276">
        <v>36.134749999999997</v>
      </c>
    </row>
    <row r="45" spans="1:13">
      <c r="A45" s="300">
        <v>36</v>
      </c>
      <c r="B45" s="276" t="s">
        <v>63</v>
      </c>
      <c r="C45" s="276">
        <v>1609.7</v>
      </c>
      <c r="D45" s="278">
        <v>1598.8500000000001</v>
      </c>
      <c r="E45" s="278">
        <v>1581.0000000000002</v>
      </c>
      <c r="F45" s="278">
        <v>1552.3000000000002</v>
      </c>
      <c r="G45" s="278">
        <v>1534.4500000000003</v>
      </c>
      <c r="H45" s="278">
        <v>1627.5500000000002</v>
      </c>
      <c r="I45" s="278">
        <v>1645.4</v>
      </c>
      <c r="J45" s="278">
        <v>1674.1000000000001</v>
      </c>
      <c r="K45" s="276">
        <v>1616.7</v>
      </c>
      <c r="L45" s="276">
        <v>1570.15</v>
      </c>
      <c r="M45" s="276">
        <v>6.2462400000000002</v>
      </c>
    </row>
    <row r="46" spans="1:13">
      <c r="A46" s="300">
        <v>37</v>
      </c>
      <c r="B46" s="276" t="s">
        <v>234</v>
      </c>
      <c r="C46" s="276">
        <v>1306.5</v>
      </c>
      <c r="D46" s="278">
        <v>1304.3</v>
      </c>
      <c r="E46" s="278">
        <v>1279.5999999999999</v>
      </c>
      <c r="F46" s="278">
        <v>1252.7</v>
      </c>
      <c r="G46" s="278">
        <v>1228</v>
      </c>
      <c r="H46" s="278">
        <v>1331.1999999999998</v>
      </c>
      <c r="I46" s="278">
        <v>1355.9</v>
      </c>
      <c r="J46" s="278">
        <v>1382.7999999999997</v>
      </c>
      <c r="K46" s="276">
        <v>1329</v>
      </c>
      <c r="L46" s="276">
        <v>1277.4000000000001</v>
      </c>
      <c r="M46" s="276">
        <v>1.3815599999999999</v>
      </c>
    </row>
    <row r="47" spans="1:13">
      <c r="A47" s="300">
        <v>38</v>
      </c>
      <c r="B47" s="276" t="s">
        <v>65</v>
      </c>
      <c r="C47" s="276">
        <v>114.6</v>
      </c>
      <c r="D47" s="278">
        <v>115.01666666666665</v>
      </c>
      <c r="E47" s="278">
        <v>113.48333333333331</v>
      </c>
      <c r="F47" s="278">
        <v>112.36666666666666</v>
      </c>
      <c r="G47" s="278">
        <v>110.83333333333331</v>
      </c>
      <c r="H47" s="278">
        <v>116.1333333333333</v>
      </c>
      <c r="I47" s="278">
        <v>117.66666666666666</v>
      </c>
      <c r="J47" s="278">
        <v>118.78333333333329</v>
      </c>
      <c r="K47" s="276">
        <v>116.55</v>
      </c>
      <c r="L47" s="276">
        <v>113.9</v>
      </c>
      <c r="M47" s="276">
        <v>94.472939999999994</v>
      </c>
    </row>
    <row r="48" spans="1:13">
      <c r="A48" s="300">
        <v>39</v>
      </c>
      <c r="B48" s="276" t="s">
        <v>66</v>
      </c>
      <c r="C48" s="276">
        <v>740.9</v>
      </c>
      <c r="D48" s="278">
        <v>737.08333333333337</v>
      </c>
      <c r="E48" s="278">
        <v>731.16666666666674</v>
      </c>
      <c r="F48" s="278">
        <v>721.43333333333339</v>
      </c>
      <c r="G48" s="278">
        <v>715.51666666666677</v>
      </c>
      <c r="H48" s="278">
        <v>746.81666666666672</v>
      </c>
      <c r="I48" s="278">
        <v>752.73333333333346</v>
      </c>
      <c r="J48" s="278">
        <v>762.4666666666667</v>
      </c>
      <c r="K48" s="276">
        <v>743</v>
      </c>
      <c r="L48" s="276">
        <v>727.35</v>
      </c>
      <c r="M48" s="276">
        <v>8.4665400000000002</v>
      </c>
    </row>
    <row r="49" spans="1:13">
      <c r="A49" s="300">
        <v>40</v>
      </c>
      <c r="B49" s="276" t="s">
        <v>67</v>
      </c>
      <c r="C49" s="276">
        <v>527.79999999999995</v>
      </c>
      <c r="D49" s="278">
        <v>528.43333333333328</v>
      </c>
      <c r="E49" s="278">
        <v>523.61666666666656</v>
      </c>
      <c r="F49" s="278">
        <v>519.43333333333328</v>
      </c>
      <c r="G49" s="278">
        <v>514.61666666666656</v>
      </c>
      <c r="H49" s="278">
        <v>532.61666666666656</v>
      </c>
      <c r="I49" s="278">
        <v>537.43333333333339</v>
      </c>
      <c r="J49" s="278">
        <v>541.61666666666656</v>
      </c>
      <c r="K49" s="276">
        <v>533.25</v>
      </c>
      <c r="L49" s="276">
        <v>524.25</v>
      </c>
      <c r="M49" s="276">
        <v>16.421520000000001</v>
      </c>
    </row>
    <row r="50" spans="1:13">
      <c r="A50" s="300">
        <v>41</v>
      </c>
      <c r="B50" s="276" t="s">
        <v>69</v>
      </c>
      <c r="C50" s="276">
        <v>521.6</v>
      </c>
      <c r="D50" s="278">
        <v>521.73333333333323</v>
      </c>
      <c r="E50" s="278">
        <v>516.46666666666647</v>
      </c>
      <c r="F50" s="278">
        <v>511.33333333333326</v>
      </c>
      <c r="G50" s="278">
        <v>506.06666666666649</v>
      </c>
      <c r="H50" s="278">
        <v>526.86666666666645</v>
      </c>
      <c r="I50" s="278">
        <v>532.1333333333331</v>
      </c>
      <c r="J50" s="278">
        <v>537.26666666666642</v>
      </c>
      <c r="K50" s="276">
        <v>527</v>
      </c>
      <c r="L50" s="276">
        <v>516.6</v>
      </c>
      <c r="M50" s="276">
        <v>128.82390000000001</v>
      </c>
    </row>
    <row r="51" spans="1:13">
      <c r="A51" s="300">
        <v>42</v>
      </c>
      <c r="B51" s="276" t="s">
        <v>70</v>
      </c>
      <c r="C51" s="276">
        <v>35.25</v>
      </c>
      <c r="D51" s="278">
        <v>34.883333333333333</v>
      </c>
      <c r="E51" s="278">
        <v>34.266666666666666</v>
      </c>
      <c r="F51" s="278">
        <v>33.283333333333331</v>
      </c>
      <c r="G51" s="278">
        <v>32.666666666666664</v>
      </c>
      <c r="H51" s="278">
        <v>35.866666666666667</v>
      </c>
      <c r="I51" s="278">
        <v>36.483333333333327</v>
      </c>
      <c r="J51" s="278">
        <v>37.466666666666669</v>
      </c>
      <c r="K51" s="276">
        <v>35.5</v>
      </c>
      <c r="L51" s="276">
        <v>33.9</v>
      </c>
      <c r="M51" s="276">
        <v>410.52654999999999</v>
      </c>
    </row>
    <row r="52" spans="1:13">
      <c r="A52" s="300">
        <v>43</v>
      </c>
      <c r="B52" s="276" t="s">
        <v>71</v>
      </c>
      <c r="C52" s="276">
        <v>465.8</v>
      </c>
      <c r="D52" s="278">
        <v>468.76666666666665</v>
      </c>
      <c r="E52" s="278">
        <v>460.0333333333333</v>
      </c>
      <c r="F52" s="278">
        <v>454.26666666666665</v>
      </c>
      <c r="G52" s="278">
        <v>445.5333333333333</v>
      </c>
      <c r="H52" s="278">
        <v>474.5333333333333</v>
      </c>
      <c r="I52" s="278">
        <v>483.26666666666665</v>
      </c>
      <c r="J52" s="278">
        <v>489.0333333333333</v>
      </c>
      <c r="K52" s="276">
        <v>477.5</v>
      </c>
      <c r="L52" s="276">
        <v>463</v>
      </c>
      <c r="M52" s="276">
        <v>88.024600000000007</v>
      </c>
    </row>
    <row r="53" spans="1:13">
      <c r="A53" s="300">
        <v>44</v>
      </c>
      <c r="B53" s="276" t="s">
        <v>72</v>
      </c>
      <c r="C53" s="276">
        <v>12840.7</v>
      </c>
      <c r="D53" s="278">
        <v>12827.1</v>
      </c>
      <c r="E53" s="278">
        <v>12763.6</v>
      </c>
      <c r="F53" s="278">
        <v>12686.5</v>
      </c>
      <c r="G53" s="278">
        <v>12623</v>
      </c>
      <c r="H53" s="278">
        <v>12904.2</v>
      </c>
      <c r="I53" s="278">
        <v>12967.7</v>
      </c>
      <c r="J53" s="278">
        <v>13044.800000000001</v>
      </c>
      <c r="K53" s="276">
        <v>12890.6</v>
      </c>
      <c r="L53" s="276">
        <v>12750</v>
      </c>
      <c r="M53" s="276">
        <v>0.33109</v>
      </c>
    </row>
    <row r="54" spans="1:13">
      <c r="A54" s="300">
        <v>45</v>
      </c>
      <c r="B54" s="276" t="s">
        <v>74</v>
      </c>
      <c r="C54" s="276">
        <v>382.75</v>
      </c>
      <c r="D54" s="278">
        <v>381.91666666666669</v>
      </c>
      <c r="E54" s="278">
        <v>379.33333333333337</v>
      </c>
      <c r="F54" s="278">
        <v>375.91666666666669</v>
      </c>
      <c r="G54" s="278">
        <v>373.33333333333337</v>
      </c>
      <c r="H54" s="278">
        <v>385.33333333333337</v>
      </c>
      <c r="I54" s="278">
        <v>387.91666666666674</v>
      </c>
      <c r="J54" s="278">
        <v>391.33333333333337</v>
      </c>
      <c r="K54" s="276">
        <v>384.5</v>
      </c>
      <c r="L54" s="276">
        <v>378.5</v>
      </c>
      <c r="M54" s="276">
        <v>49.030639999999998</v>
      </c>
    </row>
    <row r="55" spans="1:13">
      <c r="A55" s="300">
        <v>46</v>
      </c>
      <c r="B55" s="276" t="s">
        <v>75</v>
      </c>
      <c r="C55" s="276">
        <v>3603.55</v>
      </c>
      <c r="D55" s="278">
        <v>3615.9</v>
      </c>
      <c r="E55" s="278">
        <v>3585.65</v>
      </c>
      <c r="F55" s="278">
        <v>3567.75</v>
      </c>
      <c r="G55" s="278">
        <v>3537.5</v>
      </c>
      <c r="H55" s="278">
        <v>3633.8</v>
      </c>
      <c r="I55" s="278">
        <v>3664.05</v>
      </c>
      <c r="J55" s="278">
        <v>3681.9500000000003</v>
      </c>
      <c r="K55" s="276">
        <v>3646.15</v>
      </c>
      <c r="L55" s="276">
        <v>3598</v>
      </c>
      <c r="M55" s="276">
        <v>4.6335800000000003</v>
      </c>
    </row>
    <row r="56" spans="1:13">
      <c r="A56" s="300">
        <v>47</v>
      </c>
      <c r="B56" s="276" t="s">
        <v>76</v>
      </c>
      <c r="C56" s="276">
        <v>487.7</v>
      </c>
      <c r="D56" s="278">
        <v>490.31666666666666</v>
      </c>
      <c r="E56" s="278">
        <v>481.38333333333333</v>
      </c>
      <c r="F56" s="278">
        <v>475.06666666666666</v>
      </c>
      <c r="G56" s="278">
        <v>466.13333333333333</v>
      </c>
      <c r="H56" s="278">
        <v>496.63333333333333</v>
      </c>
      <c r="I56" s="278">
        <v>505.56666666666661</v>
      </c>
      <c r="J56" s="278">
        <v>511.88333333333333</v>
      </c>
      <c r="K56" s="276">
        <v>499.25</v>
      </c>
      <c r="L56" s="276">
        <v>484</v>
      </c>
      <c r="M56" s="276">
        <v>64.531080000000003</v>
      </c>
    </row>
    <row r="57" spans="1:13">
      <c r="A57" s="300">
        <v>48</v>
      </c>
      <c r="B57" s="276" t="s">
        <v>77</v>
      </c>
      <c r="C57" s="276">
        <v>125.25</v>
      </c>
      <c r="D57" s="278">
        <v>123.71666666666665</v>
      </c>
      <c r="E57" s="278">
        <v>121.68333333333331</v>
      </c>
      <c r="F57" s="278">
        <v>118.11666666666666</v>
      </c>
      <c r="G57" s="278">
        <v>116.08333333333331</v>
      </c>
      <c r="H57" s="278">
        <v>127.2833333333333</v>
      </c>
      <c r="I57" s="278">
        <v>129.31666666666663</v>
      </c>
      <c r="J57" s="278">
        <v>132.8833333333333</v>
      </c>
      <c r="K57" s="276">
        <v>125.75</v>
      </c>
      <c r="L57" s="276">
        <v>120.15</v>
      </c>
      <c r="M57" s="276">
        <v>209.95153999999999</v>
      </c>
    </row>
    <row r="58" spans="1:13">
      <c r="A58" s="300">
        <v>49</v>
      </c>
      <c r="B58" s="276" t="s">
        <v>78</v>
      </c>
      <c r="C58" s="276">
        <v>121.95</v>
      </c>
      <c r="D58" s="278">
        <v>123.18333333333334</v>
      </c>
      <c r="E58" s="278">
        <v>120.51666666666668</v>
      </c>
      <c r="F58" s="278">
        <v>119.08333333333334</v>
      </c>
      <c r="G58" s="278">
        <v>116.41666666666669</v>
      </c>
      <c r="H58" s="278">
        <v>124.61666666666667</v>
      </c>
      <c r="I58" s="278">
        <v>127.28333333333333</v>
      </c>
      <c r="J58" s="278">
        <v>128.71666666666667</v>
      </c>
      <c r="K58" s="276">
        <v>125.85</v>
      </c>
      <c r="L58" s="276">
        <v>121.75</v>
      </c>
      <c r="M58" s="276">
        <v>20.309699999999999</v>
      </c>
    </row>
    <row r="59" spans="1:13">
      <c r="A59" s="300">
        <v>50</v>
      </c>
      <c r="B59" s="276" t="s">
        <v>81</v>
      </c>
      <c r="C59" s="276">
        <v>604.45000000000005</v>
      </c>
      <c r="D59" s="278">
        <v>610.11666666666667</v>
      </c>
      <c r="E59" s="278">
        <v>595.48333333333335</v>
      </c>
      <c r="F59" s="278">
        <v>586.51666666666665</v>
      </c>
      <c r="G59" s="278">
        <v>571.88333333333333</v>
      </c>
      <c r="H59" s="278">
        <v>619.08333333333337</v>
      </c>
      <c r="I59" s="278">
        <v>633.71666666666681</v>
      </c>
      <c r="J59" s="278">
        <v>642.68333333333339</v>
      </c>
      <c r="K59" s="276">
        <v>624.75</v>
      </c>
      <c r="L59" s="276">
        <v>601.15</v>
      </c>
      <c r="M59" s="276">
        <v>7.1467700000000001</v>
      </c>
    </row>
    <row r="60" spans="1:13">
      <c r="A60" s="300">
        <v>51</v>
      </c>
      <c r="B60" s="276" t="s">
        <v>82</v>
      </c>
      <c r="C60" s="276">
        <v>386.35</v>
      </c>
      <c r="D60" s="278">
        <v>385.05</v>
      </c>
      <c r="E60" s="278">
        <v>377.05</v>
      </c>
      <c r="F60" s="278">
        <v>367.75</v>
      </c>
      <c r="G60" s="278">
        <v>359.75</v>
      </c>
      <c r="H60" s="278">
        <v>394.35</v>
      </c>
      <c r="I60" s="278">
        <v>402.35</v>
      </c>
      <c r="J60" s="278">
        <v>411.65000000000003</v>
      </c>
      <c r="K60" s="276">
        <v>393.05</v>
      </c>
      <c r="L60" s="276">
        <v>375.75</v>
      </c>
      <c r="M60" s="276">
        <v>50.399459999999998</v>
      </c>
    </row>
    <row r="61" spans="1:13">
      <c r="A61" s="300">
        <v>52</v>
      </c>
      <c r="B61" s="276" t="s">
        <v>83</v>
      </c>
      <c r="C61" s="276">
        <v>830.15</v>
      </c>
      <c r="D61" s="278">
        <v>831.45000000000016</v>
      </c>
      <c r="E61" s="278">
        <v>823.90000000000032</v>
      </c>
      <c r="F61" s="278">
        <v>817.6500000000002</v>
      </c>
      <c r="G61" s="278">
        <v>810.10000000000036</v>
      </c>
      <c r="H61" s="278">
        <v>837.70000000000027</v>
      </c>
      <c r="I61" s="278">
        <v>845.25000000000023</v>
      </c>
      <c r="J61" s="278">
        <v>851.50000000000023</v>
      </c>
      <c r="K61" s="276">
        <v>839</v>
      </c>
      <c r="L61" s="276">
        <v>825.2</v>
      </c>
      <c r="M61" s="276">
        <v>48.109319999999997</v>
      </c>
    </row>
    <row r="62" spans="1:13">
      <c r="A62" s="300">
        <v>53</v>
      </c>
      <c r="B62" s="276" t="s">
        <v>84</v>
      </c>
      <c r="C62" s="276">
        <v>137.65</v>
      </c>
      <c r="D62" s="278">
        <v>138.25</v>
      </c>
      <c r="E62" s="278">
        <v>136.6</v>
      </c>
      <c r="F62" s="278">
        <v>135.54999999999998</v>
      </c>
      <c r="G62" s="278">
        <v>133.89999999999998</v>
      </c>
      <c r="H62" s="278">
        <v>139.30000000000001</v>
      </c>
      <c r="I62" s="278">
        <v>140.94999999999999</v>
      </c>
      <c r="J62" s="278">
        <v>142.00000000000003</v>
      </c>
      <c r="K62" s="276">
        <v>139.9</v>
      </c>
      <c r="L62" s="276">
        <v>137.19999999999999</v>
      </c>
      <c r="M62" s="276">
        <v>152.23088999999999</v>
      </c>
    </row>
    <row r="63" spans="1:13">
      <c r="A63" s="300">
        <v>54</v>
      </c>
      <c r="B63" s="276" t="s">
        <v>3634</v>
      </c>
      <c r="C63" s="276">
        <v>2690.9</v>
      </c>
      <c r="D63" s="278">
        <v>2689.6833333333329</v>
      </c>
      <c r="E63" s="278">
        <v>2664.3666666666659</v>
      </c>
      <c r="F63" s="278">
        <v>2637.833333333333</v>
      </c>
      <c r="G63" s="278">
        <v>2612.516666666666</v>
      </c>
      <c r="H63" s="278">
        <v>2716.2166666666658</v>
      </c>
      <c r="I63" s="278">
        <v>2741.5333333333324</v>
      </c>
      <c r="J63" s="278">
        <v>2768.0666666666657</v>
      </c>
      <c r="K63" s="276">
        <v>2715</v>
      </c>
      <c r="L63" s="276">
        <v>2663.15</v>
      </c>
      <c r="M63" s="276">
        <v>4.3490599999999997</v>
      </c>
    </row>
    <row r="64" spans="1:13">
      <c r="A64" s="300">
        <v>55</v>
      </c>
      <c r="B64" s="276" t="s">
        <v>85</v>
      </c>
      <c r="C64" s="276">
        <v>1583.4</v>
      </c>
      <c r="D64" s="278">
        <v>1577</v>
      </c>
      <c r="E64" s="278">
        <v>1567</v>
      </c>
      <c r="F64" s="278">
        <v>1550.6</v>
      </c>
      <c r="G64" s="278">
        <v>1540.6</v>
      </c>
      <c r="H64" s="278">
        <v>1593.4</v>
      </c>
      <c r="I64" s="278">
        <v>1603.4</v>
      </c>
      <c r="J64" s="278">
        <v>1619.8000000000002</v>
      </c>
      <c r="K64" s="276">
        <v>1587</v>
      </c>
      <c r="L64" s="276">
        <v>1560.6</v>
      </c>
      <c r="M64" s="276">
        <v>2.5297200000000002</v>
      </c>
    </row>
    <row r="65" spans="1:13">
      <c r="A65" s="300">
        <v>56</v>
      </c>
      <c r="B65" s="276" t="s">
        <v>86</v>
      </c>
      <c r="C65" s="276">
        <v>392.5</v>
      </c>
      <c r="D65" s="278">
        <v>393.73333333333335</v>
      </c>
      <c r="E65" s="278">
        <v>389.9666666666667</v>
      </c>
      <c r="F65" s="278">
        <v>387.43333333333334</v>
      </c>
      <c r="G65" s="278">
        <v>383.66666666666669</v>
      </c>
      <c r="H65" s="278">
        <v>396.26666666666671</v>
      </c>
      <c r="I65" s="278">
        <v>400.03333333333336</v>
      </c>
      <c r="J65" s="278">
        <v>402.56666666666672</v>
      </c>
      <c r="K65" s="276">
        <v>397.5</v>
      </c>
      <c r="L65" s="276">
        <v>391.2</v>
      </c>
      <c r="M65" s="276">
        <v>16.521249999999998</v>
      </c>
    </row>
    <row r="66" spans="1:13">
      <c r="A66" s="300">
        <v>57</v>
      </c>
      <c r="B66" s="276" t="s">
        <v>236</v>
      </c>
      <c r="C66" s="276">
        <v>849.8</v>
      </c>
      <c r="D66" s="278">
        <v>838.03333333333342</v>
      </c>
      <c r="E66" s="278">
        <v>811.21666666666681</v>
      </c>
      <c r="F66" s="278">
        <v>772.63333333333344</v>
      </c>
      <c r="G66" s="278">
        <v>745.81666666666683</v>
      </c>
      <c r="H66" s="278">
        <v>876.61666666666679</v>
      </c>
      <c r="I66" s="278">
        <v>903.43333333333339</v>
      </c>
      <c r="J66" s="278">
        <v>942.01666666666677</v>
      </c>
      <c r="K66" s="276">
        <v>864.85</v>
      </c>
      <c r="L66" s="276">
        <v>799.45</v>
      </c>
      <c r="M66" s="276">
        <v>15.865349999999999</v>
      </c>
    </row>
    <row r="67" spans="1:13">
      <c r="A67" s="300">
        <v>58</v>
      </c>
      <c r="B67" s="276" t="s">
        <v>237</v>
      </c>
      <c r="C67" s="276">
        <v>356.95</v>
      </c>
      <c r="D67" s="278">
        <v>357.01666666666671</v>
      </c>
      <c r="E67" s="278">
        <v>352.03333333333342</v>
      </c>
      <c r="F67" s="278">
        <v>347.11666666666673</v>
      </c>
      <c r="G67" s="278">
        <v>342.13333333333344</v>
      </c>
      <c r="H67" s="278">
        <v>361.93333333333339</v>
      </c>
      <c r="I67" s="278">
        <v>366.91666666666663</v>
      </c>
      <c r="J67" s="278">
        <v>371.83333333333337</v>
      </c>
      <c r="K67" s="276">
        <v>362</v>
      </c>
      <c r="L67" s="276">
        <v>352.1</v>
      </c>
      <c r="M67" s="276">
        <v>5.00901</v>
      </c>
    </row>
    <row r="68" spans="1:13">
      <c r="A68" s="300">
        <v>59</v>
      </c>
      <c r="B68" s="276" t="s">
        <v>235</v>
      </c>
      <c r="C68" s="276">
        <v>182.05</v>
      </c>
      <c r="D68" s="278">
        <v>180.68333333333331</v>
      </c>
      <c r="E68" s="278">
        <v>178.51666666666662</v>
      </c>
      <c r="F68" s="278">
        <v>174.98333333333332</v>
      </c>
      <c r="G68" s="278">
        <v>172.81666666666663</v>
      </c>
      <c r="H68" s="278">
        <v>184.21666666666661</v>
      </c>
      <c r="I68" s="278">
        <v>186.3833333333333</v>
      </c>
      <c r="J68" s="278">
        <v>189.9166666666666</v>
      </c>
      <c r="K68" s="276">
        <v>182.85</v>
      </c>
      <c r="L68" s="276">
        <v>177.15</v>
      </c>
      <c r="M68" s="276">
        <v>12.598190000000001</v>
      </c>
    </row>
    <row r="69" spans="1:13">
      <c r="A69" s="300">
        <v>60</v>
      </c>
      <c r="B69" s="276" t="s">
        <v>87</v>
      </c>
      <c r="C69" s="276">
        <v>569</v>
      </c>
      <c r="D69" s="278">
        <v>572.61666666666667</v>
      </c>
      <c r="E69" s="278">
        <v>560.83333333333337</v>
      </c>
      <c r="F69" s="278">
        <v>552.66666666666674</v>
      </c>
      <c r="G69" s="278">
        <v>540.88333333333344</v>
      </c>
      <c r="H69" s="278">
        <v>580.7833333333333</v>
      </c>
      <c r="I69" s="278">
        <v>592.56666666666661</v>
      </c>
      <c r="J69" s="278">
        <v>600.73333333333323</v>
      </c>
      <c r="K69" s="276">
        <v>584.4</v>
      </c>
      <c r="L69" s="276">
        <v>564.45000000000005</v>
      </c>
      <c r="M69" s="276">
        <v>16.440950000000001</v>
      </c>
    </row>
    <row r="70" spans="1:13">
      <c r="A70" s="300">
        <v>61</v>
      </c>
      <c r="B70" s="276" t="s">
        <v>88</v>
      </c>
      <c r="C70" s="276">
        <v>525.04999999999995</v>
      </c>
      <c r="D70" s="278">
        <v>521.98333333333323</v>
      </c>
      <c r="E70" s="278">
        <v>517.06666666666649</v>
      </c>
      <c r="F70" s="278">
        <v>509.08333333333326</v>
      </c>
      <c r="G70" s="278">
        <v>504.16666666666652</v>
      </c>
      <c r="H70" s="278">
        <v>529.96666666666647</v>
      </c>
      <c r="I70" s="278">
        <v>534.88333333333321</v>
      </c>
      <c r="J70" s="278">
        <v>542.86666666666645</v>
      </c>
      <c r="K70" s="276">
        <v>526.9</v>
      </c>
      <c r="L70" s="276">
        <v>514</v>
      </c>
      <c r="M70" s="276">
        <v>55.560220000000001</v>
      </c>
    </row>
    <row r="71" spans="1:13">
      <c r="A71" s="300">
        <v>62</v>
      </c>
      <c r="B71" s="276" t="s">
        <v>238</v>
      </c>
      <c r="C71" s="276">
        <v>1054.7</v>
      </c>
      <c r="D71" s="278">
        <v>1060.6166666666668</v>
      </c>
      <c r="E71" s="278">
        <v>1026.6333333333337</v>
      </c>
      <c r="F71" s="278">
        <v>998.56666666666683</v>
      </c>
      <c r="G71" s="278">
        <v>964.58333333333371</v>
      </c>
      <c r="H71" s="278">
        <v>1088.6833333333336</v>
      </c>
      <c r="I71" s="278">
        <v>1122.6666666666667</v>
      </c>
      <c r="J71" s="278">
        <v>1150.7333333333336</v>
      </c>
      <c r="K71" s="276">
        <v>1094.5999999999999</v>
      </c>
      <c r="L71" s="276">
        <v>1032.55</v>
      </c>
      <c r="M71" s="276">
        <v>1.65968</v>
      </c>
    </row>
    <row r="72" spans="1:13">
      <c r="A72" s="300">
        <v>63</v>
      </c>
      <c r="B72" s="276" t="s">
        <v>91</v>
      </c>
      <c r="C72" s="276">
        <v>3766</v>
      </c>
      <c r="D72" s="278">
        <v>3762.4500000000003</v>
      </c>
      <c r="E72" s="278">
        <v>3741.5500000000006</v>
      </c>
      <c r="F72" s="278">
        <v>3717.1000000000004</v>
      </c>
      <c r="G72" s="278">
        <v>3696.2000000000007</v>
      </c>
      <c r="H72" s="278">
        <v>3786.9000000000005</v>
      </c>
      <c r="I72" s="278">
        <v>3807.8</v>
      </c>
      <c r="J72" s="278">
        <v>3832.2500000000005</v>
      </c>
      <c r="K72" s="276">
        <v>3783.35</v>
      </c>
      <c r="L72" s="276">
        <v>3738</v>
      </c>
      <c r="M72" s="276">
        <v>3.8769100000000001</v>
      </c>
    </row>
    <row r="73" spans="1:13">
      <c r="A73" s="300">
        <v>64</v>
      </c>
      <c r="B73" s="276" t="s">
        <v>93</v>
      </c>
      <c r="C73" s="276">
        <v>233.2</v>
      </c>
      <c r="D73" s="278">
        <v>234.29999999999998</v>
      </c>
      <c r="E73" s="278">
        <v>229.59999999999997</v>
      </c>
      <c r="F73" s="278">
        <v>225.99999999999997</v>
      </c>
      <c r="G73" s="278">
        <v>221.29999999999995</v>
      </c>
      <c r="H73" s="278">
        <v>237.89999999999998</v>
      </c>
      <c r="I73" s="278">
        <v>242.59999999999997</v>
      </c>
      <c r="J73" s="278">
        <v>246.2</v>
      </c>
      <c r="K73" s="276">
        <v>239</v>
      </c>
      <c r="L73" s="276">
        <v>230.7</v>
      </c>
      <c r="M73" s="276">
        <v>277.62006000000002</v>
      </c>
    </row>
    <row r="74" spans="1:13">
      <c r="A74" s="300">
        <v>65</v>
      </c>
      <c r="B74" s="276" t="s">
        <v>231</v>
      </c>
      <c r="C74" s="276">
        <v>2678</v>
      </c>
      <c r="D74" s="278">
        <v>2677.3166666666666</v>
      </c>
      <c r="E74" s="278">
        <v>2655.6833333333334</v>
      </c>
      <c r="F74" s="278">
        <v>2633.3666666666668</v>
      </c>
      <c r="G74" s="278">
        <v>2611.7333333333336</v>
      </c>
      <c r="H74" s="278">
        <v>2699.6333333333332</v>
      </c>
      <c r="I74" s="278">
        <v>2721.2666666666664</v>
      </c>
      <c r="J74" s="278">
        <v>2743.583333333333</v>
      </c>
      <c r="K74" s="276">
        <v>2698.95</v>
      </c>
      <c r="L74" s="276">
        <v>2655</v>
      </c>
      <c r="M74" s="276">
        <v>3.1937799999999998</v>
      </c>
    </row>
    <row r="75" spans="1:13">
      <c r="A75" s="300">
        <v>66</v>
      </c>
      <c r="B75" s="276" t="s">
        <v>94</v>
      </c>
      <c r="C75" s="276">
        <v>5201.8</v>
      </c>
      <c r="D75" s="278">
        <v>5207.9333333333334</v>
      </c>
      <c r="E75" s="278">
        <v>5180.8666666666668</v>
      </c>
      <c r="F75" s="278">
        <v>5159.9333333333334</v>
      </c>
      <c r="G75" s="278">
        <v>5132.8666666666668</v>
      </c>
      <c r="H75" s="278">
        <v>5228.8666666666668</v>
      </c>
      <c r="I75" s="278">
        <v>5255.9333333333343</v>
      </c>
      <c r="J75" s="278">
        <v>5276.8666666666668</v>
      </c>
      <c r="K75" s="276">
        <v>5235</v>
      </c>
      <c r="L75" s="276">
        <v>5187</v>
      </c>
      <c r="M75" s="276">
        <v>4.1117299999999997</v>
      </c>
    </row>
    <row r="76" spans="1:13">
      <c r="A76" s="300">
        <v>67</v>
      </c>
      <c r="B76" s="276" t="s">
        <v>239</v>
      </c>
      <c r="C76" s="276">
        <v>70.7</v>
      </c>
      <c r="D76" s="278">
        <v>70.899999999999991</v>
      </c>
      <c r="E76" s="278">
        <v>70.09999999999998</v>
      </c>
      <c r="F76" s="278">
        <v>69.499999999999986</v>
      </c>
      <c r="G76" s="278">
        <v>68.699999999999974</v>
      </c>
      <c r="H76" s="278">
        <v>71.499999999999986</v>
      </c>
      <c r="I76" s="278">
        <v>72.3</v>
      </c>
      <c r="J76" s="278">
        <v>72.899999999999991</v>
      </c>
      <c r="K76" s="276">
        <v>71.7</v>
      </c>
      <c r="L76" s="276">
        <v>70.3</v>
      </c>
      <c r="M76" s="276">
        <v>11.534560000000001</v>
      </c>
    </row>
    <row r="77" spans="1:13">
      <c r="A77" s="300">
        <v>68</v>
      </c>
      <c r="B77" s="276" t="s">
        <v>95</v>
      </c>
      <c r="C77" s="276">
        <v>2451.35</v>
      </c>
      <c r="D77" s="278">
        <v>2446.3000000000002</v>
      </c>
      <c r="E77" s="278">
        <v>2430.6000000000004</v>
      </c>
      <c r="F77" s="278">
        <v>2409.8500000000004</v>
      </c>
      <c r="G77" s="278">
        <v>2394.1500000000005</v>
      </c>
      <c r="H77" s="278">
        <v>2467.0500000000002</v>
      </c>
      <c r="I77" s="278">
        <v>2482.75</v>
      </c>
      <c r="J77" s="278">
        <v>2503.5</v>
      </c>
      <c r="K77" s="276">
        <v>2462</v>
      </c>
      <c r="L77" s="276">
        <v>2425.5500000000002</v>
      </c>
      <c r="M77" s="276">
        <v>7.1166799999999997</v>
      </c>
    </row>
    <row r="78" spans="1:13">
      <c r="A78" s="300">
        <v>69</v>
      </c>
      <c r="B78" s="276" t="s">
        <v>240</v>
      </c>
      <c r="C78" s="276">
        <v>421.5</v>
      </c>
      <c r="D78" s="278">
        <v>424.7166666666667</v>
      </c>
      <c r="E78" s="278">
        <v>416.43333333333339</v>
      </c>
      <c r="F78" s="278">
        <v>411.36666666666667</v>
      </c>
      <c r="G78" s="278">
        <v>403.08333333333337</v>
      </c>
      <c r="H78" s="278">
        <v>429.78333333333342</v>
      </c>
      <c r="I78" s="278">
        <v>438.06666666666672</v>
      </c>
      <c r="J78" s="278">
        <v>443.13333333333344</v>
      </c>
      <c r="K78" s="276">
        <v>433</v>
      </c>
      <c r="L78" s="276">
        <v>419.65</v>
      </c>
      <c r="M78" s="276">
        <v>4.93987</v>
      </c>
    </row>
    <row r="79" spans="1:13">
      <c r="A79" s="300">
        <v>70</v>
      </c>
      <c r="B79" s="276" t="s">
        <v>241</v>
      </c>
      <c r="C79" s="276">
        <v>1265.7</v>
      </c>
      <c r="D79" s="278">
        <v>1261.8999999999999</v>
      </c>
      <c r="E79" s="278">
        <v>1250.7999999999997</v>
      </c>
      <c r="F79" s="278">
        <v>1235.8999999999999</v>
      </c>
      <c r="G79" s="278">
        <v>1224.7999999999997</v>
      </c>
      <c r="H79" s="278">
        <v>1276.7999999999997</v>
      </c>
      <c r="I79" s="278">
        <v>1287.8999999999996</v>
      </c>
      <c r="J79" s="278">
        <v>1302.7999999999997</v>
      </c>
      <c r="K79" s="276">
        <v>1273</v>
      </c>
      <c r="L79" s="276">
        <v>1247</v>
      </c>
      <c r="M79" s="276">
        <v>1.40402</v>
      </c>
    </row>
    <row r="80" spans="1:13">
      <c r="A80" s="300">
        <v>71</v>
      </c>
      <c r="B80" s="276" t="s">
        <v>97</v>
      </c>
      <c r="C80" s="276">
        <v>1242.5999999999999</v>
      </c>
      <c r="D80" s="278">
        <v>1253.5</v>
      </c>
      <c r="E80" s="278">
        <v>1227.1500000000001</v>
      </c>
      <c r="F80" s="278">
        <v>1211.7</v>
      </c>
      <c r="G80" s="278">
        <v>1185.3500000000001</v>
      </c>
      <c r="H80" s="278">
        <v>1268.95</v>
      </c>
      <c r="I80" s="278">
        <v>1295.3</v>
      </c>
      <c r="J80" s="278">
        <v>1310.75</v>
      </c>
      <c r="K80" s="276">
        <v>1279.8499999999999</v>
      </c>
      <c r="L80" s="276">
        <v>1238.05</v>
      </c>
      <c r="M80" s="276">
        <v>15.40189</v>
      </c>
    </row>
    <row r="81" spans="1:13">
      <c r="A81" s="300">
        <v>72</v>
      </c>
      <c r="B81" s="276" t="s">
        <v>98</v>
      </c>
      <c r="C81" s="276">
        <v>186.35</v>
      </c>
      <c r="D81" s="278">
        <v>186.05000000000004</v>
      </c>
      <c r="E81" s="278">
        <v>184.85000000000008</v>
      </c>
      <c r="F81" s="278">
        <v>183.35000000000005</v>
      </c>
      <c r="G81" s="278">
        <v>182.15000000000009</v>
      </c>
      <c r="H81" s="278">
        <v>187.55000000000007</v>
      </c>
      <c r="I81" s="278">
        <v>188.75000000000006</v>
      </c>
      <c r="J81" s="278">
        <v>190.25000000000006</v>
      </c>
      <c r="K81" s="276">
        <v>187.25</v>
      </c>
      <c r="L81" s="276">
        <v>184.55</v>
      </c>
      <c r="M81" s="276">
        <v>21.66245</v>
      </c>
    </row>
    <row r="82" spans="1:13">
      <c r="A82" s="300">
        <v>73</v>
      </c>
      <c r="B82" s="276" t="s">
        <v>99</v>
      </c>
      <c r="C82" s="276">
        <v>67.400000000000006</v>
      </c>
      <c r="D82" s="278">
        <v>66.966666666666669</v>
      </c>
      <c r="E82" s="278">
        <v>66.283333333333331</v>
      </c>
      <c r="F82" s="278">
        <v>65.166666666666657</v>
      </c>
      <c r="G82" s="278">
        <v>64.48333333333332</v>
      </c>
      <c r="H82" s="278">
        <v>68.083333333333343</v>
      </c>
      <c r="I82" s="278">
        <v>68.76666666666668</v>
      </c>
      <c r="J82" s="278">
        <v>69.883333333333354</v>
      </c>
      <c r="K82" s="276">
        <v>67.650000000000006</v>
      </c>
      <c r="L82" s="276">
        <v>65.849999999999994</v>
      </c>
      <c r="M82" s="276">
        <v>288.13310000000001</v>
      </c>
    </row>
    <row r="83" spans="1:13">
      <c r="A83" s="300">
        <v>74</v>
      </c>
      <c r="B83" s="276" t="s">
        <v>370</v>
      </c>
      <c r="C83" s="276">
        <v>155.65</v>
      </c>
      <c r="D83" s="278">
        <v>156.1</v>
      </c>
      <c r="E83" s="278">
        <v>153.79999999999998</v>
      </c>
      <c r="F83" s="278">
        <v>151.94999999999999</v>
      </c>
      <c r="G83" s="278">
        <v>149.64999999999998</v>
      </c>
      <c r="H83" s="278">
        <v>157.94999999999999</v>
      </c>
      <c r="I83" s="278">
        <v>160.25</v>
      </c>
      <c r="J83" s="278">
        <v>162.1</v>
      </c>
      <c r="K83" s="276">
        <v>158.4</v>
      </c>
      <c r="L83" s="276">
        <v>154.25</v>
      </c>
      <c r="M83" s="276">
        <v>10.38264</v>
      </c>
    </row>
    <row r="84" spans="1:13">
      <c r="A84" s="300">
        <v>75</v>
      </c>
      <c r="B84" s="276" t="s">
        <v>244</v>
      </c>
      <c r="C84" s="276">
        <v>77.2</v>
      </c>
      <c r="D84" s="278">
        <v>77.566666666666677</v>
      </c>
      <c r="E84" s="278">
        <v>76.733333333333348</v>
      </c>
      <c r="F84" s="278">
        <v>76.266666666666666</v>
      </c>
      <c r="G84" s="278">
        <v>75.433333333333337</v>
      </c>
      <c r="H84" s="278">
        <v>78.03333333333336</v>
      </c>
      <c r="I84" s="278">
        <v>78.866666666666703</v>
      </c>
      <c r="J84" s="278">
        <v>79.333333333333371</v>
      </c>
      <c r="K84" s="276">
        <v>78.400000000000006</v>
      </c>
      <c r="L84" s="276">
        <v>77.099999999999994</v>
      </c>
      <c r="M84" s="276">
        <v>17.207799999999999</v>
      </c>
    </row>
    <row r="85" spans="1:13">
      <c r="A85" s="300">
        <v>76</v>
      </c>
      <c r="B85" s="276" t="s">
        <v>100</v>
      </c>
      <c r="C85" s="276">
        <v>122.65</v>
      </c>
      <c r="D85" s="278">
        <v>122.11666666666667</v>
      </c>
      <c r="E85" s="278">
        <v>121.08333333333334</v>
      </c>
      <c r="F85" s="278">
        <v>119.51666666666667</v>
      </c>
      <c r="G85" s="278">
        <v>118.48333333333333</v>
      </c>
      <c r="H85" s="278">
        <v>123.68333333333335</v>
      </c>
      <c r="I85" s="278">
        <v>124.71666666666668</v>
      </c>
      <c r="J85" s="278">
        <v>126.28333333333336</v>
      </c>
      <c r="K85" s="276">
        <v>123.15</v>
      </c>
      <c r="L85" s="276">
        <v>120.55</v>
      </c>
      <c r="M85" s="276">
        <v>174.37290999999999</v>
      </c>
    </row>
    <row r="86" spans="1:13">
      <c r="A86" s="300">
        <v>77</v>
      </c>
      <c r="B86" s="276" t="s">
        <v>245</v>
      </c>
      <c r="C86" s="276">
        <v>141.35</v>
      </c>
      <c r="D86" s="278">
        <v>141.65</v>
      </c>
      <c r="E86" s="278">
        <v>140.30000000000001</v>
      </c>
      <c r="F86" s="278">
        <v>139.25</v>
      </c>
      <c r="G86" s="278">
        <v>137.9</v>
      </c>
      <c r="H86" s="278">
        <v>142.70000000000002</v>
      </c>
      <c r="I86" s="278">
        <v>144.04999999999998</v>
      </c>
      <c r="J86" s="278">
        <v>145.10000000000002</v>
      </c>
      <c r="K86" s="276">
        <v>143</v>
      </c>
      <c r="L86" s="276">
        <v>140.6</v>
      </c>
      <c r="M86" s="276">
        <v>3.8195999999999999</v>
      </c>
    </row>
    <row r="87" spans="1:13">
      <c r="A87" s="300">
        <v>78</v>
      </c>
      <c r="B87" s="276" t="s">
        <v>101</v>
      </c>
      <c r="C87" s="276">
        <v>498.9</v>
      </c>
      <c r="D87" s="278">
        <v>498.9666666666667</v>
      </c>
      <c r="E87" s="278">
        <v>495.18333333333339</v>
      </c>
      <c r="F87" s="278">
        <v>491.4666666666667</v>
      </c>
      <c r="G87" s="278">
        <v>487.68333333333339</v>
      </c>
      <c r="H87" s="278">
        <v>502.68333333333339</v>
      </c>
      <c r="I87" s="278">
        <v>506.4666666666667</v>
      </c>
      <c r="J87" s="278">
        <v>510.18333333333339</v>
      </c>
      <c r="K87" s="276">
        <v>502.75</v>
      </c>
      <c r="L87" s="276">
        <v>495.25</v>
      </c>
      <c r="M87" s="276">
        <v>11.027620000000001</v>
      </c>
    </row>
    <row r="88" spans="1:13">
      <c r="A88" s="300">
        <v>79</v>
      </c>
      <c r="B88" s="276" t="s">
        <v>103</v>
      </c>
      <c r="C88" s="276">
        <v>25.95</v>
      </c>
      <c r="D88" s="278">
        <v>25.899999999999995</v>
      </c>
      <c r="E88" s="278">
        <v>25.649999999999991</v>
      </c>
      <c r="F88" s="278">
        <v>25.349999999999998</v>
      </c>
      <c r="G88" s="278">
        <v>25.099999999999994</v>
      </c>
      <c r="H88" s="278">
        <v>26.199999999999989</v>
      </c>
      <c r="I88" s="278">
        <v>26.449999999999996</v>
      </c>
      <c r="J88" s="278">
        <v>26.749999999999986</v>
      </c>
      <c r="K88" s="276">
        <v>26.15</v>
      </c>
      <c r="L88" s="276">
        <v>25.6</v>
      </c>
      <c r="M88" s="276">
        <v>87.412809999999993</v>
      </c>
    </row>
    <row r="89" spans="1:13">
      <c r="A89" s="300">
        <v>80</v>
      </c>
      <c r="B89" s="276" t="s">
        <v>246</v>
      </c>
      <c r="C89" s="276">
        <v>529.9</v>
      </c>
      <c r="D89" s="278">
        <v>531.78333333333342</v>
      </c>
      <c r="E89" s="278">
        <v>527.06666666666683</v>
      </c>
      <c r="F89" s="278">
        <v>524.23333333333346</v>
      </c>
      <c r="G89" s="278">
        <v>519.51666666666688</v>
      </c>
      <c r="H89" s="278">
        <v>534.61666666666679</v>
      </c>
      <c r="I89" s="278">
        <v>539.33333333333326</v>
      </c>
      <c r="J89" s="278">
        <v>542.16666666666674</v>
      </c>
      <c r="K89" s="276">
        <v>536.5</v>
      </c>
      <c r="L89" s="276">
        <v>528.95000000000005</v>
      </c>
      <c r="M89" s="276">
        <v>1.19364</v>
      </c>
    </row>
    <row r="90" spans="1:13">
      <c r="A90" s="300">
        <v>81</v>
      </c>
      <c r="B90" s="276" t="s">
        <v>104</v>
      </c>
      <c r="C90" s="276">
        <v>727.25</v>
      </c>
      <c r="D90" s="278">
        <v>725.88333333333321</v>
      </c>
      <c r="E90" s="278">
        <v>721.1666666666664</v>
      </c>
      <c r="F90" s="278">
        <v>715.08333333333314</v>
      </c>
      <c r="G90" s="278">
        <v>710.36666666666633</v>
      </c>
      <c r="H90" s="278">
        <v>731.96666666666647</v>
      </c>
      <c r="I90" s="278">
        <v>736.68333333333317</v>
      </c>
      <c r="J90" s="278">
        <v>742.76666666666654</v>
      </c>
      <c r="K90" s="276">
        <v>730.6</v>
      </c>
      <c r="L90" s="276">
        <v>719.8</v>
      </c>
      <c r="M90" s="276">
        <v>10.951610000000001</v>
      </c>
    </row>
    <row r="91" spans="1:13">
      <c r="A91" s="300">
        <v>82</v>
      </c>
      <c r="B91" s="276" t="s">
        <v>247</v>
      </c>
      <c r="C91" s="276">
        <v>443.85</v>
      </c>
      <c r="D91" s="278">
        <v>442.2166666666667</v>
      </c>
      <c r="E91" s="278">
        <v>435.68333333333339</v>
      </c>
      <c r="F91" s="278">
        <v>427.51666666666671</v>
      </c>
      <c r="G91" s="278">
        <v>420.98333333333341</v>
      </c>
      <c r="H91" s="278">
        <v>450.38333333333338</v>
      </c>
      <c r="I91" s="278">
        <v>456.91666666666669</v>
      </c>
      <c r="J91" s="278">
        <v>465.08333333333337</v>
      </c>
      <c r="K91" s="276">
        <v>448.75</v>
      </c>
      <c r="L91" s="276">
        <v>434.05</v>
      </c>
      <c r="M91" s="276">
        <v>2.7901400000000001</v>
      </c>
    </row>
    <row r="92" spans="1:13">
      <c r="A92" s="300">
        <v>83</v>
      </c>
      <c r="B92" s="276" t="s">
        <v>248</v>
      </c>
      <c r="C92" s="276">
        <v>1424.2</v>
      </c>
      <c r="D92" s="278">
        <v>1414.7333333333333</v>
      </c>
      <c r="E92" s="278">
        <v>1383.4666666666667</v>
      </c>
      <c r="F92" s="278">
        <v>1342.7333333333333</v>
      </c>
      <c r="G92" s="278">
        <v>1311.4666666666667</v>
      </c>
      <c r="H92" s="278">
        <v>1455.4666666666667</v>
      </c>
      <c r="I92" s="278">
        <v>1486.7333333333336</v>
      </c>
      <c r="J92" s="278">
        <v>1527.4666666666667</v>
      </c>
      <c r="K92" s="276">
        <v>1446</v>
      </c>
      <c r="L92" s="276">
        <v>1374</v>
      </c>
      <c r="M92" s="276">
        <v>35.611840000000001</v>
      </c>
    </row>
    <row r="93" spans="1:13">
      <c r="A93" s="300">
        <v>84</v>
      </c>
      <c r="B93" s="276" t="s">
        <v>105</v>
      </c>
      <c r="C93" s="276">
        <v>906.65</v>
      </c>
      <c r="D93" s="278">
        <v>905.36666666666667</v>
      </c>
      <c r="E93" s="278">
        <v>898.38333333333333</v>
      </c>
      <c r="F93" s="278">
        <v>890.11666666666667</v>
      </c>
      <c r="G93" s="278">
        <v>883.13333333333333</v>
      </c>
      <c r="H93" s="278">
        <v>913.63333333333333</v>
      </c>
      <c r="I93" s="278">
        <v>920.61666666666667</v>
      </c>
      <c r="J93" s="278">
        <v>928.88333333333333</v>
      </c>
      <c r="K93" s="276">
        <v>912.35</v>
      </c>
      <c r="L93" s="276">
        <v>897.1</v>
      </c>
      <c r="M93" s="276">
        <v>14.898960000000001</v>
      </c>
    </row>
    <row r="94" spans="1:13">
      <c r="A94" s="300">
        <v>85</v>
      </c>
      <c r="B94" s="276" t="s">
        <v>250</v>
      </c>
      <c r="C94" s="276">
        <v>222.55</v>
      </c>
      <c r="D94" s="278">
        <v>220.5</v>
      </c>
      <c r="E94" s="278">
        <v>217.05</v>
      </c>
      <c r="F94" s="278">
        <v>211.55</v>
      </c>
      <c r="G94" s="278">
        <v>208.10000000000002</v>
      </c>
      <c r="H94" s="278">
        <v>226</v>
      </c>
      <c r="I94" s="278">
        <v>229.45</v>
      </c>
      <c r="J94" s="278">
        <v>234.95</v>
      </c>
      <c r="K94" s="276">
        <v>223.95</v>
      </c>
      <c r="L94" s="276">
        <v>215</v>
      </c>
      <c r="M94" s="276">
        <v>8.5434000000000001</v>
      </c>
    </row>
    <row r="95" spans="1:13">
      <c r="A95" s="300">
        <v>86</v>
      </c>
      <c r="B95" s="276" t="s">
        <v>386</v>
      </c>
      <c r="C95" s="276">
        <v>375.1</v>
      </c>
      <c r="D95" s="278">
        <v>374.7</v>
      </c>
      <c r="E95" s="278">
        <v>370.4</v>
      </c>
      <c r="F95" s="278">
        <v>365.7</v>
      </c>
      <c r="G95" s="278">
        <v>361.4</v>
      </c>
      <c r="H95" s="278">
        <v>379.4</v>
      </c>
      <c r="I95" s="278">
        <v>383.70000000000005</v>
      </c>
      <c r="J95" s="278">
        <v>388.4</v>
      </c>
      <c r="K95" s="276">
        <v>379</v>
      </c>
      <c r="L95" s="276">
        <v>370</v>
      </c>
      <c r="M95" s="276">
        <v>10.735480000000001</v>
      </c>
    </row>
    <row r="96" spans="1:13">
      <c r="A96" s="300">
        <v>87</v>
      </c>
      <c r="B96" s="276" t="s">
        <v>106</v>
      </c>
      <c r="C96" s="276">
        <v>903.6</v>
      </c>
      <c r="D96" s="278">
        <v>902.73333333333323</v>
      </c>
      <c r="E96" s="278">
        <v>893.91666666666652</v>
      </c>
      <c r="F96" s="278">
        <v>884.23333333333323</v>
      </c>
      <c r="G96" s="278">
        <v>875.41666666666652</v>
      </c>
      <c r="H96" s="278">
        <v>912.41666666666652</v>
      </c>
      <c r="I96" s="278">
        <v>921.23333333333335</v>
      </c>
      <c r="J96" s="278">
        <v>930.91666666666652</v>
      </c>
      <c r="K96" s="276">
        <v>911.55</v>
      </c>
      <c r="L96" s="276">
        <v>893.05</v>
      </c>
      <c r="M96" s="276">
        <v>11.49489</v>
      </c>
    </row>
    <row r="97" spans="1:13">
      <c r="A97" s="300">
        <v>88</v>
      </c>
      <c r="B97" s="276" t="s">
        <v>108</v>
      </c>
      <c r="C97" s="276">
        <v>921.8</v>
      </c>
      <c r="D97" s="278">
        <v>920.93333333333339</v>
      </c>
      <c r="E97" s="278">
        <v>914.36666666666679</v>
      </c>
      <c r="F97" s="278">
        <v>906.93333333333339</v>
      </c>
      <c r="G97" s="278">
        <v>900.36666666666679</v>
      </c>
      <c r="H97" s="278">
        <v>928.36666666666679</v>
      </c>
      <c r="I97" s="278">
        <v>934.93333333333339</v>
      </c>
      <c r="J97" s="278">
        <v>942.36666666666679</v>
      </c>
      <c r="K97" s="276">
        <v>927.5</v>
      </c>
      <c r="L97" s="276">
        <v>913.5</v>
      </c>
      <c r="M97" s="276">
        <v>38.847499999999997</v>
      </c>
    </row>
    <row r="98" spans="1:13">
      <c r="A98" s="300">
        <v>89</v>
      </c>
      <c r="B98" s="276" t="s">
        <v>109</v>
      </c>
      <c r="C98" s="276">
        <v>2476.4499999999998</v>
      </c>
      <c r="D98" s="278">
        <v>2466.0166666666664</v>
      </c>
      <c r="E98" s="278">
        <v>2447.0333333333328</v>
      </c>
      <c r="F98" s="278">
        <v>2417.6166666666663</v>
      </c>
      <c r="G98" s="278">
        <v>2398.6333333333328</v>
      </c>
      <c r="H98" s="278">
        <v>2495.4333333333329</v>
      </c>
      <c r="I98" s="278">
        <v>2514.4166666666665</v>
      </c>
      <c r="J98" s="278">
        <v>2543.833333333333</v>
      </c>
      <c r="K98" s="276">
        <v>2485</v>
      </c>
      <c r="L98" s="276">
        <v>2436.6</v>
      </c>
      <c r="M98" s="276">
        <v>20.853909999999999</v>
      </c>
    </row>
    <row r="99" spans="1:13">
      <c r="A99" s="300">
        <v>90</v>
      </c>
      <c r="B99" s="276" t="s">
        <v>252</v>
      </c>
      <c r="C99" s="276">
        <v>2894.8</v>
      </c>
      <c r="D99" s="278">
        <v>2903.2666666666664</v>
      </c>
      <c r="E99" s="278">
        <v>2872.583333333333</v>
      </c>
      <c r="F99" s="278">
        <v>2850.3666666666668</v>
      </c>
      <c r="G99" s="278">
        <v>2819.6833333333334</v>
      </c>
      <c r="H99" s="278">
        <v>2925.4833333333327</v>
      </c>
      <c r="I99" s="278">
        <v>2956.1666666666661</v>
      </c>
      <c r="J99" s="278">
        <v>2978.3833333333323</v>
      </c>
      <c r="K99" s="276">
        <v>2933.95</v>
      </c>
      <c r="L99" s="276">
        <v>2881.05</v>
      </c>
      <c r="M99" s="276">
        <v>2.2617099999999999</v>
      </c>
    </row>
    <row r="100" spans="1:13">
      <c r="A100" s="300">
        <v>91</v>
      </c>
      <c r="B100" s="276" t="s">
        <v>110</v>
      </c>
      <c r="C100" s="276">
        <v>1412.85</v>
      </c>
      <c r="D100" s="278">
        <v>1412.6166666666668</v>
      </c>
      <c r="E100" s="278">
        <v>1404.2333333333336</v>
      </c>
      <c r="F100" s="278">
        <v>1395.6166666666668</v>
      </c>
      <c r="G100" s="278">
        <v>1387.2333333333336</v>
      </c>
      <c r="H100" s="278">
        <v>1421.2333333333336</v>
      </c>
      <c r="I100" s="278">
        <v>1429.6166666666668</v>
      </c>
      <c r="J100" s="278">
        <v>1438.2333333333336</v>
      </c>
      <c r="K100" s="276">
        <v>1421</v>
      </c>
      <c r="L100" s="276">
        <v>1404</v>
      </c>
      <c r="M100" s="276">
        <v>58.49597</v>
      </c>
    </row>
    <row r="101" spans="1:13">
      <c r="A101" s="300">
        <v>92</v>
      </c>
      <c r="B101" s="276" t="s">
        <v>253</v>
      </c>
      <c r="C101" s="276">
        <v>678.7</v>
      </c>
      <c r="D101" s="278">
        <v>672.13333333333333</v>
      </c>
      <c r="E101" s="278">
        <v>664.26666666666665</v>
      </c>
      <c r="F101" s="278">
        <v>649.83333333333337</v>
      </c>
      <c r="G101" s="278">
        <v>641.9666666666667</v>
      </c>
      <c r="H101" s="278">
        <v>686.56666666666661</v>
      </c>
      <c r="I101" s="278">
        <v>694.43333333333317</v>
      </c>
      <c r="J101" s="278">
        <v>708.86666666666656</v>
      </c>
      <c r="K101" s="276">
        <v>680</v>
      </c>
      <c r="L101" s="276">
        <v>657.7</v>
      </c>
      <c r="M101" s="276">
        <v>56.240119999999997</v>
      </c>
    </row>
    <row r="102" spans="1:13">
      <c r="A102" s="300">
        <v>93</v>
      </c>
      <c r="B102" s="276" t="s">
        <v>111</v>
      </c>
      <c r="C102" s="276">
        <v>3082.6</v>
      </c>
      <c r="D102" s="278">
        <v>3089.7666666666664</v>
      </c>
      <c r="E102" s="278">
        <v>3055.5333333333328</v>
      </c>
      <c r="F102" s="278">
        <v>3028.4666666666662</v>
      </c>
      <c r="G102" s="278">
        <v>2994.2333333333327</v>
      </c>
      <c r="H102" s="278">
        <v>3116.833333333333</v>
      </c>
      <c r="I102" s="278">
        <v>3151.0666666666666</v>
      </c>
      <c r="J102" s="278">
        <v>3178.1333333333332</v>
      </c>
      <c r="K102" s="276">
        <v>3124</v>
      </c>
      <c r="L102" s="276">
        <v>3062.7</v>
      </c>
      <c r="M102" s="276">
        <v>7.4255899999999997</v>
      </c>
    </row>
    <row r="103" spans="1:13">
      <c r="A103" s="300">
        <v>94</v>
      </c>
      <c r="B103" s="276" t="s">
        <v>114</v>
      </c>
      <c r="C103" s="276">
        <v>239.9</v>
      </c>
      <c r="D103" s="278">
        <v>239.58333333333334</v>
      </c>
      <c r="E103" s="278">
        <v>238.01666666666668</v>
      </c>
      <c r="F103" s="278">
        <v>236.13333333333333</v>
      </c>
      <c r="G103" s="278">
        <v>234.56666666666666</v>
      </c>
      <c r="H103" s="278">
        <v>241.4666666666667</v>
      </c>
      <c r="I103" s="278">
        <v>243.03333333333336</v>
      </c>
      <c r="J103" s="278">
        <v>244.91666666666671</v>
      </c>
      <c r="K103" s="276">
        <v>241.15</v>
      </c>
      <c r="L103" s="276">
        <v>237.7</v>
      </c>
      <c r="M103" s="276">
        <v>82.136269999999996</v>
      </c>
    </row>
    <row r="104" spans="1:13">
      <c r="A104" s="300">
        <v>95</v>
      </c>
      <c r="B104" s="276" t="s">
        <v>115</v>
      </c>
      <c r="C104" s="276">
        <v>215.2</v>
      </c>
      <c r="D104" s="278">
        <v>215.15</v>
      </c>
      <c r="E104" s="278">
        <v>213.8</v>
      </c>
      <c r="F104" s="278">
        <v>212.4</v>
      </c>
      <c r="G104" s="278">
        <v>211.05</v>
      </c>
      <c r="H104" s="278">
        <v>216.55</v>
      </c>
      <c r="I104" s="278">
        <v>217.89999999999998</v>
      </c>
      <c r="J104" s="278">
        <v>219.3</v>
      </c>
      <c r="K104" s="276">
        <v>216.5</v>
      </c>
      <c r="L104" s="276">
        <v>213.75</v>
      </c>
      <c r="M104" s="276">
        <v>33.735819999999997</v>
      </c>
    </row>
    <row r="105" spans="1:13">
      <c r="A105" s="300">
        <v>96</v>
      </c>
      <c r="B105" s="276" t="s">
        <v>116</v>
      </c>
      <c r="C105" s="276">
        <v>2388.9</v>
      </c>
      <c r="D105" s="278">
        <v>2394.1166666666668</v>
      </c>
      <c r="E105" s="278">
        <v>2370.8333333333335</v>
      </c>
      <c r="F105" s="278">
        <v>2352.7666666666669</v>
      </c>
      <c r="G105" s="278">
        <v>2329.4833333333336</v>
      </c>
      <c r="H105" s="278">
        <v>2412.1833333333334</v>
      </c>
      <c r="I105" s="278">
        <v>2435.4666666666662</v>
      </c>
      <c r="J105" s="278">
        <v>2453.5333333333333</v>
      </c>
      <c r="K105" s="276">
        <v>2417.4</v>
      </c>
      <c r="L105" s="276">
        <v>2376.0500000000002</v>
      </c>
      <c r="M105" s="276">
        <v>15.324769999999999</v>
      </c>
    </row>
    <row r="106" spans="1:13">
      <c r="A106" s="300">
        <v>97</v>
      </c>
      <c r="B106" s="276" t="s">
        <v>254</v>
      </c>
      <c r="C106" s="276">
        <v>241.8</v>
      </c>
      <c r="D106" s="278">
        <v>242.66666666666666</v>
      </c>
      <c r="E106" s="278">
        <v>239.33333333333331</v>
      </c>
      <c r="F106" s="278">
        <v>236.86666666666665</v>
      </c>
      <c r="G106" s="278">
        <v>233.5333333333333</v>
      </c>
      <c r="H106" s="278">
        <v>245.13333333333333</v>
      </c>
      <c r="I106" s="278">
        <v>248.46666666666664</v>
      </c>
      <c r="J106" s="278">
        <v>250.93333333333334</v>
      </c>
      <c r="K106" s="276">
        <v>246</v>
      </c>
      <c r="L106" s="276">
        <v>240.2</v>
      </c>
      <c r="M106" s="276">
        <v>3.4856199999999999</v>
      </c>
    </row>
    <row r="107" spans="1:13">
      <c r="A107" s="300">
        <v>98</v>
      </c>
      <c r="B107" s="276" t="s">
        <v>255</v>
      </c>
      <c r="C107" s="276">
        <v>40.9</v>
      </c>
      <c r="D107" s="278">
        <v>40.733333333333327</v>
      </c>
      <c r="E107" s="278">
        <v>39.316666666666656</v>
      </c>
      <c r="F107" s="278">
        <v>37.733333333333327</v>
      </c>
      <c r="G107" s="278">
        <v>36.316666666666656</v>
      </c>
      <c r="H107" s="278">
        <v>42.316666666666656</v>
      </c>
      <c r="I107" s="278">
        <v>43.733333333333327</v>
      </c>
      <c r="J107" s="278">
        <v>45.316666666666656</v>
      </c>
      <c r="K107" s="276">
        <v>42.15</v>
      </c>
      <c r="L107" s="276">
        <v>39.15</v>
      </c>
      <c r="M107" s="276">
        <v>56.37433</v>
      </c>
    </row>
    <row r="108" spans="1:13">
      <c r="A108" s="300">
        <v>99</v>
      </c>
      <c r="B108" s="276" t="s">
        <v>117</v>
      </c>
      <c r="C108" s="276">
        <v>216.9</v>
      </c>
      <c r="D108" s="278">
        <v>213.6</v>
      </c>
      <c r="E108" s="278">
        <v>208.7</v>
      </c>
      <c r="F108" s="278">
        <v>200.5</v>
      </c>
      <c r="G108" s="278">
        <v>195.6</v>
      </c>
      <c r="H108" s="278">
        <v>221.79999999999998</v>
      </c>
      <c r="I108" s="278">
        <v>226.70000000000002</v>
      </c>
      <c r="J108" s="278">
        <v>234.89999999999998</v>
      </c>
      <c r="K108" s="276">
        <v>218.5</v>
      </c>
      <c r="L108" s="276">
        <v>205.4</v>
      </c>
      <c r="M108" s="276">
        <v>313.63853</v>
      </c>
    </row>
    <row r="109" spans="1:13">
      <c r="A109" s="300">
        <v>100</v>
      </c>
      <c r="B109" s="276" t="s">
        <v>118</v>
      </c>
      <c r="C109" s="276">
        <v>520.1</v>
      </c>
      <c r="D109" s="278">
        <v>518.30000000000007</v>
      </c>
      <c r="E109" s="278">
        <v>515.40000000000009</v>
      </c>
      <c r="F109" s="278">
        <v>510.70000000000005</v>
      </c>
      <c r="G109" s="278">
        <v>507.80000000000007</v>
      </c>
      <c r="H109" s="278">
        <v>523.00000000000011</v>
      </c>
      <c r="I109" s="278">
        <v>525.9</v>
      </c>
      <c r="J109" s="278">
        <v>530.60000000000014</v>
      </c>
      <c r="K109" s="276">
        <v>521.20000000000005</v>
      </c>
      <c r="L109" s="276">
        <v>513.6</v>
      </c>
      <c r="M109" s="276">
        <v>144.70472000000001</v>
      </c>
    </row>
    <row r="110" spans="1:13">
      <c r="A110" s="300">
        <v>101</v>
      </c>
      <c r="B110" s="276" t="s">
        <v>256</v>
      </c>
      <c r="C110" s="276">
        <v>1497.65</v>
      </c>
      <c r="D110" s="278">
        <v>1501.55</v>
      </c>
      <c r="E110" s="278">
        <v>1487.1</v>
      </c>
      <c r="F110" s="278">
        <v>1476.55</v>
      </c>
      <c r="G110" s="278">
        <v>1462.1</v>
      </c>
      <c r="H110" s="278">
        <v>1512.1</v>
      </c>
      <c r="I110" s="278">
        <v>1526.5500000000002</v>
      </c>
      <c r="J110" s="278">
        <v>1537.1</v>
      </c>
      <c r="K110" s="276">
        <v>1516</v>
      </c>
      <c r="L110" s="276">
        <v>1491</v>
      </c>
      <c r="M110" s="276">
        <v>6.2662399999999998</v>
      </c>
    </row>
    <row r="111" spans="1:13">
      <c r="A111" s="300">
        <v>102</v>
      </c>
      <c r="B111" s="276" t="s">
        <v>119</v>
      </c>
      <c r="C111" s="276">
        <v>500.95</v>
      </c>
      <c r="D111" s="278">
        <v>498.90000000000003</v>
      </c>
      <c r="E111" s="278">
        <v>493.30000000000007</v>
      </c>
      <c r="F111" s="278">
        <v>485.65000000000003</v>
      </c>
      <c r="G111" s="278">
        <v>480.05000000000007</v>
      </c>
      <c r="H111" s="278">
        <v>506.55000000000007</v>
      </c>
      <c r="I111" s="278">
        <v>512.15000000000009</v>
      </c>
      <c r="J111" s="278">
        <v>519.80000000000007</v>
      </c>
      <c r="K111" s="276">
        <v>504.5</v>
      </c>
      <c r="L111" s="276">
        <v>491.25</v>
      </c>
      <c r="M111" s="276">
        <v>11.804029999999999</v>
      </c>
    </row>
    <row r="112" spans="1:13">
      <c r="A112" s="300">
        <v>103</v>
      </c>
      <c r="B112" s="276" t="s">
        <v>257</v>
      </c>
      <c r="C112" s="276">
        <v>31.9</v>
      </c>
      <c r="D112" s="278">
        <v>32.15</v>
      </c>
      <c r="E112" s="278">
        <v>31.25</v>
      </c>
      <c r="F112" s="278">
        <v>30.6</v>
      </c>
      <c r="G112" s="278">
        <v>29.700000000000003</v>
      </c>
      <c r="H112" s="278">
        <v>32.799999999999997</v>
      </c>
      <c r="I112" s="278">
        <v>33.699999999999989</v>
      </c>
      <c r="J112" s="278">
        <v>34.349999999999994</v>
      </c>
      <c r="K112" s="276">
        <v>33.049999999999997</v>
      </c>
      <c r="L112" s="276">
        <v>31.5</v>
      </c>
      <c r="M112" s="276">
        <v>107.3051</v>
      </c>
    </row>
    <row r="113" spans="1:13">
      <c r="A113" s="300">
        <v>104</v>
      </c>
      <c r="B113" s="276" t="s">
        <v>120</v>
      </c>
      <c r="C113" s="276">
        <v>10.4</v>
      </c>
      <c r="D113" s="278">
        <v>10.383333333333333</v>
      </c>
      <c r="E113" s="278">
        <v>10.166666666666666</v>
      </c>
      <c r="F113" s="278">
        <v>9.9333333333333336</v>
      </c>
      <c r="G113" s="278">
        <v>9.7166666666666668</v>
      </c>
      <c r="H113" s="278">
        <v>10.616666666666665</v>
      </c>
      <c r="I113" s="278">
        <v>10.833333333333334</v>
      </c>
      <c r="J113" s="278">
        <v>11.066666666666665</v>
      </c>
      <c r="K113" s="276">
        <v>10.6</v>
      </c>
      <c r="L113" s="276">
        <v>10.15</v>
      </c>
      <c r="M113" s="276">
        <v>2546.9153099999999</v>
      </c>
    </row>
    <row r="114" spans="1:13">
      <c r="A114" s="300">
        <v>105</v>
      </c>
      <c r="B114" s="276" t="s">
        <v>121</v>
      </c>
      <c r="C114" s="276">
        <v>36.950000000000003</v>
      </c>
      <c r="D114" s="278">
        <v>36.716666666666669</v>
      </c>
      <c r="E114" s="278">
        <v>36.233333333333334</v>
      </c>
      <c r="F114" s="278">
        <v>35.516666666666666</v>
      </c>
      <c r="G114" s="278">
        <v>35.033333333333331</v>
      </c>
      <c r="H114" s="278">
        <v>37.433333333333337</v>
      </c>
      <c r="I114" s="278">
        <v>37.916666666666671</v>
      </c>
      <c r="J114" s="278">
        <v>38.63333333333334</v>
      </c>
      <c r="K114" s="276">
        <v>37.200000000000003</v>
      </c>
      <c r="L114" s="276">
        <v>36</v>
      </c>
      <c r="M114" s="276">
        <v>228.85982999999999</v>
      </c>
    </row>
    <row r="115" spans="1:13">
      <c r="A115" s="300">
        <v>106</v>
      </c>
      <c r="B115" s="276" t="s">
        <v>122</v>
      </c>
      <c r="C115" s="276">
        <v>490.05</v>
      </c>
      <c r="D115" s="278">
        <v>489.90000000000003</v>
      </c>
      <c r="E115" s="278">
        <v>486.15000000000009</v>
      </c>
      <c r="F115" s="278">
        <v>482.25000000000006</v>
      </c>
      <c r="G115" s="278">
        <v>478.50000000000011</v>
      </c>
      <c r="H115" s="278">
        <v>493.80000000000007</v>
      </c>
      <c r="I115" s="278">
        <v>497.54999999999995</v>
      </c>
      <c r="J115" s="278">
        <v>501.45000000000005</v>
      </c>
      <c r="K115" s="276">
        <v>493.65</v>
      </c>
      <c r="L115" s="276">
        <v>486</v>
      </c>
      <c r="M115" s="276">
        <v>11.234310000000001</v>
      </c>
    </row>
    <row r="116" spans="1:13">
      <c r="A116" s="300">
        <v>107</v>
      </c>
      <c r="B116" s="276" t="s">
        <v>260</v>
      </c>
      <c r="C116" s="276">
        <v>122.95</v>
      </c>
      <c r="D116" s="278">
        <v>123.46666666666665</v>
      </c>
      <c r="E116" s="278">
        <v>121.23333333333331</v>
      </c>
      <c r="F116" s="278">
        <v>119.51666666666665</v>
      </c>
      <c r="G116" s="278">
        <v>117.2833333333333</v>
      </c>
      <c r="H116" s="278">
        <v>125.18333333333331</v>
      </c>
      <c r="I116" s="278">
        <v>127.41666666666666</v>
      </c>
      <c r="J116" s="278">
        <v>129.13333333333333</v>
      </c>
      <c r="K116" s="276">
        <v>125.7</v>
      </c>
      <c r="L116" s="276">
        <v>121.75</v>
      </c>
      <c r="M116" s="276">
        <v>26.77711</v>
      </c>
    </row>
    <row r="117" spans="1:13">
      <c r="A117" s="300">
        <v>108</v>
      </c>
      <c r="B117" s="276" t="s">
        <v>123</v>
      </c>
      <c r="C117" s="276">
        <v>1687.9</v>
      </c>
      <c r="D117" s="278">
        <v>1685.75</v>
      </c>
      <c r="E117" s="278">
        <v>1657.15</v>
      </c>
      <c r="F117" s="278">
        <v>1626.4</v>
      </c>
      <c r="G117" s="278">
        <v>1597.8000000000002</v>
      </c>
      <c r="H117" s="278">
        <v>1716.5</v>
      </c>
      <c r="I117" s="278">
        <v>1745.1</v>
      </c>
      <c r="J117" s="278">
        <v>1775.85</v>
      </c>
      <c r="K117" s="276">
        <v>1714.35</v>
      </c>
      <c r="L117" s="276">
        <v>1655</v>
      </c>
      <c r="M117" s="276">
        <v>22.393930000000001</v>
      </c>
    </row>
    <row r="118" spans="1:13">
      <c r="A118" s="300">
        <v>109</v>
      </c>
      <c r="B118" s="276" t="s">
        <v>124</v>
      </c>
      <c r="C118" s="276">
        <v>866.95</v>
      </c>
      <c r="D118" s="278">
        <v>863.65</v>
      </c>
      <c r="E118" s="278">
        <v>856.3</v>
      </c>
      <c r="F118" s="278">
        <v>845.65</v>
      </c>
      <c r="G118" s="278">
        <v>838.3</v>
      </c>
      <c r="H118" s="278">
        <v>874.3</v>
      </c>
      <c r="I118" s="278">
        <v>881.65000000000009</v>
      </c>
      <c r="J118" s="278">
        <v>892.3</v>
      </c>
      <c r="K118" s="276">
        <v>871</v>
      </c>
      <c r="L118" s="276">
        <v>853</v>
      </c>
      <c r="M118" s="276">
        <v>54.490949999999998</v>
      </c>
    </row>
    <row r="119" spans="1:13">
      <c r="A119" s="300">
        <v>110</v>
      </c>
      <c r="B119" s="276" t="s">
        <v>3779</v>
      </c>
      <c r="C119" s="276">
        <v>236.95</v>
      </c>
      <c r="D119" s="278">
        <v>237.78333333333333</v>
      </c>
      <c r="E119" s="278">
        <v>234.56666666666666</v>
      </c>
      <c r="F119" s="278">
        <v>232.18333333333334</v>
      </c>
      <c r="G119" s="278">
        <v>228.96666666666667</v>
      </c>
      <c r="H119" s="278">
        <v>240.16666666666666</v>
      </c>
      <c r="I119" s="278">
        <v>243.3833333333333</v>
      </c>
      <c r="J119" s="278">
        <v>245.76666666666665</v>
      </c>
      <c r="K119" s="276">
        <v>241</v>
      </c>
      <c r="L119" s="276">
        <v>235.4</v>
      </c>
      <c r="M119" s="276">
        <v>41.88156</v>
      </c>
    </row>
    <row r="120" spans="1:13">
      <c r="A120" s="300">
        <v>111</v>
      </c>
      <c r="B120" s="276" t="s">
        <v>126</v>
      </c>
      <c r="C120" s="276">
        <v>1240.3</v>
      </c>
      <c r="D120" s="278">
        <v>1241.4333333333334</v>
      </c>
      <c r="E120" s="278">
        <v>1234.8666666666668</v>
      </c>
      <c r="F120" s="278">
        <v>1229.4333333333334</v>
      </c>
      <c r="G120" s="278">
        <v>1222.8666666666668</v>
      </c>
      <c r="H120" s="278">
        <v>1246.8666666666668</v>
      </c>
      <c r="I120" s="278">
        <v>1253.4333333333334</v>
      </c>
      <c r="J120" s="278">
        <v>1258.8666666666668</v>
      </c>
      <c r="K120" s="276">
        <v>1248</v>
      </c>
      <c r="L120" s="276">
        <v>1236</v>
      </c>
      <c r="M120" s="276">
        <v>46.070509999999999</v>
      </c>
    </row>
    <row r="121" spans="1:13">
      <c r="A121" s="300">
        <v>112</v>
      </c>
      <c r="B121" s="276" t="s">
        <v>127</v>
      </c>
      <c r="C121" s="276">
        <v>91.7</v>
      </c>
      <c r="D121" s="278">
        <v>91.533333333333346</v>
      </c>
      <c r="E121" s="278">
        <v>91.066666666666691</v>
      </c>
      <c r="F121" s="278">
        <v>90.433333333333351</v>
      </c>
      <c r="G121" s="278">
        <v>89.966666666666697</v>
      </c>
      <c r="H121" s="278">
        <v>92.166666666666686</v>
      </c>
      <c r="I121" s="278">
        <v>92.633333333333354</v>
      </c>
      <c r="J121" s="278">
        <v>93.26666666666668</v>
      </c>
      <c r="K121" s="276">
        <v>92</v>
      </c>
      <c r="L121" s="276">
        <v>90.9</v>
      </c>
      <c r="M121" s="276">
        <v>132.13126</v>
      </c>
    </row>
    <row r="122" spans="1:13">
      <c r="A122" s="300">
        <v>113</v>
      </c>
      <c r="B122" s="276" t="s">
        <v>262</v>
      </c>
      <c r="C122" s="276">
        <v>2165.4499999999998</v>
      </c>
      <c r="D122" s="278">
        <v>2166.4833333333331</v>
      </c>
      <c r="E122" s="278">
        <v>2148.9666666666662</v>
      </c>
      <c r="F122" s="278">
        <v>2132.4833333333331</v>
      </c>
      <c r="G122" s="278">
        <v>2114.9666666666662</v>
      </c>
      <c r="H122" s="278">
        <v>2182.9666666666662</v>
      </c>
      <c r="I122" s="278">
        <v>2200.4833333333336</v>
      </c>
      <c r="J122" s="278">
        <v>2216.9666666666662</v>
      </c>
      <c r="K122" s="276">
        <v>2184</v>
      </c>
      <c r="L122" s="276">
        <v>2150</v>
      </c>
      <c r="M122" s="276">
        <v>2.3891100000000001</v>
      </c>
    </row>
    <row r="123" spans="1:13">
      <c r="A123" s="300">
        <v>114</v>
      </c>
      <c r="B123" s="276" t="s">
        <v>2931</v>
      </c>
      <c r="C123" s="276">
        <v>1417.95</v>
      </c>
      <c r="D123" s="278">
        <v>1422.45</v>
      </c>
      <c r="E123" s="278">
        <v>1406.6000000000001</v>
      </c>
      <c r="F123" s="278">
        <v>1395.25</v>
      </c>
      <c r="G123" s="278">
        <v>1379.4</v>
      </c>
      <c r="H123" s="278">
        <v>1433.8000000000002</v>
      </c>
      <c r="I123" s="278">
        <v>1449.65</v>
      </c>
      <c r="J123" s="278">
        <v>1461.0000000000002</v>
      </c>
      <c r="K123" s="276">
        <v>1438.3</v>
      </c>
      <c r="L123" s="276">
        <v>1411.1</v>
      </c>
      <c r="M123" s="276">
        <v>13.243410000000001</v>
      </c>
    </row>
    <row r="124" spans="1:13">
      <c r="A124" s="300">
        <v>115</v>
      </c>
      <c r="B124" s="276" t="s">
        <v>128</v>
      </c>
      <c r="C124" s="276">
        <v>209.5</v>
      </c>
      <c r="D124" s="278">
        <v>209.18333333333331</v>
      </c>
      <c r="E124" s="278">
        <v>208.16666666666663</v>
      </c>
      <c r="F124" s="278">
        <v>206.83333333333331</v>
      </c>
      <c r="G124" s="278">
        <v>205.81666666666663</v>
      </c>
      <c r="H124" s="278">
        <v>210.51666666666662</v>
      </c>
      <c r="I124" s="278">
        <v>211.53333333333333</v>
      </c>
      <c r="J124" s="278">
        <v>212.86666666666662</v>
      </c>
      <c r="K124" s="276">
        <v>210.2</v>
      </c>
      <c r="L124" s="276">
        <v>207.85</v>
      </c>
      <c r="M124" s="276">
        <v>157.41</v>
      </c>
    </row>
    <row r="125" spans="1:13">
      <c r="A125" s="300">
        <v>116</v>
      </c>
      <c r="B125" s="276" t="s">
        <v>129</v>
      </c>
      <c r="C125" s="276">
        <v>267.14999999999998</v>
      </c>
      <c r="D125" s="278">
        <v>265.11666666666662</v>
      </c>
      <c r="E125" s="278">
        <v>261.23333333333323</v>
      </c>
      <c r="F125" s="278">
        <v>255.31666666666661</v>
      </c>
      <c r="G125" s="278">
        <v>251.43333333333322</v>
      </c>
      <c r="H125" s="278">
        <v>271.03333333333325</v>
      </c>
      <c r="I125" s="278">
        <v>274.91666666666657</v>
      </c>
      <c r="J125" s="278">
        <v>280.83333333333326</v>
      </c>
      <c r="K125" s="276">
        <v>269</v>
      </c>
      <c r="L125" s="276">
        <v>259.2</v>
      </c>
      <c r="M125" s="276">
        <v>80.074190000000002</v>
      </c>
    </row>
    <row r="126" spans="1:13">
      <c r="A126" s="300">
        <v>117</v>
      </c>
      <c r="B126" s="276" t="s">
        <v>263</v>
      </c>
      <c r="C126" s="276">
        <v>69.05</v>
      </c>
      <c r="D126" s="278">
        <v>68.850000000000009</v>
      </c>
      <c r="E126" s="278">
        <v>67.40000000000002</v>
      </c>
      <c r="F126" s="278">
        <v>65.750000000000014</v>
      </c>
      <c r="G126" s="278">
        <v>64.300000000000026</v>
      </c>
      <c r="H126" s="278">
        <v>70.500000000000014</v>
      </c>
      <c r="I126" s="278">
        <v>71.95</v>
      </c>
      <c r="J126" s="278">
        <v>73.600000000000009</v>
      </c>
      <c r="K126" s="276">
        <v>70.3</v>
      </c>
      <c r="L126" s="276">
        <v>67.2</v>
      </c>
      <c r="M126" s="276">
        <v>20.308599999999998</v>
      </c>
    </row>
    <row r="127" spans="1:13">
      <c r="A127" s="300">
        <v>118</v>
      </c>
      <c r="B127" s="276" t="s">
        <v>130</v>
      </c>
      <c r="C127" s="276">
        <v>386.6</v>
      </c>
      <c r="D127" s="278">
        <v>381.4666666666667</v>
      </c>
      <c r="E127" s="278">
        <v>373.93333333333339</v>
      </c>
      <c r="F127" s="278">
        <v>361.26666666666671</v>
      </c>
      <c r="G127" s="278">
        <v>353.73333333333341</v>
      </c>
      <c r="H127" s="278">
        <v>394.13333333333338</v>
      </c>
      <c r="I127" s="278">
        <v>401.66666666666669</v>
      </c>
      <c r="J127" s="278">
        <v>414.33333333333337</v>
      </c>
      <c r="K127" s="276">
        <v>389</v>
      </c>
      <c r="L127" s="276">
        <v>368.8</v>
      </c>
      <c r="M127" s="276">
        <v>117.20459</v>
      </c>
    </row>
    <row r="128" spans="1:13">
      <c r="A128" s="300">
        <v>119</v>
      </c>
      <c r="B128" s="276" t="s">
        <v>264</v>
      </c>
      <c r="C128" s="276">
        <v>852.8</v>
      </c>
      <c r="D128" s="278">
        <v>858.4</v>
      </c>
      <c r="E128" s="278">
        <v>842.4</v>
      </c>
      <c r="F128" s="278">
        <v>832</v>
      </c>
      <c r="G128" s="278">
        <v>816</v>
      </c>
      <c r="H128" s="278">
        <v>868.8</v>
      </c>
      <c r="I128" s="278">
        <v>884.8</v>
      </c>
      <c r="J128" s="278">
        <v>895.19999999999993</v>
      </c>
      <c r="K128" s="276">
        <v>874.4</v>
      </c>
      <c r="L128" s="276">
        <v>848</v>
      </c>
      <c r="M128" s="276">
        <v>3.5514800000000002</v>
      </c>
    </row>
    <row r="129" spans="1:13">
      <c r="A129" s="300">
        <v>120</v>
      </c>
      <c r="B129" s="276" t="s">
        <v>131</v>
      </c>
      <c r="C129" s="276">
        <v>2725.5</v>
      </c>
      <c r="D129" s="278">
        <v>2714.8333333333335</v>
      </c>
      <c r="E129" s="278">
        <v>2680.666666666667</v>
      </c>
      <c r="F129" s="278">
        <v>2635.8333333333335</v>
      </c>
      <c r="G129" s="278">
        <v>2601.666666666667</v>
      </c>
      <c r="H129" s="278">
        <v>2759.666666666667</v>
      </c>
      <c r="I129" s="278">
        <v>2793.8333333333339</v>
      </c>
      <c r="J129" s="278">
        <v>2838.666666666667</v>
      </c>
      <c r="K129" s="276">
        <v>2749</v>
      </c>
      <c r="L129" s="276">
        <v>2670</v>
      </c>
      <c r="M129" s="276">
        <v>9.3063300000000009</v>
      </c>
    </row>
    <row r="130" spans="1:13">
      <c r="A130" s="300">
        <v>121</v>
      </c>
      <c r="B130" s="276" t="s">
        <v>133</v>
      </c>
      <c r="C130" s="276">
        <v>1988.9</v>
      </c>
      <c r="D130" s="278">
        <v>1982.3666666666668</v>
      </c>
      <c r="E130" s="278">
        <v>1968.6333333333337</v>
      </c>
      <c r="F130" s="278">
        <v>1948.3666666666668</v>
      </c>
      <c r="G130" s="278">
        <v>1934.6333333333337</v>
      </c>
      <c r="H130" s="278">
        <v>2002.6333333333337</v>
      </c>
      <c r="I130" s="278">
        <v>2016.3666666666668</v>
      </c>
      <c r="J130" s="278">
        <v>2036.6333333333337</v>
      </c>
      <c r="K130" s="276">
        <v>1996.1</v>
      </c>
      <c r="L130" s="276">
        <v>1962.1</v>
      </c>
      <c r="M130" s="276">
        <v>27.430689999999998</v>
      </c>
    </row>
    <row r="131" spans="1:13">
      <c r="A131" s="300">
        <v>122</v>
      </c>
      <c r="B131" s="276" t="s">
        <v>134</v>
      </c>
      <c r="C131" s="276">
        <v>93.8</v>
      </c>
      <c r="D131" s="278">
        <v>92.833333333333329</v>
      </c>
      <c r="E131" s="278">
        <v>91.666666666666657</v>
      </c>
      <c r="F131" s="278">
        <v>89.533333333333331</v>
      </c>
      <c r="G131" s="278">
        <v>88.36666666666666</v>
      </c>
      <c r="H131" s="278">
        <v>94.966666666666654</v>
      </c>
      <c r="I131" s="278">
        <v>96.133333333333312</v>
      </c>
      <c r="J131" s="278">
        <v>98.266666666666652</v>
      </c>
      <c r="K131" s="276">
        <v>94</v>
      </c>
      <c r="L131" s="276">
        <v>90.7</v>
      </c>
      <c r="M131" s="276">
        <v>132.92365000000001</v>
      </c>
    </row>
    <row r="132" spans="1:13">
      <c r="A132" s="300">
        <v>123</v>
      </c>
      <c r="B132" s="276" t="s">
        <v>358</v>
      </c>
      <c r="C132" s="276">
        <v>2297.9499999999998</v>
      </c>
      <c r="D132" s="278">
        <v>2304.65</v>
      </c>
      <c r="E132" s="278">
        <v>2273.3000000000002</v>
      </c>
      <c r="F132" s="278">
        <v>2248.65</v>
      </c>
      <c r="G132" s="278">
        <v>2217.3000000000002</v>
      </c>
      <c r="H132" s="278">
        <v>2329.3000000000002</v>
      </c>
      <c r="I132" s="278">
        <v>2360.6499999999996</v>
      </c>
      <c r="J132" s="278">
        <v>2385.3000000000002</v>
      </c>
      <c r="K132" s="276">
        <v>2336</v>
      </c>
      <c r="L132" s="276">
        <v>2280</v>
      </c>
      <c r="M132" s="276">
        <v>1.6648000000000001</v>
      </c>
    </row>
    <row r="133" spans="1:13">
      <c r="A133" s="300">
        <v>124</v>
      </c>
      <c r="B133" s="276" t="s">
        <v>135</v>
      </c>
      <c r="C133" s="276">
        <v>367</v>
      </c>
      <c r="D133" s="278">
        <v>366.90000000000003</v>
      </c>
      <c r="E133" s="278">
        <v>362.80000000000007</v>
      </c>
      <c r="F133" s="278">
        <v>358.6</v>
      </c>
      <c r="G133" s="278">
        <v>354.50000000000006</v>
      </c>
      <c r="H133" s="278">
        <v>371.10000000000008</v>
      </c>
      <c r="I133" s="278">
        <v>375.2000000000001</v>
      </c>
      <c r="J133" s="278">
        <v>379.40000000000009</v>
      </c>
      <c r="K133" s="276">
        <v>371</v>
      </c>
      <c r="L133" s="276">
        <v>362.7</v>
      </c>
      <c r="M133" s="276">
        <v>36.782510000000002</v>
      </c>
    </row>
    <row r="134" spans="1:13">
      <c r="A134" s="300">
        <v>125</v>
      </c>
      <c r="B134" s="276" t="s">
        <v>136</v>
      </c>
      <c r="C134" s="276">
        <v>1289.4000000000001</v>
      </c>
      <c r="D134" s="278">
        <v>1282.3</v>
      </c>
      <c r="E134" s="278">
        <v>1273.5999999999999</v>
      </c>
      <c r="F134" s="278">
        <v>1257.8</v>
      </c>
      <c r="G134" s="278">
        <v>1249.0999999999999</v>
      </c>
      <c r="H134" s="278">
        <v>1298.0999999999999</v>
      </c>
      <c r="I134" s="278">
        <v>1306.8000000000002</v>
      </c>
      <c r="J134" s="278">
        <v>1322.6</v>
      </c>
      <c r="K134" s="276">
        <v>1291</v>
      </c>
      <c r="L134" s="276">
        <v>1266.5</v>
      </c>
      <c r="M134" s="276">
        <v>34.058250000000001</v>
      </c>
    </row>
    <row r="135" spans="1:13">
      <c r="A135" s="300">
        <v>126</v>
      </c>
      <c r="B135" s="276" t="s">
        <v>266</v>
      </c>
      <c r="C135" s="276">
        <v>3640.75</v>
      </c>
      <c r="D135" s="278">
        <v>3631.9166666666665</v>
      </c>
      <c r="E135" s="278">
        <v>3589.9333333333329</v>
      </c>
      <c r="F135" s="278">
        <v>3539.1166666666663</v>
      </c>
      <c r="G135" s="278">
        <v>3497.1333333333328</v>
      </c>
      <c r="H135" s="278">
        <v>3682.7333333333331</v>
      </c>
      <c r="I135" s="278">
        <v>3724.7166666666667</v>
      </c>
      <c r="J135" s="278">
        <v>3775.5333333333333</v>
      </c>
      <c r="K135" s="276">
        <v>3673.9</v>
      </c>
      <c r="L135" s="276">
        <v>3581.1</v>
      </c>
      <c r="M135" s="276">
        <v>1.65151</v>
      </c>
    </row>
    <row r="136" spans="1:13">
      <c r="A136" s="300">
        <v>127</v>
      </c>
      <c r="B136" s="276" t="s">
        <v>265</v>
      </c>
      <c r="C136" s="276">
        <v>2389</v>
      </c>
      <c r="D136" s="278">
        <v>2370.15</v>
      </c>
      <c r="E136" s="278">
        <v>2320.3000000000002</v>
      </c>
      <c r="F136" s="278">
        <v>2251.6</v>
      </c>
      <c r="G136" s="278">
        <v>2201.75</v>
      </c>
      <c r="H136" s="278">
        <v>2438.8500000000004</v>
      </c>
      <c r="I136" s="278">
        <v>2488.6999999999998</v>
      </c>
      <c r="J136" s="278">
        <v>2557.4000000000005</v>
      </c>
      <c r="K136" s="276">
        <v>2420</v>
      </c>
      <c r="L136" s="276">
        <v>2301.4499999999998</v>
      </c>
      <c r="M136" s="276">
        <v>3.3023199999999999</v>
      </c>
    </row>
    <row r="137" spans="1:13">
      <c r="A137" s="300">
        <v>128</v>
      </c>
      <c r="B137" s="276" t="s">
        <v>137</v>
      </c>
      <c r="C137" s="276">
        <v>983.75</v>
      </c>
      <c r="D137" s="278">
        <v>982.98333333333323</v>
      </c>
      <c r="E137" s="278">
        <v>975.96666666666647</v>
      </c>
      <c r="F137" s="278">
        <v>968.18333333333328</v>
      </c>
      <c r="G137" s="278">
        <v>961.16666666666652</v>
      </c>
      <c r="H137" s="278">
        <v>990.76666666666642</v>
      </c>
      <c r="I137" s="278">
        <v>997.78333333333308</v>
      </c>
      <c r="J137" s="278">
        <v>1005.5666666666664</v>
      </c>
      <c r="K137" s="276">
        <v>990</v>
      </c>
      <c r="L137" s="276">
        <v>975.2</v>
      </c>
      <c r="M137" s="276">
        <v>25.13101</v>
      </c>
    </row>
    <row r="138" spans="1:13">
      <c r="A138" s="300">
        <v>129</v>
      </c>
      <c r="B138" s="276" t="s">
        <v>138</v>
      </c>
      <c r="C138" s="276">
        <v>710.95</v>
      </c>
      <c r="D138" s="278">
        <v>712.35</v>
      </c>
      <c r="E138" s="278">
        <v>705.90000000000009</v>
      </c>
      <c r="F138" s="278">
        <v>700.85</v>
      </c>
      <c r="G138" s="278">
        <v>694.40000000000009</v>
      </c>
      <c r="H138" s="278">
        <v>717.40000000000009</v>
      </c>
      <c r="I138" s="278">
        <v>723.85000000000014</v>
      </c>
      <c r="J138" s="278">
        <v>728.90000000000009</v>
      </c>
      <c r="K138" s="276">
        <v>718.8</v>
      </c>
      <c r="L138" s="276">
        <v>707.3</v>
      </c>
      <c r="M138" s="276">
        <v>24.84872</v>
      </c>
    </row>
    <row r="139" spans="1:13">
      <c r="A139" s="300">
        <v>130</v>
      </c>
      <c r="B139" s="276" t="s">
        <v>139</v>
      </c>
      <c r="C139" s="276">
        <v>175.8</v>
      </c>
      <c r="D139" s="278">
        <v>175.23333333333335</v>
      </c>
      <c r="E139" s="278">
        <v>172.9666666666667</v>
      </c>
      <c r="F139" s="278">
        <v>170.13333333333335</v>
      </c>
      <c r="G139" s="278">
        <v>167.8666666666667</v>
      </c>
      <c r="H139" s="278">
        <v>178.06666666666669</v>
      </c>
      <c r="I139" s="278">
        <v>180.33333333333334</v>
      </c>
      <c r="J139" s="278">
        <v>183.16666666666669</v>
      </c>
      <c r="K139" s="276">
        <v>177.5</v>
      </c>
      <c r="L139" s="276">
        <v>172.4</v>
      </c>
      <c r="M139" s="276">
        <v>54.358629999999998</v>
      </c>
    </row>
    <row r="140" spans="1:13">
      <c r="A140" s="300">
        <v>131</v>
      </c>
      <c r="B140" s="276" t="s">
        <v>140</v>
      </c>
      <c r="C140" s="276">
        <v>167.4</v>
      </c>
      <c r="D140" s="278">
        <v>167.01666666666665</v>
      </c>
      <c r="E140" s="278">
        <v>165.5333333333333</v>
      </c>
      <c r="F140" s="278">
        <v>163.66666666666666</v>
      </c>
      <c r="G140" s="278">
        <v>162.18333333333331</v>
      </c>
      <c r="H140" s="278">
        <v>168.8833333333333</v>
      </c>
      <c r="I140" s="278">
        <v>170.36666666666665</v>
      </c>
      <c r="J140" s="278">
        <v>172.23333333333329</v>
      </c>
      <c r="K140" s="276">
        <v>168.5</v>
      </c>
      <c r="L140" s="276">
        <v>165.15</v>
      </c>
      <c r="M140" s="276">
        <v>38.110010000000003</v>
      </c>
    </row>
    <row r="141" spans="1:13">
      <c r="A141" s="300">
        <v>132</v>
      </c>
      <c r="B141" s="276" t="s">
        <v>141</v>
      </c>
      <c r="C141" s="276">
        <v>406.8</v>
      </c>
      <c r="D141" s="278">
        <v>405.68333333333339</v>
      </c>
      <c r="E141" s="278">
        <v>403.21666666666681</v>
      </c>
      <c r="F141" s="278">
        <v>399.63333333333344</v>
      </c>
      <c r="G141" s="278">
        <v>397.16666666666686</v>
      </c>
      <c r="H141" s="278">
        <v>409.26666666666677</v>
      </c>
      <c r="I141" s="278">
        <v>411.73333333333335</v>
      </c>
      <c r="J141" s="278">
        <v>415.31666666666672</v>
      </c>
      <c r="K141" s="276">
        <v>408.15</v>
      </c>
      <c r="L141" s="276">
        <v>402.1</v>
      </c>
      <c r="M141" s="276">
        <v>9.7682400000000005</v>
      </c>
    </row>
    <row r="142" spans="1:13">
      <c r="A142" s="300">
        <v>133</v>
      </c>
      <c r="B142" s="276" t="s">
        <v>142</v>
      </c>
      <c r="C142" s="276">
        <v>7483</v>
      </c>
      <c r="D142" s="278">
        <v>7493.333333333333</v>
      </c>
      <c r="E142" s="278">
        <v>7443.6666666666661</v>
      </c>
      <c r="F142" s="278">
        <v>7404.333333333333</v>
      </c>
      <c r="G142" s="278">
        <v>7354.6666666666661</v>
      </c>
      <c r="H142" s="278">
        <v>7532.6666666666661</v>
      </c>
      <c r="I142" s="278">
        <v>7582.3333333333321</v>
      </c>
      <c r="J142" s="278">
        <v>7621.6666666666661</v>
      </c>
      <c r="K142" s="276">
        <v>7543</v>
      </c>
      <c r="L142" s="276">
        <v>7454</v>
      </c>
      <c r="M142" s="276">
        <v>5.2131999999999996</v>
      </c>
    </row>
    <row r="143" spans="1:13">
      <c r="A143" s="300">
        <v>134</v>
      </c>
      <c r="B143" s="276" t="s">
        <v>143</v>
      </c>
      <c r="C143" s="276">
        <v>579.85</v>
      </c>
      <c r="D143" s="278">
        <v>577.05000000000007</v>
      </c>
      <c r="E143" s="278">
        <v>573.30000000000018</v>
      </c>
      <c r="F143" s="278">
        <v>566.75000000000011</v>
      </c>
      <c r="G143" s="278">
        <v>563.00000000000023</v>
      </c>
      <c r="H143" s="278">
        <v>583.60000000000014</v>
      </c>
      <c r="I143" s="278">
        <v>587.34999999999991</v>
      </c>
      <c r="J143" s="278">
        <v>593.90000000000009</v>
      </c>
      <c r="K143" s="276">
        <v>580.79999999999995</v>
      </c>
      <c r="L143" s="276">
        <v>570.5</v>
      </c>
      <c r="M143" s="276">
        <v>12.81903</v>
      </c>
    </row>
    <row r="144" spans="1:13">
      <c r="A144" s="300">
        <v>135</v>
      </c>
      <c r="B144" s="276" t="s">
        <v>144</v>
      </c>
      <c r="C144" s="276">
        <v>695.5</v>
      </c>
      <c r="D144" s="278">
        <v>693.31666666666661</v>
      </c>
      <c r="E144" s="278">
        <v>683.63333333333321</v>
      </c>
      <c r="F144" s="278">
        <v>671.76666666666665</v>
      </c>
      <c r="G144" s="278">
        <v>662.08333333333326</v>
      </c>
      <c r="H144" s="278">
        <v>705.18333333333317</v>
      </c>
      <c r="I144" s="278">
        <v>714.86666666666656</v>
      </c>
      <c r="J144" s="278">
        <v>726.73333333333312</v>
      </c>
      <c r="K144" s="276">
        <v>703</v>
      </c>
      <c r="L144" s="276">
        <v>681.45</v>
      </c>
      <c r="M144" s="276">
        <v>17.37265</v>
      </c>
    </row>
    <row r="145" spans="1:13">
      <c r="A145" s="300">
        <v>136</v>
      </c>
      <c r="B145" s="276" t="s">
        <v>145</v>
      </c>
      <c r="C145" s="276">
        <v>1052.45</v>
      </c>
      <c r="D145" s="278">
        <v>1058.3000000000002</v>
      </c>
      <c r="E145" s="278">
        <v>1042.2000000000003</v>
      </c>
      <c r="F145" s="278">
        <v>1031.95</v>
      </c>
      <c r="G145" s="278">
        <v>1015.8500000000001</v>
      </c>
      <c r="H145" s="278">
        <v>1068.5500000000004</v>
      </c>
      <c r="I145" s="278">
        <v>1084.6500000000003</v>
      </c>
      <c r="J145" s="278">
        <v>1094.9000000000005</v>
      </c>
      <c r="K145" s="276">
        <v>1074.4000000000001</v>
      </c>
      <c r="L145" s="276">
        <v>1048.05</v>
      </c>
      <c r="M145" s="276">
        <v>6.06515</v>
      </c>
    </row>
    <row r="146" spans="1:13">
      <c r="A146" s="300">
        <v>137</v>
      </c>
      <c r="B146" s="276" t="s">
        <v>146</v>
      </c>
      <c r="C146" s="276">
        <v>1608.8</v>
      </c>
      <c r="D146" s="278">
        <v>1610.6333333333332</v>
      </c>
      <c r="E146" s="278">
        <v>1592.2666666666664</v>
      </c>
      <c r="F146" s="278">
        <v>1575.7333333333331</v>
      </c>
      <c r="G146" s="278">
        <v>1557.3666666666663</v>
      </c>
      <c r="H146" s="278">
        <v>1627.1666666666665</v>
      </c>
      <c r="I146" s="278">
        <v>1645.5333333333333</v>
      </c>
      <c r="J146" s="278">
        <v>1662.0666666666666</v>
      </c>
      <c r="K146" s="276">
        <v>1629</v>
      </c>
      <c r="L146" s="276">
        <v>1594.1</v>
      </c>
      <c r="M146" s="276">
        <v>11.689080000000001</v>
      </c>
    </row>
    <row r="147" spans="1:13">
      <c r="A147" s="300">
        <v>138</v>
      </c>
      <c r="B147" s="276" t="s">
        <v>147</v>
      </c>
      <c r="C147" s="276">
        <v>160.65</v>
      </c>
      <c r="D147" s="278">
        <v>158.91666666666666</v>
      </c>
      <c r="E147" s="278">
        <v>156.83333333333331</v>
      </c>
      <c r="F147" s="278">
        <v>153.01666666666665</v>
      </c>
      <c r="G147" s="278">
        <v>150.93333333333331</v>
      </c>
      <c r="H147" s="278">
        <v>162.73333333333332</v>
      </c>
      <c r="I147" s="278">
        <v>164.81666666666663</v>
      </c>
      <c r="J147" s="278">
        <v>168.63333333333333</v>
      </c>
      <c r="K147" s="276">
        <v>161</v>
      </c>
      <c r="L147" s="276">
        <v>155.1</v>
      </c>
      <c r="M147" s="276">
        <v>127.5598</v>
      </c>
    </row>
    <row r="148" spans="1:13">
      <c r="A148" s="300">
        <v>139</v>
      </c>
      <c r="B148" s="276" t="s">
        <v>268</v>
      </c>
      <c r="C148" s="276">
        <v>1560.55</v>
      </c>
      <c r="D148" s="278">
        <v>1561.8833333333332</v>
      </c>
      <c r="E148" s="278">
        <v>1534.7666666666664</v>
      </c>
      <c r="F148" s="278">
        <v>1508.9833333333331</v>
      </c>
      <c r="G148" s="278">
        <v>1481.8666666666663</v>
      </c>
      <c r="H148" s="278">
        <v>1587.6666666666665</v>
      </c>
      <c r="I148" s="278">
        <v>1614.7833333333333</v>
      </c>
      <c r="J148" s="278">
        <v>1640.5666666666666</v>
      </c>
      <c r="K148" s="276">
        <v>1589</v>
      </c>
      <c r="L148" s="276">
        <v>1536.1</v>
      </c>
      <c r="M148" s="276">
        <v>3.4586700000000001</v>
      </c>
    </row>
    <row r="149" spans="1:13">
      <c r="A149" s="300">
        <v>140</v>
      </c>
      <c r="B149" s="276" t="s">
        <v>148</v>
      </c>
      <c r="C149" s="276">
        <v>75366.7</v>
      </c>
      <c r="D149" s="278">
        <v>75738.583333333328</v>
      </c>
      <c r="E149" s="278">
        <v>74636.96666666666</v>
      </c>
      <c r="F149" s="278">
        <v>73907.233333333337</v>
      </c>
      <c r="G149" s="278">
        <v>72805.616666666669</v>
      </c>
      <c r="H149" s="278">
        <v>76468.316666666651</v>
      </c>
      <c r="I149" s="278">
        <v>77569.93333333332</v>
      </c>
      <c r="J149" s="278">
        <v>78299.666666666642</v>
      </c>
      <c r="K149" s="276">
        <v>76840.2</v>
      </c>
      <c r="L149" s="276">
        <v>75008.850000000006</v>
      </c>
      <c r="M149" s="276">
        <v>0.18088000000000001</v>
      </c>
    </row>
    <row r="150" spans="1:13">
      <c r="A150" s="300">
        <v>141</v>
      </c>
      <c r="B150" s="276" t="s">
        <v>267</v>
      </c>
      <c r="C150" s="276">
        <v>34.35</v>
      </c>
      <c r="D150" s="278">
        <v>34.266666666666673</v>
      </c>
      <c r="E150" s="278">
        <v>33.833333333333343</v>
      </c>
      <c r="F150" s="278">
        <v>33.31666666666667</v>
      </c>
      <c r="G150" s="278">
        <v>32.88333333333334</v>
      </c>
      <c r="H150" s="278">
        <v>34.783333333333346</v>
      </c>
      <c r="I150" s="278">
        <v>35.216666666666669</v>
      </c>
      <c r="J150" s="278">
        <v>35.733333333333348</v>
      </c>
      <c r="K150" s="276">
        <v>34.700000000000003</v>
      </c>
      <c r="L150" s="276">
        <v>33.75</v>
      </c>
      <c r="M150" s="276">
        <v>11.95255</v>
      </c>
    </row>
    <row r="151" spans="1:13">
      <c r="A151" s="300">
        <v>142</v>
      </c>
      <c r="B151" s="276" t="s">
        <v>149</v>
      </c>
      <c r="C151" s="276">
        <v>1218.0999999999999</v>
      </c>
      <c r="D151" s="278">
        <v>1210.0166666666667</v>
      </c>
      <c r="E151" s="278">
        <v>1197.0333333333333</v>
      </c>
      <c r="F151" s="278">
        <v>1175.9666666666667</v>
      </c>
      <c r="G151" s="278">
        <v>1162.9833333333333</v>
      </c>
      <c r="H151" s="278">
        <v>1231.0833333333333</v>
      </c>
      <c r="I151" s="278">
        <v>1244.0666666666664</v>
      </c>
      <c r="J151" s="278">
        <v>1265.1333333333332</v>
      </c>
      <c r="K151" s="276">
        <v>1223</v>
      </c>
      <c r="L151" s="276">
        <v>1188.95</v>
      </c>
      <c r="M151" s="276">
        <v>12.354050000000001</v>
      </c>
    </row>
    <row r="152" spans="1:13">
      <c r="A152" s="300">
        <v>143</v>
      </c>
      <c r="B152" s="276" t="s">
        <v>3161</v>
      </c>
      <c r="C152" s="276">
        <v>304.60000000000002</v>
      </c>
      <c r="D152" s="278">
        <v>305.78333333333336</v>
      </c>
      <c r="E152" s="278">
        <v>302.31666666666672</v>
      </c>
      <c r="F152" s="278">
        <v>300.03333333333336</v>
      </c>
      <c r="G152" s="278">
        <v>296.56666666666672</v>
      </c>
      <c r="H152" s="278">
        <v>308.06666666666672</v>
      </c>
      <c r="I152" s="278">
        <v>311.5333333333333</v>
      </c>
      <c r="J152" s="278">
        <v>313.81666666666672</v>
      </c>
      <c r="K152" s="276">
        <v>309.25</v>
      </c>
      <c r="L152" s="276">
        <v>303.5</v>
      </c>
      <c r="M152" s="276">
        <v>6.0095999999999998</v>
      </c>
    </row>
    <row r="153" spans="1:13">
      <c r="A153" s="300">
        <v>144</v>
      </c>
      <c r="B153" s="276" t="s">
        <v>269</v>
      </c>
      <c r="C153" s="276">
        <v>951.4</v>
      </c>
      <c r="D153" s="278">
        <v>946.75</v>
      </c>
      <c r="E153" s="278">
        <v>938.5</v>
      </c>
      <c r="F153" s="278">
        <v>925.6</v>
      </c>
      <c r="G153" s="278">
        <v>917.35</v>
      </c>
      <c r="H153" s="278">
        <v>959.65</v>
      </c>
      <c r="I153" s="278">
        <v>967.9</v>
      </c>
      <c r="J153" s="278">
        <v>980.8</v>
      </c>
      <c r="K153" s="276">
        <v>955</v>
      </c>
      <c r="L153" s="276">
        <v>933.85</v>
      </c>
      <c r="M153" s="276">
        <v>2.5349300000000001</v>
      </c>
    </row>
    <row r="154" spans="1:13">
      <c r="A154" s="300">
        <v>145</v>
      </c>
      <c r="B154" s="276" t="s">
        <v>150</v>
      </c>
      <c r="C154" s="276">
        <v>42.55</v>
      </c>
      <c r="D154" s="278">
        <v>42.15</v>
      </c>
      <c r="E154" s="278">
        <v>41.5</v>
      </c>
      <c r="F154" s="278">
        <v>40.450000000000003</v>
      </c>
      <c r="G154" s="278">
        <v>39.800000000000004</v>
      </c>
      <c r="H154" s="278">
        <v>43.199999999999996</v>
      </c>
      <c r="I154" s="278">
        <v>43.849999999999987</v>
      </c>
      <c r="J154" s="278">
        <v>44.899999999999991</v>
      </c>
      <c r="K154" s="276">
        <v>42.8</v>
      </c>
      <c r="L154" s="276">
        <v>41.1</v>
      </c>
      <c r="M154" s="276">
        <v>186.82388</v>
      </c>
    </row>
    <row r="155" spans="1:13">
      <c r="A155" s="300">
        <v>146</v>
      </c>
      <c r="B155" s="276" t="s">
        <v>261</v>
      </c>
      <c r="C155" s="276">
        <v>4629.3500000000004</v>
      </c>
      <c r="D155" s="278">
        <v>4643.8666666666677</v>
      </c>
      <c r="E155" s="278">
        <v>4602.9333333333352</v>
      </c>
      <c r="F155" s="278">
        <v>4576.5166666666673</v>
      </c>
      <c r="G155" s="278">
        <v>4535.5833333333348</v>
      </c>
      <c r="H155" s="278">
        <v>4670.2833333333356</v>
      </c>
      <c r="I155" s="278">
        <v>4711.2166666666681</v>
      </c>
      <c r="J155" s="278">
        <v>4737.6333333333359</v>
      </c>
      <c r="K155" s="276">
        <v>4684.8</v>
      </c>
      <c r="L155" s="276">
        <v>4617.45</v>
      </c>
      <c r="M155" s="276">
        <v>2.5545900000000001</v>
      </c>
    </row>
    <row r="156" spans="1:13">
      <c r="A156" s="300">
        <v>147</v>
      </c>
      <c r="B156" s="276" t="s">
        <v>153</v>
      </c>
      <c r="C156" s="276">
        <v>18597.349999999999</v>
      </c>
      <c r="D156" s="278">
        <v>18653.783333333333</v>
      </c>
      <c r="E156" s="278">
        <v>18463.566666666666</v>
      </c>
      <c r="F156" s="278">
        <v>18329.783333333333</v>
      </c>
      <c r="G156" s="278">
        <v>18139.566666666666</v>
      </c>
      <c r="H156" s="278">
        <v>18787.566666666666</v>
      </c>
      <c r="I156" s="278">
        <v>18977.783333333333</v>
      </c>
      <c r="J156" s="278">
        <v>19111.566666666666</v>
      </c>
      <c r="K156" s="276">
        <v>18844</v>
      </c>
      <c r="L156" s="276">
        <v>18520</v>
      </c>
      <c r="M156" s="276">
        <v>0.65356999999999998</v>
      </c>
    </row>
    <row r="157" spans="1:13">
      <c r="A157" s="300">
        <v>148</v>
      </c>
      <c r="B157" s="276" t="s">
        <v>270</v>
      </c>
      <c r="C157" s="276">
        <v>23.1</v>
      </c>
      <c r="D157" s="278">
        <v>23.216666666666669</v>
      </c>
      <c r="E157" s="278">
        <v>22.883333333333336</v>
      </c>
      <c r="F157" s="278">
        <v>22.666666666666668</v>
      </c>
      <c r="G157" s="278">
        <v>22.333333333333336</v>
      </c>
      <c r="H157" s="278">
        <v>23.433333333333337</v>
      </c>
      <c r="I157" s="278">
        <v>23.766666666666666</v>
      </c>
      <c r="J157" s="278">
        <v>23.983333333333338</v>
      </c>
      <c r="K157" s="276">
        <v>23.55</v>
      </c>
      <c r="L157" s="276">
        <v>23</v>
      </c>
      <c r="M157" s="276">
        <v>70.241560000000007</v>
      </c>
    </row>
    <row r="158" spans="1:13">
      <c r="A158" s="300">
        <v>149</v>
      </c>
      <c r="B158" s="276" t="s">
        <v>155</v>
      </c>
      <c r="C158" s="276">
        <v>115.95</v>
      </c>
      <c r="D158" s="278">
        <v>115.45</v>
      </c>
      <c r="E158" s="278">
        <v>113.9</v>
      </c>
      <c r="F158" s="278">
        <v>111.85000000000001</v>
      </c>
      <c r="G158" s="278">
        <v>110.30000000000001</v>
      </c>
      <c r="H158" s="278">
        <v>117.5</v>
      </c>
      <c r="I158" s="278">
        <v>119.04999999999998</v>
      </c>
      <c r="J158" s="278">
        <v>121.1</v>
      </c>
      <c r="K158" s="276">
        <v>117</v>
      </c>
      <c r="L158" s="276">
        <v>113.4</v>
      </c>
      <c r="M158" s="276">
        <v>56.382829999999998</v>
      </c>
    </row>
    <row r="159" spans="1:13">
      <c r="A159" s="300">
        <v>150</v>
      </c>
      <c r="B159" s="276" t="s">
        <v>156</v>
      </c>
      <c r="C159" s="276">
        <v>100.45</v>
      </c>
      <c r="D159" s="278">
        <v>100.66666666666667</v>
      </c>
      <c r="E159" s="278">
        <v>99.783333333333346</v>
      </c>
      <c r="F159" s="278">
        <v>99.116666666666674</v>
      </c>
      <c r="G159" s="278">
        <v>98.233333333333348</v>
      </c>
      <c r="H159" s="278">
        <v>101.33333333333334</v>
      </c>
      <c r="I159" s="278">
        <v>102.21666666666667</v>
      </c>
      <c r="J159" s="278">
        <v>102.88333333333334</v>
      </c>
      <c r="K159" s="276">
        <v>101.55</v>
      </c>
      <c r="L159" s="276">
        <v>100</v>
      </c>
      <c r="M159" s="276">
        <v>154.54893000000001</v>
      </c>
    </row>
    <row r="160" spans="1:13">
      <c r="A160" s="300">
        <v>151</v>
      </c>
      <c r="B160" s="276" t="s">
        <v>271</v>
      </c>
      <c r="C160" s="276">
        <v>537.54999999999995</v>
      </c>
      <c r="D160" s="278">
        <v>538.58333333333326</v>
      </c>
      <c r="E160" s="278">
        <v>530.01666666666654</v>
      </c>
      <c r="F160" s="278">
        <v>522.48333333333323</v>
      </c>
      <c r="G160" s="278">
        <v>513.91666666666652</v>
      </c>
      <c r="H160" s="278">
        <v>546.11666666666656</v>
      </c>
      <c r="I160" s="278">
        <v>554.68333333333317</v>
      </c>
      <c r="J160" s="278">
        <v>562.21666666666658</v>
      </c>
      <c r="K160" s="276">
        <v>547.15</v>
      </c>
      <c r="L160" s="276">
        <v>531.04999999999995</v>
      </c>
      <c r="M160" s="276">
        <v>3.82294</v>
      </c>
    </row>
    <row r="161" spans="1:13">
      <c r="A161" s="300">
        <v>152</v>
      </c>
      <c r="B161" s="276" t="s">
        <v>272</v>
      </c>
      <c r="C161" s="276">
        <v>3181.9</v>
      </c>
      <c r="D161" s="278">
        <v>3195.7833333333328</v>
      </c>
      <c r="E161" s="278">
        <v>3146.5666666666657</v>
      </c>
      <c r="F161" s="278">
        <v>3111.2333333333327</v>
      </c>
      <c r="G161" s="278">
        <v>3062.0166666666655</v>
      </c>
      <c r="H161" s="278">
        <v>3231.1166666666659</v>
      </c>
      <c r="I161" s="278">
        <v>3280.333333333333</v>
      </c>
      <c r="J161" s="278">
        <v>3315.6666666666661</v>
      </c>
      <c r="K161" s="276">
        <v>3245</v>
      </c>
      <c r="L161" s="276">
        <v>3160.45</v>
      </c>
      <c r="M161" s="276">
        <v>1.3101100000000001</v>
      </c>
    </row>
    <row r="162" spans="1:13">
      <c r="A162" s="300">
        <v>153</v>
      </c>
      <c r="B162" s="276" t="s">
        <v>157</v>
      </c>
      <c r="C162" s="276">
        <v>111.15</v>
      </c>
      <c r="D162" s="278">
        <v>110.75</v>
      </c>
      <c r="E162" s="278">
        <v>110</v>
      </c>
      <c r="F162" s="278">
        <v>108.85</v>
      </c>
      <c r="G162" s="278">
        <v>108.1</v>
      </c>
      <c r="H162" s="278">
        <v>111.9</v>
      </c>
      <c r="I162" s="278">
        <v>112.65</v>
      </c>
      <c r="J162" s="278">
        <v>113.80000000000001</v>
      </c>
      <c r="K162" s="276">
        <v>111.5</v>
      </c>
      <c r="L162" s="276">
        <v>109.6</v>
      </c>
      <c r="M162" s="276">
        <v>10.54307</v>
      </c>
    </row>
    <row r="163" spans="1:13">
      <c r="A163" s="300">
        <v>154</v>
      </c>
      <c r="B163" s="276" t="s">
        <v>158</v>
      </c>
      <c r="C163" s="276">
        <v>93.8</v>
      </c>
      <c r="D163" s="278">
        <v>94.083333333333329</v>
      </c>
      <c r="E163" s="278">
        <v>93.016666666666652</v>
      </c>
      <c r="F163" s="278">
        <v>92.23333333333332</v>
      </c>
      <c r="G163" s="278">
        <v>91.166666666666643</v>
      </c>
      <c r="H163" s="278">
        <v>94.86666666666666</v>
      </c>
      <c r="I163" s="278">
        <v>95.933333333333351</v>
      </c>
      <c r="J163" s="278">
        <v>96.716666666666669</v>
      </c>
      <c r="K163" s="276">
        <v>95.15</v>
      </c>
      <c r="L163" s="276">
        <v>93.3</v>
      </c>
      <c r="M163" s="276">
        <v>177.59262000000001</v>
      </c>
    </row>
    <row r="164" spans="1:13">
      <c r="A164" s="300">
        <v>155</v>
      </c>
      <c r="B164" s="276" t="s">
        <v>159</v>
      </c>
      <c r="C164" s="276">
        <v>27583.200000000001</v>
      </c>
      <c r="D164" s="278">
        <v>27554.216666666664</v>
      </c>
      <c r="E164" s="278">
        <v>27342.983333333326</v>
      </c>
      <c r="F164" s="278">
        <v>27102.766666666663</v>
      </c>
      <c r="G164" s="278">
        <v>26891.533333333326</v>
      </c>
      <c r="H164" s="278">
        <v>27794.433333333327</v>
      </c>
      <c r="I164" s="278">
        <v>28005.666666666664</v>
      </c>
      <c r="J164" s="278">
        <v>28245.883333333328</v>
      </c>
      <c r="K164" s="276">
        <v>27765.45</v>
      </c>
      <c r="L164" s="276">
        <v>27314</v>
      </c>
      <c r="M164" s="276">
        <v>0.3226</v>
      </c>
    </row>
    <row r="165" spans="1:13">
      <c r="A165" s="300">
        <v>156</v>
      </c>
      <c r="B165" s="276" t="s">
        <v>160</v>
      </c>
      <c r="C165" s="276">
        <v>1445.6</v>
      </c>
      <c r="D165" s="278">
        <v>1444.8333333333333</v>
      </c>
      <c r="E165" s="278">
        <v>1410.9166666666665</v>
      </c>
      <c r="F165" s="278">
        <v>1376.2333333333333</v>
      </c>
      <c r="G165" s="278">
        <v>1342.3166666666666</v>
      </c>
      <c r="H165" s="278">
        <v>1479.5166666666664</v>
      </c>
      <c r="I165" s="278">
        <v>1513.4333333333329</v>
      </c>
      <c r="J165" s="278">
        <v>1548.1166666666663</v>
      </c>
      <c r="K165" s="276">
        <v>1478.75</v>
      </c>
      <c r="L165" s="276">
        <v>1410.15</v>
      </c>
      <c r="M165" s="276">
        <v>22.54204</v>
      </c>
    </row>
    <row r="166" spans="1:13">
      <c r="A166" s="300">
        <v>157</v>
      </c>
      <c r="B166" s="276" t="s">
        <v>161</v>
      </c>
      <c r="C166" s="276">
        <v>251.15</v>
      </c>
      <c r="D166" s="278">
        <v>250.16666666666666</v>
      </c>
      <c r="E166" s="278">
        <v>248.18333333333331</v>
      </c>
      <c r="F166" s="278">
        <v>245.21666666666664</v>
      </c>
      <c r="G166" s="278">
        <v>243.23333333333329</v>
      </c>
      <c r="H166" s="278">
        <v>253.13333333333333</v>
      </c>
      <c r="I166" s="278">
        <v>255.11666666666667</v>
      </c>
      <c r="J166" s="278">
        <v>258.08333333333337</v>
      </c>
      <c r="K166" s="276">
        <v>252.15</v>
      </c>
      <c r="L166" s="276">
        <v>247.2</v>
      </c>
      <c r="M166" s="276">
        <v>21.83456</v>
      </c>
    </row>
    <row r="167" spans="1:13">
      <c r="A167" s="300">
        <v>158</v>
      </c>
      <c r="B167" s="276" t="s">
        <v>162</v>
      </c>
      <c r="C167" s="276">
        <v>116.85</v>
      </c>
      <c r="D167" s="278">
        <v>116.31666666666666</v>
      </c>
      <c r="E167" s="278">
        <v>114.98333333333332</v>
      </c>
      <c r="F167" s="278">
        <v>113.11666666666666</v>
      </c>
      <c r="G167" s="278">
        <v>111.78333333333332</v>
      </c>
      <c r="H167" s="278">
        <v>118.18333333333332</v>
      </c>
      <c r="I167" s="278">
        <v>119.51666666666667</v>
      </c>
      <c r="J167" s="278">
        <v>121.38333333333333</v>
      </c>
      <c r="K167" s="276">
        <v>117.65</v>
      </c>
      <c r="L167" s="276">
        <v>114.45</v>
      </c>
      <c r="M167" s="276">
        <v>38.657820000000001</v>
      </c>
    </row>
    <row r="168" spans="1:13">
      <c r="A168" s="300">
        <v>159</v>
      </c>
      <c r="B168" s="276" t="s">
        <v>275</v>
      </c>
      <c r="C168" s="276">
        <v>5212</v>
      </c>
      <c r="D168" s="278">
        <v>5212.4833333333336</v>
      </c>
      <c r="E168" s="278">
        <v>5174.9666666666672</v>
      </c>
      <c r="F168" s="278">
        <v>5137.9333333333334</v>
      </c>
      <c r="G168" s="278">
        <v>5100.416666666667</v>
      </c>
      <c r="H168" s="278">
        <v>5249.5166666666673</v>
      </c>
      <c r="I168" s="278">
        <v>5287.0333333333338</v>
      </c>
      <c r="J168" s="278">
        <v>5324.0666666666675</v>
      </c>
      <c r="K168" s="276">
        <v>5250</v>
      </c>
      <c r="L168" s="276">
        <v>5175.45</v>
      </c>
      <c r="M168" s="276">
        <v>0.52629000000000004</v>
      </c>
    </row>
    <row r="169" spans="1:13">
      <c r="A169" s="300">
        <v>160</v>
      </c>
      <c r="B169" s="276" t="s">
        <v>277</v>
      </c>
      <c r="C169" s="276">
        <v>10969.9</v>
      </c>
      <c r="D169" s="278">
        <v>11204.416666666666</v>
      </c>
      <c r="E169" s="278">
        <v>10508.833333333332</v>
      </c>
      <c r="F169" s="278">
        <v>10047.766666666666</v>
      </c>
      <c r="G169" s="278">
        <v>9352.1833333333325</v>
      </c>
      <c r="H169" s="278">
        <v>11665.483333333332</v>
      </c>
      <c r="I169" s="278">
        <v>12361.066666666664</v>
      </c>
      <c r="J169" s="278">
        <v>12822.133333333331</v>
      </c>
      <c r="K169" s="276">
        <v>11900</v>
      </c>
      <c r="L169" s="276">
        <v>10743.35</v>
      </c>
      <c r="M169" s="276">
        <v>0.86746999999999996</v>
      </c>
    </row>
    <row r="170" spans="1:13">
      <c r="A170" s="300">
        <v>161</v>
      </c>
      <c r="B170" s="276" t="s">
        <v>163</v>
      </c>
      <c r="C170" s="276">
        <v>1757.35</v>
      </c>
      <c r="D170" s="278">
        <v>1751.4666666666665</v>
      </c>
      <c r="E170" s="278">
        <v>1733.9333333333329</v>
      </c>
      <c r="F170" s="278">
        <v>1710.5166666666664</v>
      </c>
      <c r="G170" s="278">
        <v>1692.9833333333329</v>
      </c>
      <c r="H170" s="278">
        <v>1774.883333333333</v>
      </c>
      <c r="I170" s="278">
        <v>1792.4166666666663</v>
      </c>
      <c r="J170" s="278">
        <v>1815.833333333333</v>
      </c>
      <c r="K170" s="276">
        <v>1769</v>
      </c>
      <c r="L170" s="276">
        <v>1728.05</v>
      </c>
      <c r="M170" s="276">
        <v>7.8530699999999998</v>
      </c>
    </row>
    <row r="171" spans="1:13">
      <c r="A171" s="300">
        <v>162</v>
      </c>
      <c r="B171" s="276" t="s">
        <v>273</v>
      </c>
      <c r="C171" s="276">
        <v>2224.5500000000002</v>
      </c>
      <c r="D171" s="278">
        <v>2231.1333333333332</v>
      </c>
      <c r="E171" s="278">
        <v>2212.2666666666664</v>
      </c>
      <c r="F171" s="278">
        <v>2199.9833333333331</v>
      </c>
      <c r="G171" s="278">
        <v>2181.1166666666663</v>
      </c>
      <c r="H171" s="278">
        <v>2243.4166666666665</v>
      </c>
      <c r="I171" s="278">
        <v>2262.2833333333333</v>
      </c>
      <c r="J171" s="278">
        <v>2274.5666666666666</v>
      </c>
      <c r="K171" s="276">
        <v>2250</v>
      </c>
      <c r="L171" s="276">
        <v>2218.85</v>
      </c>
      <c r="M171" s="276">
        <v>1.31514</v>
      </c>
    </row>
    <row r="172" spans="1:13">
      <c r="A172" s="300">
        <v>163</v>
      </c>
      <c r="B172" s="276" t="s">
        <v>164</v>
      </c>
      <c r="C172" s="276">
        <v>32.4</v>
      </c>
      <c r="D172" s="278">
        <v>32.266666666666666</v>
      </c>
      <c r="E172" s="278">
        <v>31.633333333333333</v>
      </c>
      <c r="F172" s="278">
        <v>30.866666666666667</v>
      </c>
      <c r="G172" s="278">
        <v>30.233333333333334</v>
      </c>
      <c r="H172" s="278">
        <v>33.033333333333331</v>
      </c>
      <c r="I172" s="278">
        <v>33.666666666666657</v>
      </c>
      <c r="J172" s="278">
        <v>34.43333333333333</v>
      </c>
      <c r="K172" s="276">
        <v>32.9</v>
      </c>
      <c r="L172" s="276">
        <v>31.5</v>
      </c>
      <c r="M172" s="276">
        <v>1459.9007300000001</v>
      </c>
    </row>
    <row r="173" spans="1:13">
      <c r="A173" s="300">
        <v>164</v>
      </c>
      <c r="B173" s="276" t="s">
        <v>274</v>
      </c>
      <c r="C173" s="276">
        <v>356.3</v>
      </c>
      <c r="D173" s="278">
        <v>357.36666666666662</v>
      </c>
      <c r="E173" s="278">
        <v>353.83333333333326</v>
      </c>
      <c r="F173" s="278">
        <v>351.36666666666662</v>
      </c>
      <c r="G173" s="278">
        <v>347.83333333333326</v>
      </c>
      <c r="H173" s="278">
        <v>359.83333333333326</v>
      </c>
      <c r="I173" s="278">
        <v>363.36666666666667</v>
      </c>
      <c r="J173" s="278">
        <v>365.83333333333326</v>
      </c>
      <c r="K173" s="276">
        <v>360.9</v>
      </c>
      <c r="L173" s="276">
        <v>354.9</v>
      </c>
      <c r="M173" s="276">
        <v>0.98006000000000004</v>
      </c>
    </row>
    <row r="174" spans="1:13">
      <c r="A174" s="300">
        <v>165</v>
      </c>
      <c r="B174" s="276" t="s">
        <v>491</v>
      </c>
      <c r="C174" s="276">
        <v>1050.25</v>
      </c>
      <c r="D174" s="278">
        <v>1052.3500000000001</v>
      </c>
      <c r="E174" s="278">
        <v>1039.9000000000003</v>
      </c>
      <c r="F174" s="278">
        <v>1029.5500000000002</v>
      </c>
      <c r="G174" s="278">
        <v>1017.1000000000004</v>
      </c>
      <c r="H174" s="278">
        <v>1062.7000000000003</v>
      </c>
      <c r="I174" s="278">
        <v>1075.1500000000001</v>
      </c>
      <c r="J174" s="278">
        <v>1085.5000000000002</v>
      </c>
      <c r="K174" s="276">
        <v>1064.8</v>
      </c>
      <c r="L174" s="276">
        <v>1042</v>
      </c>
      <c r="M174" s="276">
        <v>2.2410100000000002</v>
      </c>
    </row>
    <row r="175" spans="1:13">
      <c r="A175" s="300">
        <v>166</v>
      </c>
      <c r="B175" s="276" t="s">
        <v>165</v>
      </c>
      <c r="C175" s="276">
        <v>191.55</v>
      </c>
      <c r="D175" s="278">
        <v>191.28333333333333</v>
      </c>
      <c r="E175" s="278">
        <v>190.26666666666665</v>
      </c>
      <c r="F175" s="278">
        <v>188.98333333333332</v>
      </c>
      <c r="G175" s="278">
        <v>187.96666666666664</v>
      </c>
      <c r="H175" s="278">
        <v>192.56666666666666</v>
      </c>
      <c r="I175" s="278">
        <v>193.58333333333337</v>
      </c>
      <c r="J175" s="278">
        <v>194.86666666666667</v>
      </c>
      <c r="K175" s="276">
        <v>192.3</v>
      </c>
      <c r="L175" s="276">
        <v>190</v>
      </c>
      <c r="M175" s="276">
        <v>38.698259999999998</v>
      </c>
    </row>
    <row r="176" spans="1:13">
      <c r="A176" s="300">
        <v>167</v>
      </c>
      <c r="B176" s="276" t="s">
        <v>276</v>
      </c>
      <c r="C176" s="276">
        <v>272.39999999999998</v>
      </c>
      <c r="D176" s="278">
        <v>273.06666666666666</v>
      </c>
      <c r="E176" s="278">
        <v>270.33333333333331</v>
      </c>
      <c r="F176" s="278">
        <v>268.26666666666665</v>
      </c>
      <c r="G176" s="278">
        <v>265.5333333333333</v>
      </c>
      <c r="H176" s="278">
        <v>275.13333333333333</v>
      </c>
      <c r="I176" s="278">
        <v>277.86666666666667</v>
      </c>
      <c r="J176" s="278">
        <v>279.93333333333334</v>
      </c>
      <c r="K176" s="276">
        <v>275.8</v>
      </c>
      <c r="L176" s="276">
        <v>271</v>
      </c>
      <c r="M176" s="276">
        <v>2.6308799999999999</v>
      </c>
    </row>
    <row r="177" spans="1:13">
      <c r="A177" s="300">
        <v>168</v>
      </c>
      <c r="B177" s="276" t="s">
        <v>278</v>
      </c>
      <c r="C177" s="276">
        <v>497.15</v>
      </c>
      <c r="D177" s="278">
        <v>491.59999999999997</v>
      </c>
      <c r="E177" s="278">
        <v>471.79999999999995</v>
      </c>
      <c r="F177" s="278">
        <v>446.45</v>
      </c>
      <c r="G177" s="278">
        <v>426.65</v>
      </c>
      <c r="H177" s="278">
        <v>516.94999999999993</v>
      </c>
      <c r="I177" s="278">
        <v>536.75</v>
      </c>
      <c r="J177" s="278">
        <v>562.09999999999991</v>
      </c>
      <c r="K177" s="276">
        <v>511.4</v>
      </c>
      <c r="L177" s="276">
        <v>466.25</v>
      </c>
      <c r="M177" s="276">
        <v>7.5774900000000001</v>
      </c>
    </row>
    <row r="178" spans="1:13">
      <c r="A178" s="300">
        <v>169</v>
      </c>
      <c r="B178" s="276" t="s">
        <v>279</v>
      </c>
      <c r="C178" s="276">
        <v>487.6</v>
      </c>
      <c r="D178" s="278">
        <v>489.23333333333329</v>
      </c>
      <c r="E178" s="278">
        <v>483.51666666666659</v>
      </c>
      <c r="F178" s="278">
        <v>479.43333333333328</v>
      </c>
      <c r="G178" s="278">
        <v>473.71666666666658</v>
      </c>
      <c r="H178" s="278">
        <v>493.31666666666661</v>
      </c>
      <c r="I178" s="278">
        <v>499.0333333333333</v>
      </c>
      <c r="J178" s="278">
        <v>503.11666666666662</v>
      </c>
      <c r="K178" s="276">
        <v>494.95</v>
      </c>
      <c r="L178" s="276">
        <v>485.15</v>
      </c>
      <c r="M178" s="276">
        <v>0.71831999999999996</v>
      </c>
    </row>
    <row r="179" spans="1:13">
      <c r="A179" s="300">
        <v>170</v>
      </c>
      <c r="B179" s="276" t="s">
        <v>167</v>
      </c>
      <c r="C179" s="276">
        <v>779.8</v>
      </c>
      <c r="D179" s="278">
        <v>781.06666666666661</v>
      </c>
      <c r="E179" s="278">
        <v>773.43333333333317</v>
      </c>
      <c r="F179" s="278">
        <v>767.06666666666661</v>
      </c>
      <c r="G179" s="278">
        <v>759.43333333333317</v>
      </c>
      <c r="H179" s="278">
        <v>787.43333333333317</v>
      </c>
      <c r="I179" s="278">
        <v>795.06666666666661</v>
      </c>
      <c r="J179" s="278">
        <v>801.43333333333317</v>
      </c>
      <c r="K179" s="276">
        <v>788.7</v>
      </c>
      <c r="L179" s="276">
        <v>774.7</v>
      </c>
      <c r="M179" s="276">
        <v>5.4356600000000004</v>
      </c>
    </row>
    <row r="180" spans="1:13">
      <c r="A180" s="300">
        <v>171</v>
      </c>
      <c r="B180" s="276" t="s">
        <v>168</v>
      </c>
      <c r="C180" s="276">
        <v>229.1</v>
      </c>
      <c r="D180" s="278">
        <v>226.98333333333335</v>
      </c>
      <c r="E180" s="278">
        <v>223.9666666666667</v>
      </c>
      <c r="F180" s="278">
        <v>218.83333333333334</v>
      </c>
      <c r="G180" s="278">
        <v>215.81666666666669</v>
      </c>
      <c r="H180" s="278">
        <v>232.1166666666667</v>
      </c>
      <c r="I180" s="278">
        <v>235.13333333333335</v>
      </c>
      <c r="J180" s="278">
        <v>240.26666666666671</v>
      </c>
      <c r="K180" s="276">
        <v>230</v>
      </c>
      <c r="L180" s="276">
        <v>221.85</v>
      </c>
      <c r="M180" s="276">
        <v>137.13702000000001</v>
      </c>
    </row>
    <row r="181" spans="1:13">
      <c r="A181" s="300">
        <v>172</v>
      </c>
      <c r="B181" s="276" t="s">
        <v>169</v>
      </c>
      <c r="C181" s="276">
        <v>135.5</v>
      </c>
      <c r="D181" s="278">
        <v>135.5</v>
      </c>
      <c r="E181" s="278">
        <v>134.35</v>
      </c>
      <c r="F181" s="278">
        <v>133.19999999999999</v>
      </c>
      <c r="G181" s="278">
        <v>132.04999999999998</v>
      </c>
      <c r="H181" s="278">
        <v>136.65</v>
      </c>
      <c r="I181" s="278">
        <v>137.79999999999998</v>
      </c>
      <c r="J181" s="278">
        <v>138.95000000000002</v>
      </c>
      <c r="K181" s="276">
        <v>136.65</v>
      </c>
      <c r="L181" s="276">
        <v>134.35</v>
      </c>
      <c r="M181" s="276">
        <v>34.565269999999998</v>
      </c>
    </row>
    <row r="182" spans="1:13">
      <c r="A182" s="300">
        <v>173</v>
      </c>
      <c r="B182" s="276" t="s">
        <v>170</v>
      </c>
      <c r="C182" s="276">
        <v>2003.3</v>
      </c>
      <c r="D182" s="278">
        <v>2005.5333333333335</v>
      </c>
      <c r="E182" s="278">
        <v>1993.0666666666671</v>
      </c>
      <c r="F182" s="278">
        <v>1982.8333333333335</v>
      </c>
      <c r="G182" s="278">
        <v>1970.366666666667</v>
      </c>
      <c r="H182" s="278">
        <v>2015.7666666666671</v>
      </c>
      <c r="I182" s="278">
        <v>2028.2333333333338</v>
      </c>
      <c r="J182" s="278">
        <v>2038.4666666666672</v>
      </c>
      <c r="K182" s="276">
        <v>2018</v>
      </c>
      <c r="L182" s="276">
        <v>1995.3</v>
      </c>
      <c r="M182" s="276">
        <v>79.477189999999993</v>
      </c>
    </row>
    <row r="183" spans="1:13">
      <c r="A183" s="300">
        <v>174</v>
      </c>
      <c r="B183" s="276" t="s">
        <v>171</v>
      </c>
      <c r="C183" s="276">
        <v>63.95</v>
      </c>
      <c r="D183" s="278">
        <v>63.116666666666667</v>
      </c>
      <c r="E183" s="278">
        <v>61.433333333333337</v>
      </c>
      <c r="F183" s="278">
        <v>58.916666666666671</v>
      </c>
      <c r="G183" s="278">
        <v>57.233333333333341</v>
      </c>
      <c r="H183" s="278">
        <v>65.633333333333326</v>
      </c>
      <c r="I183" s="278">
        <v>67.316666666666663</v>
      </c>
      <c r="J183" s="278">
        <v>69.833333333333329</v>
      </c>
      <c r="K183" s="276">
        <v>64.8</v>
      </c>
      <c r="L183" s="276">
        <v>60.6</v>
      </c>
      <c r="M183" s="276">
        <v>509.04676999999998</v>
      </c>
    </row>
    <row r="184" spans="1:13">
      <c r="A184" s="300">
        <v>175</v>
      </c>
      <c r="B184" s="276" t="s">
        <v>3523</v>
      </c>
      <c r="C184" s="276">
        <v>840</v>
      </c>
      <c r="D184" s="278">
        <v>840.5</v>
      </c>
      <c r="E184" s="278">
        <v>836.8</v>
      </c>
      <c r="F184" s="278">
        <v>833.59999999999991</v>
      </c>
      <c r="G184" s="278">
        <v>829.89999999999986</v>
      </c>
      <c r="H184" s="278">
        <v>843.7</v>
      </c>
      <c r="I184" s="278">
        <v>847.40000000000009</v>
      </c>
      <c r="J184" s="278">
        <v>850.60000000000014</v>
      </c>
      <c r="K184" s="276">
        <v>844.2</v>
      </c>
      <c r="L184" s="276">
        <v>837.3</v>
      </c>
      <c r="M184" s="276">
        <v>4.6967499999999998</v>
      </c>
    </row>
    <row r="185" spans="1:13">
      <c r="A185" s="300">
        <v>176</v>
      </c>
      <c r="B185" s="276" t="s">
        <v>280</v>
      </c>
      <c r="C185" s="276">
        <v>901.65</v>
      </c>
      <c r="D185" s="278">
        <v>894.55000000000007</v>
      </c>
      <c r="E185" s="278">
        <v>884.60000000000014</v>
      </c>
      <c r="F185" s="278">
        <v>867.55000000000007</v>
      </c>
      <c r="G185" s="278">
        <v>857.60000000000014</v>
      </c>
      <c r="H185" s="278">
        <v>911.60000000000014</v>
      </c>
      <c r="I185" s="278">
        <v>921.55000000000018</v>
      </c>
      <c r="J185" s="278">
        <v>938.60000000000014</v>
      </c>
      <c r="K185" s="276">
        <v>904.5</v>
      </c>
      <c r="L185" s="276">
        <v>877.5</v>
      </c>
      <c r="M185" s="276">
        <v>41.878610000000002</v>
      </c>
    </row>
    <row r="186" spans="1:13">
      <c r="A186" s="300">
        <v>177</v>
      </c>
      <c r="B186" s="276" t="s">
        <v>172</v>
      </c>
      <c r="C186" s="276">
        <v>275.2</v>
      </c>
      <c r="D186" s="278">
        <v>273.06666666666666</v>
      </c>
      <c r="E186" s="278">
        <v>270.13333333333333</v>
      </c>
      <c r="F186" s="278">
        <v>265.06666666666666</v>
      </c>
      <c r="G186" s="278">
        <v>262.13333333333333</v>
      </c>
      <c r="H186" s="278">
        <v>278.13333333333333</v>
      </c>
      <c r="I186" s="278">
        <v>281.06666666666661</v>
      </c>
      <c r="J186" s="278">
        <v>286.13333333333333</v>
      </c>
      <c r="K186" s="276">
        <v>276</v>
      </c>
      <c r="L186" s="276">
        <v>268</v>
      </c>
      <c r="M186" s="276">
        <v>368.70242000000002</v>
      </c>
    </row>
    <row r="187" spans="1:13">
      <c r="A187" s="300">
        <v>178</v>
      </c>
      <c r="B187" s="276" t="s">
        <v>173</v>
      </c>
      <c r="C187" s="276">
        <v>23715.55</v>
      </c>
      <c r="D187" s="278">
        <v>23798.850000000002</v>
      </c>
      <c r="E187" s="278">
        <v>23487.750000000004</v>
      </c>
      <c r="F187" s="278">
        <v>23259.95</v>
      </c>
      <c r="G187" s="278">
        <v>22948.850000000002</v>
      </c>
      <c r="H187" s="278">
        <v>24026.650000000005</v>
      </c>
      <c r="I187" s="278">
        <v>24337.750000000004</v>
      </c>
      <c r="J187" s="278">
        <v>24565.550000000007</v>
      </c>
      <c r="K187" s="276">
        <v>24109.95</v>
      </c>
      <c r="L187" s="276">
        <v>23571.05</v>
      </c>
      <c r="M187" s="276">
        <v>0.58821999999999997</v>
      </c>
    </row>
    <row r="188" spans="1:13">
      <c r="A188" s="300">
        <v>179</v>
      </c>
      <c r="B188" s="276" t="s">
        <v>174</v>
      </c>
      <c r="C188" s="276">
        <v>1572.95</v>
      </c>
      <c r="D188" s="278">
        <v>1563.7166666666665</v>
      </c>
      <c r="E188" s="278">
        <v>1549.4333333333329</v>
      </c>
      <c r="F188" s="278">
        <v>1525.9166666666665</v>
      </c>
      <c r="G188" s="278">
        <v>1511.633333333333</v>
      </c>
      <c r="H188" s="278">
        <v>1587.2333333333329</v>
      </c>
      <c r="I188" s="278">
        <v>1601.5166666666662</v>
      </c>
      <c r="J188" s="278">
        <v>1625.0333333333328</v>
      </c>
      <c r="K188" s="276">
        <v>1578</v>
      </c>
      <c r="L188" s="276">
        <v>1540.2</v>
      </c>
      <c r="M188" s="276">
        <v>4.56813</v>
      </c>
    </row>
    <row r="189" spans="1:13">
      <c r="A189" s="300">
        <v>180</v>
      </c>
      <c r="B189" s="276" t="s">
        <v>175</v>
      </c>
      <c r="C189" s="276">
        <v>5505.35</v>
      </c>
      <c r="D189" s="278">
        <v>5497.6833333333334</v>
      </c>
      <c r="E189" s="278">
        <v>5458.166666666667</v>
      </c>
      <c r="F189" s="278">
        <v>5410.9833333333336</v>
      </c>
      <c r="G189" s="278">
        <v>5371.4666666666672</v>
      </c>
      <c r="H189" s="278">
        <v>5544.8666666666668</v>
      </c>
      <c r="I189" s="278">
        <v>5584.3833333333332</v>
      </c>
      <c r="J189" s="278">
        <v>5631.5666666666666</v>
      </c>
      <c r="K189" s="276">
        <v>5537.2</v>
      </c>
      <c r="L189" s="276">
        <v>5450.5</v>
      </c>
      <c r="M189" s="276">
        <v>0.98372000000000004</v>
      </c>
    </row>
    <row r="190" spans="1:13">
      <c r="A190" s="300">
        <v>181</v>
      </c>
      <c r="B190" s="276" t="s">
        <v>176</v>
      </c>
      <c r="C190" s="276">
        <v>1016.05</v>
      </c>
      <c r="D190" s="278">
        <v>1014.6833333333334</v>
      </c>
      <c r="E190" s="278">
        <v>999.56666666666683</v>
      </c>
      <c r="F190" s="278">
        <v>983.08333333333348</v>
      </c>
      <c r="G190" s="278">
        <v>967.96666666666692</v>
      </c>
      <c r="H190" s="278">
        <v>1031.1666666666667</v>
      </c>
      <c r="I190" s="278">
        <v>1046.2833333333333</v>
      </c>
      <c r="J190" s="278">
        <v>1062.7666666666667</v>
      </c>
      <c r="K190" s="276">
        <v>1029.8</v>
      </c>
      <c r="L190" s="276">
        <v>998.2</v>
      </c>
      <c r="M190" s="276">
        <v>43.134169999999997</v>
      </c>
    </row>
    <row r="191" spans="1:13">
      <c r="A191" s="300">
        <v>182</v>
      </c>
      <c r="B191" s="276" t="s">
        <v>178</v>
      </c>
      <c r="C191" s="276">
        <v>586.95000000000005</v>
      </c>
      <c r="D191" s="278">
        <v>590.31666666666672</v>
      </c>
      <c r="E191" s="278">
        <v>581.18333333333339</v>
      </c>
      <c r="F191" s="278">
        <v>575.41666666666663</v>
      </c>
      <c r="G191" s="278">
        <v>566.2833333333333</v>
      </c>
      <c r="H191" s="278">
        <v>596.08333333333348</v>
      </c>
      <c r="I191" s="278">
        <v>605.21666666666692</v>
      </c>
      <c r="J191" s="278">
        <v>610.98333333333358</v>
      </c>
      <c r="K191" s="276">
        <v>599.45000000000005</v>
      </c>
      <c r="L191" s="276">
        <v>584.54999999999995</v>
      </c>
      <c r="M191" s="276">
        <v>122.99793</v>
      </c>
    </row>
    <row r="192" spans="1:13">
      <c r="A192" s="300">
        <v>183</v>
      </c>
      <c r="B192" s="276" t="s">
        <v>179</v>
      </c>
      <c r="C192" s="276">
        <v>490.65</v>
      </c>
      <c r="D192" s="278">
        <v>489.58333333333331</v>
      </c>
      <c r="E192" s="278">
        <v>485.26666666666665</v>
      </c>
      <c r="F192" s="278">
        <v>479.88333333333333</v>
      </c>
      <c r="G192" s="278">
        <v>475.56666666666666</v>
      </c>
      <c r="H192" s="278">
        <v>494.96666666666664</v>
      </c>
      <c r="I192" s="278">
        <v>499.28333333333336</v>
      </c>
      <c r="J192" s="278">
        <v>504.66666666666663</v>
      </c>
      <c r="K192" s="276">
        <v>493.9</v>
      </c>
      <c r="L192" s="276">
        <v>484.2</v>
      </c>
      <c r="M192" s="276">
        <v>20.724229999999999</v>
      </c>
    </row>
    <row r="193" spans="1:13">
      <c r="A193" s="300">
        <v>184</v>
      </c>
      <c r="B193" s="276" t="s">
        <v>282</v>
      </c>
      <c r="C193" s="276">
        <v>609.20000000000005</v>
      </c>
      <c r="D193" s="278">
        <v>611.80000000000007</v>
      </c>
      <c r="E193" s="278">
        <v>601.60000000000014</v>
      </c>
      <c r="F193" s="278">
        <v>594.00000000000011</v>
      </c>
      <c r="G193" s="278">
        <v>583.80000000000018</v>
      </c>
      <c r="H193" s="278">
        <v>619.40000000000009</v>
      </c>
      <c r="I193" s="278">
        <v>629.60000000000014</v>
      </c>
      <c r="J193" s="278">
        <v>637.20000000000005</v>
      </c>
      <c r="K193" s="276">
        <v>622</v>
      </c>
      <c r="L193" s="276">
        <v>604.20000000000005</v>
      </c>
      <c r="M193" s="276">
        <v>3.1875100000000001</v>
      </c>
    </row>
    <row r="194" spans="1:13">
      <c r="A194" s="300">
        <v>185</v>
      </c>
      <c r="B194" s="276" t="s">
        <v>3464</v>
      </c>
      <c r="C194" s="276">
        <v>602.45000000000005</v>
      </c>
      <c r="D194" s="278">
        <v>604.53333333333342</v>
      </c>
      <c r="E194" s="278">
        <v>597.11666666666679</v>
      </c>
      <c r="F194" s="278">
        <v>591.78333333333342</v>
      </c>
      <c r="G194" s="278">
        <v>584.36666666666679</v>
      </c>
      <c r="H194" s="278">
        <v>609.86666666666679</v>
      </c>
      <c r="I194" s="278">
        <v>617.28333333333353</v>
      </c>
      <c r="J194" s="278">
        <v>622.61666666666679</v>
      </c>
      <c r="K194" s="276">
        <v>611.95000000000005</v>
      </c>
      <c r="L194" s="276">
        <v>599.20000000000005</v>
      </c>
      <c r="M194" s="276">
        <v>23.510269999999998</v>
      </c>
    </row>
    <row r="195" spans="1:13">
      <c r="A195" s="300">
        <v>186</v>
      </c>
      <c r="B195" s="276" t="s">
        <v>183</v>
      </c>
      <c r="C195" s="276">
        <v>186.35</v>
      </c>
      <c r="D195" s="278">
        <v>184.25</v>
      </c>
      <c r="E195" s="278">
        <v>181.1</v>
      </c>
      <c r="F195" s="278">
        <v>175.85</v>
      </c>
      <c r="G195" s="278">
        <v>172.7</v>
      </c>
      <c r="H195" s="278">
        <v>189.5</v>
      </c>
      <c r="I195" s="278">
        <v>192.64999999999998</v>
      </c>
      <c r="J195" s="278">
        <v>197.9</v>
      </c>
      <c r="K195" s="276">
        <v>187.4</v>
      </c>
      <c r="L195" s="276">
        <v>179</v>
      </c>
      <c r="M195" s="276">
        <v>980.12135000000001</v>
      </c>
    </row>
    <row r="196" spans="1:13">
      <c r="A196" s="300">
        <v>187</v>
      </c>
      <c r="B196" s="267" t="s">
        <v>185</v>
      </c>
      <c r="C196" s="267">
        <v>77.2</v>
      </c>
      <c r="D196" s="307">
        <v>76.75</v>
      </c>
      <c r="E196" s="307">
        <v>75.55</v>
      </c>
      <c r="F196" s="307">
        <v>73.899999999999991</v>
      </c>
      <c r="G196" s="307">
        <v>72.699999999999989</v>
      </c>
      <c r="H196" s="307">
        <v>78.400000000000006</v>
      </c>
      <c r="I196" s="307">
        <v>79.599999999999994</v>
      </c>
      <c r="J196" s="307">
        <v>81.250000000000014</v>
      </c>
      <c r="K196" s="267">
        <v>77.95</v>
      </c>
      <c r="L196" s="267">
        <v>75.099999999999994</v>
      </c>
      <c r="M196" s="267">
        <v>356.01035999999999</v>
      </c>
    </row>
    <row r="197" spans="1:13">
      <c r="A197" s="300">
        <v>188</v>
      </c>
      <c r="B197" s="267" t="s">
        <v>186</v>
      </c>
      <c r="C197" s="267">
        <v>632.65</v>
      </c>
      <c r="D197" s="307">
        <v>631.5333333333333</v>
      </c>
      <c r="E197" s="307">
        <v>627.71666666666658</v>
      </c>
      <c r="F197" s="307">
        <v>622.7833333333333</v>
      </c>
      <c r="G197" s="307">
        <v>618.96666666666658</v>
      </c>
      <c r="H197" s="307">
        <v>636.46666666666658</v>
      </c>
      <c r="I197" s="307">
        <v>640.28333333333319</v>
      </c>
      <c r="J197" s="307">
        <v>645.21666666666658</v>
      </c>
      <c r="K197" s="267">
        <v>635.35</v>
      </c>
      <c r="L197" s="267">
        <v>626.6</v>
      </c>
      <c r="M197" s="267">
        <v>104.80517</v>
      </c>
    </row>
    <row r="198" spans="1:13">
      <c r="A198" s="300">
        <v>189</v>
      </c>
      <c r="B198" s="267" t="s">
        <v>187</v>
      </c>
      <c r="C198" s="267">
        <v>2929.4</v>
      </c>
      <c r="D198" s="307">
        <v>2927.0333333333333</v>
      </c>
      <c r="E198" s="307">
        <v>2904.3666666666668</v>
      </c>
      <c r="F198" s="307">
        <v>2879.3333333333335</v>
      </c>
      <c r="G198" s="307">
        <v>2856.666666666667</v>
      </c>
      <c r="H198" s="307">
        <v>2952.0666666666666</v>
      </c>
      <c r="I198" s="307">
        <v>2974.7333333333336</v>
      </c>
      <c r="J198" s="307">
        <v>2999.7666666666664</v>
      </c>
      <c r="K198" s="267">
        <v>2949.7</v>
      </c>
      <c r="L198" s="267">
        <v>2902</v>
      </c>
      <c r="M198" s="267">
        <v>21.089939999999999</v>
      </c>
    </row>
    <row r="199" spans="1:13">
      <c r="A199" s="300">
        <v>190</v>
      </c>
      <c r="B199" s="267" t="s">
        <v>188</v>
      </c>
      <c r="C199" s="267">
        <v>947.1</v>
      </c>
      <c r="D199" s="307">
        <v>949.26666666666677</v>
      </c>
      <c r="E199" s="307">
        <v>942.08333333333348</v>
      </c>
      <c r="F199" s="307">
        <v>937.06666666666672</v>
      </c>
      <c r="G199" s="307">
        <v>929.88333333333344</v>
      </c>
      <c r="H199" s="307">
        <v>954.28333333333353</v>
      </c>
      <c r="I199" s="307">
        <v>961.4666666666667</v>
      </c>
      <c r="J199" s="307">
        <v>966.48333333333358</v>
      </c>
      <c r="K199" s="267">
        <v>956.45</v>
      </c>
      <c r="L199" s="267">
        <v>944.25</v>
      </c>
      <c r="M199" s="267">
        <v>18.706689999999998</v>
      </c>
    </row>
    <row r="200" spans="1:13">
      <c r="A200" s="300">
        <v>191</v>
      </c>
      <c r="B200" s="267" t="s">
        <v>189</v>
      </c>
      <c r="C200" s="267">
        <v>1543.55</v>
      </c>
      <c r="D200" s="307">
        <v>1529.1166666666668</v>
      </c>
      <c r="E200" s="307">
        <v>1510.5833333333335</v>
      </c>
      <c r="F200" s="307">
        <v>1477.6166666666668</v>
      </c>
      <c r="G200" s="307">
        <v>1459.0833333333335</v>
      </c>
      <c r="H200" s="307">
        <v>1562.0833333333335</v>
      </c>
      <c r="I200" s="307">
        <v>1580.6166666666668</v>
      </c>
      <c r="J200" s="307">
        <v>1613.5833333333335</v>
      </c>
      <c r="K200" s="267">
        <v>1547.65</v>
      </c>
      <c r="L200" s="267">
        <v>1496.15</v>
      </c>
      <c r="M200" s="267">
        <v>24.97242</v>
      </c>
    </row>
    <row r="201" spans="1:13">
      <c r="A201" s="300">
        <v>192</v>
      </c>
      <c r="B201" s="267" t="s">
        <v>190</v>
      </c>
      <c r="C201" s="267">
        <v>2795.2</v>
      </c>
      <c r="D201" s="307">
        <v>2809.9</v>
      </c>
      <c r="E201" s="307">
        <v>2763.25</v>
      </c>
      <c r="F201" s="307">
        <v>2731.2999999999997</v>
      </c>
      <c r="G201" s="307">
        <v>2684.6499999999996</v>
      </c>
      <c r="H201" s="307">
        <v>2841.8500000000004</v>
      </c>
      <c r="I201" s="307">
        <v>2888.5000000000009</v>
      </c>
      <c r="J201" s="307">
        <v>2920.4500000000007</v>
      </c>
      <c r="K201" s="267">
        <v>2856.55</v>
      </c>
      <c r="L201" s="267">
        <v>2777.95</v>
      </c>
      <c r="M201" s="267">
        <v>3.3986299999999998</v>
      </c>
    </row>
    <row r="202" spans="1:13">
      <c r="A202" s="300">
        <v>193</v>
      </c>
      <c r="B202" s="267" t="s">
        <v>191</v>
      </c>
      <c r="C202" s="267">
        <v>320.2</v>
      </c>
      <c r="D202" s="307">
        <v>320.65000000000003</v>
      </c>
      <c r="E202" s="307">
        <v>318.00000000000006</v>
      </c>
      <c r="F202" s="307">
        <v>315.8</v>
      </c>
      <c r="G202" s="307">
        <v>313.15000000000003</v>
      </c>
      <c r="H202" s="307">
        <v>322.85000000000008</v>
      </c>
      <c r="I202" s="307">
        <v>325.50000000000006</v>
      </c>
      <c r="J202" s="307">
        <v>327.7000000000001</v>
      </c>
      <c r="K202" s="267">
        <v>323.3</v>
      </c>
      <c r="L202" s="267">
        <v>318.45</v>
      </c>
      <c r="M202" s="267">
        <v>4.9572099999999999</v>
      </c>
    </row>
    <row r="203" spans="1:13">
      <c r="A203" s="300">
        <v>194</v>
      </c>
      <c r="B203" s="267" t="s">
        <v>550</v>
      </c>
      <c r="C203" s="267">
        <v>684.6</v>
      </c>
      <c r="D203" s="307">
        <v>687.19999999999993</v>
      </c>
      <c r="E203" s="307">
        <v>679.39999999999986</v>
      </c>
      <c r="F203" s="307">
        <v>674.19999999999993</v>
      </c>
      <c r="G203" s="307">
        <v>666.39999999999986</v>
      </c>
      <c r="H203" s="307">
        <v>692.39999999999986</v>
      </c>
      <c r="I203" s="307">
        <v>700.19999999999982</v>
      </c>
      <c r="J203" s="307">
        <v>705.39999999999986</v>
      </c>
      <c r="K203" s="267">
        <v>695</v>
      </c>
      <c r="L203" s="267">
        <v>682</v>
      </c>
      <c r="M203" s="267">
        <v>8.1879100000000005</v>
      </c>
    </row>
    <row r="204" spans="1:13">
      <c r="A204" s="300">
        <v>195</v>
      </c>
      <c r="B204" s="267" t="s">
        <v>192</v>
      </c>
      <c r="C204" s="267">
        <v>483.1</v>
      </c>
      <c r="D204" s="307">
        <v>483.7833333333333</v>
      </c>
      <c r="E204" s="307">
        <v>479.06666666666661</v>
      </c>
      <c r="F204" s="307">
        <v>475.0333333333333</v>
      </c>
      <c r="G204" s="307">
        <v>470.31666666666661</v>
      </c>
      <c r="H204" s="307">
        <v>487.81666666666661</v>
      </c>
      <c r="I204" s="307">
        <v>492.5333333333333</v>
      </c>
      <c r="J204" s="307">
        <v>496.56666666666661</v>
      </c>
      <c r="K204" s="267">
        <v>488.5</v>
      </c>
      <c r="L204" s="267">
        <v>479.75</v>
      </c>
      <c r="M204" s="267">
        <v>11.133660000000001</v>
      </c>
    </row>
    <row r="205" spans="1:13">
      <c r="A205" s="300">
        <v>196</v>
      </c>
      <c r="B205" s="267" t="s">
        <v>193</v>
      </c>
      <c r="C205" s="267">
        <v>1163.8</v>
      </c>
      <c r="D205" s="307">
        <v>1153.8999999999999</v>
      </c>
      <c r="E205" s="307">
        <v>1138.9999999999998</v>
      </c>
      <c r="F205" s="307">
        <v>1114.1999999999998</v>
      </c>
      <c r="G205" s="307">
        <v>1099.2999999999997</v>
      </c>
      <c r="H205" s="307">
        <v>1178.6999999999998</v>
      </c>
      <c r="I205" s="307">
        <v>1193.5999999999999</v>
      </c>
      <c r="J205" s="307">
        <v>1218.3999999999999</v>
      </c>
      <c r="K205" s="267">
        <v>1168.8</v>
      </c>
      <c r="L205" s="267">
        <v>1129.0999999999999</v>
      </c>
      <c r="M205" s="267">
        <v>8.1729400000000005</v>
      </c>
    </row>
    <row r="206" spans="1:13">
      <c r="A206" s="300">
        <v>197</v>
      </c>
      <c r="B206" s="267" t="s">
        <v>195</v>
      </c>
      <c r="C206" s="267">
        <v>5142.1499999999996</v>
      </c>
      <c r="D206" s="307">
        <v>5119.1833333333334</v>
      </c>
      <c r="E206" s="307">
        <v>5078.3666666666668</v>
      </c>
      <c r="F206" s="307">
        <v>5014.583333333333</v>
      </c>
      <c r="G206" s="307">
        <v>4973.7666666666664</v>
      </c>
      <c r="H206" s="307">
        <v>5182.9666666666672</v>
      </c>
      <c r="I206" s="307">
        <v>5223.7833333333347</v>
      </c>
      <c r="J206" s="307">
        <v>5287.5666666666675</v>
      </c>
      <c r="K206" s="267">
        <v>5160</v>
      </c>
      <c r="L206" s="267">
        <v>5055.3999999999996</v>
      </c>
      <c r="M206" s="267">
        <v>4.10405</v>
      </c>
    </row>
    <row r="207" spans="1:13">
      <c r="A207" s="300">
        <v>198</v>
      </c>
      <c r="B207" s="267" t="s">
        <v>196</v>
      </c>
      <c r="C207" s="267">
        <v>30.5</v>
      </c>
      <c r="D207" s="307">
        <v>30.25</v>
      </c>
      <c r="E207" s="307">
        <v>29.8</v>
      </c>
      <c r="F207" s="307">
        <v>29.1</v>
      </c>
      <c r="G207" s="307">
        <v>28.650000000000002</v>
      </c>
      <c r="H207" s="307">
        <v>30.95</v>
      </c>
      <c r="I207" s="307">
        <v>31.400000000000002</v>
      </c>
      <c r="J207" s="307">
        <v>32.099999999999994</v>
      </c>
      <c r="K207" s="267">
        <v>30.7</v>
      </c>
      <c r="L207" s="267">
        <v>29.55</v>
      </c>
      <c r="M207" s="267">
        <v>48.920659999999998</v>
      </c>
    </row>
    <row r="208" spans="1:13">
      <c r="A208" s="300">
        <v>199</v>
      </c>
      <c r="B208" s="267" t="s">
        <v>197</v>
      </c>
      <c r="C208" s="267">
        <v>453.4</v>
      </c>
      <c r="D208" s="307">
        <v>453.98333333333335</v>
      </c>
      <c r="E208" s="307">
        <v>450.4666666666667</v>
      </c>
      <c r="F208" s="307">
        <v>447.53333333333336</v>
      </c>
      <c r="G208" s="307">
        <v>444.01666666666671</v>
      </c>
      <c r="H208" s="307">
        <v>456.91666666666669</v>
      </c>
      <c r="I208" s="307">
        <v>460.43333333333334</v>
      </c>
      <c r="J208" s="307">
        <v>463.36666666666667</v>
      </c>
      <c r="K208" s="267">
        <v>457.5</v>
      </c>
      <c r="L208" s="267">
        <v>451.05</v>
      </c>
      <c r="M208" s="267">
        <v>31.46922</v>
      </c>
    </row>
    <row r="209" spans="1:13">
      <c r="A209" s="300">
        <v>200</v>
      </c>
      <c r="B209" s="267" t="s">
        <v>563</v>
      </c>
      <c r="C209" s="267">
        <v>896.9</v>
      </c>
      <c r="D209" s="307">
        <v>903.63333333333333</v>
      </c>
      <c r="E209" s="307">
        <v>881.26666666666665</v>
      </c>
      <c r="F209" s="307">
        <v>865.63333333333333</v>
      </c>
      <c r="G209" s="307">
        <v>843.26666666666665</v>
      </c>
      <c r="H209" s="307">
        <v>919.26666666666665</v>
      </c>
      <c r="I209" s="307">
        <v>941.63333333333321</v>
      </c>
      <c r="J209" s="307">
        <v>957.26666666666665</v>
      </c>
      <c r="K209" s="267">
        <v>926</v>
      </c>
      <c r="L209" s="267">
        <v>888</v>
      </c>
      <c r="M209" s="267">
        <v>1.44981</v>
      </c>
    </row>
    <row r="210" spans="1:13">
      <c r="A210" s="300">
        <v>201</v>
      </c>
      <c r="B210" s="267" t="s">
        <v>284</v>
      </c>
      <c r="C210" s="267">
        <v>190.8</v>
      </c>
      <c r="D210" s="307">
        <v>190.31666666666669</v>
      </c>
      <c r="E210" s="307">
        <v>188.48333333333338</v>
      </c>
      <c r="F210" s="307">
        <v>186.16666666666669</v>
      </c>
      <c r="G210" s="307">
        <v>184.33333333333337</v>
      </c>
      <c r="H210" s="307">
        <v>192.63333333333338</v>
      </c>
      <c r="I210" s="307">
        <v>194.4666666666667</v>
      </c>
      <c r="J210" s="307">
        <v>196.78333333333339</v>
      </c>
      <c r="K210" s="267">
        <v>192.15</v>
      </c>
      <c r="L210" s="267">
        <v>188</v>
      </c>
      <c r="M210" s="267">
        <v>6.2074800000000003</v>
      </c>
    </row>
    <row r="211" spans="1:13">
      <c r="A211" s="300">
        <v>202</v>
      </c>
      <c r="B211" s="267" t="s">
        <v>199</v>
      </c>
      <c r="C211" s="267">
        <v>816</v>
      </c>
      <c r="D211" s="307">
        <v>815.73333333333323</v>
      </c>
      <c r="E211" s="307">
        <v>810.26666666666642</v>
      </c>
      <c r="F211" s="307">
        <v>804.53333333333319</v>
      </c>
      <c r="G211" s="307">
        <v>799.06666666666638</v>
      </c>
      <c r="H211" s="307">
        <v>821.46666666666647</v>
      </c>
      <c r="I211" s="307">
        <v>826.93333333333339</v>
      </c>
      <c r="J211" s="307">
        <v>832.66666666666652</v>
      </c>
      <c r="K211" s="267">
        <v>821.2</v>
      </c>
      <c r="L211" s="267">
        <v>810</v>
      </c>
      <c r="M211" s="267">
        <v>9.6980000000000004</v>
      </c>
    </row>
    <row r="212" spans="1:13">
      <c r="A212" s="300">
        <v>203</v>
      </c>
      <c r="B212" s="267" t="s">
        <v>569</v>
      </c>
      <c r="C212" s="267">
        <v>2580.6</v>
      </c>
      <c r="D212" s="307">
        <v>2562.6833333333329</v>
      </c>
      <c r="E212" s="307">
        <v>2517.516666666666</v>
      </c>
      <c r="F212" s="307">
        <v>2454.4333333333329</v>
      </c>
      <c r="G212" s="307">
        <v>2409.266666666666</v>
      </c>
      <c r="H212" s="307">
        <v>2625.766666666666</v>
      </c>
      <c r="I212" s="307">
        <v>2670.9333333333329</v>
      </c>
      <c r="J212" s="307">
        <v>2734.016666666666</v>
      </c>
      <c r="K212" s="267">
        <v>2607.85</v>
      </c>
      <c r="L212" s="267">
        <v>2499.6</v>
      </c>
      <c r="M212" s="267">
        <v>2.3288700000000002</v>
      </c>
    </row>
    <row r="213" spans="1:13">
      <c r="A213" s="300">
        <v>204</v>
      </c>
      <c r="B213" s="267" t="s">
        <v>200</v>
      </c>
      <c r="C213" s="267">
        <v>382.9</v>
      </c>
      <c r="D213" s="307">
        <v>383.76666666666665</v>
      </c>
      <c r="E213" s="307">
        <v>381.13333333333333</v>
      </c>
      <c r="F213" s="307">
        <v>379.36666666666667</v>
      </c>
      <c r="G213" s="307">
        <v>376.73333333333335</v>
      </c>
      <c r="H213" s="307">
        <v>385.5333333333333</v>
      </c>
      <c r="I213" s="307">
        <v>388.16666666666663</v>
      </c>
      <c r="J213" s="307">
        <v>389.93333333333328</v>
      </c>
      <c r="K213" s="267">
        <v>386.4</v>
      </c>
      <c r="L213" s="267">
        <v>382</v>
      </c>
      <c r="M213" s="267">
        <v>47.258789999999998</v>
      </c>
    </row>
    <row r="214" spans="1:13">
      <c r="A214" s="300">
        <v>205</v>
      </c>
      <c r="B214" s="267" t="s">
        <v>202</v>
      </c>
      <c r="C214" s="307">
        <v>220.15</v>
      </c>
      <c r="D214" s="307">
        <v>220.1</v>
      </c>
      <c r="E214" s="307">
        <v>217.54999999999998</v>
      </c>
      <c r="F214" s="307">
        <v>214.95</v>
      </c>
      <c r="G214" s="307">
        <v>212.39999999999998</v>
      </c>
      <c r="H214" s="307">
        <v>222.7</v>
      </c>
      <c r="I214" s="307">
        <v>225.25</v>
      </c>
      <c r="J214" s="307">
        <v>227.85</v>
      </c>
      <c r="K214" s="307">
        <v>222.65</v>
      </c>
      <c r="L214" s="307">
        <v>217.5</v>
      </c>
      <c r="M214" s="307">
        <v>107.75261999999999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76"/>
      <c r="B1" s="676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44194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673" t="s">
        <v>16</v>
      </c>
      <c r="B9" s="674" t="s">
        <v>18</v>
      </c>
      <c r="C9" s="672" t="s">
        <v>19</v>
      </c>
      <c r="D9" s="672" t="s">
        <v>20</v>
      </c>
      <c r="E9" s="672" t="s">
        <v>21</v>
      </c>
      <c r="F9" s="672"/>
      <c r="G9" s="672"/>
      <c r="H9" s="672" t="s">
        <v>22</v>
      </c>
      <c r="I9" s="672"/>
      <c r="J9" s="672"/>
      <c r="K9" s="273"/>
      <c r="L9" s="280"/>
      <c r="M9" s="281"/>
    </row>
    <row r="10" spans="1:15" ht="42.75" customHeight="1">
      <c r="A10" s="668"/>
      <c r="B10" s="670"/>
      <c r="C10" s="675" t="s">
        <v>23</v>
      </c>
      <c r="D10" s="675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21356.3</v>
      </c>
      <c r="D11" s="278">
        <v>21430.866666666669</v>
      </c>
      <c r="E11" s="278">
        <v>21075.483333333337</v>
      </c>
      <c r="F11" s="278">
        <v>20794.666666666668</v>
      </c>
      <c r="G11" s="278">
        <v>20439.283333333336</v>
      </c>
      <c r="H11" s="278">
        <v>21711.683333333338</v>
      </c>
      <c r="I11" s="278">
        <v>22067.066666666669</v>
      </c>
      <c r="J11" s="278">
        <v>22347.883333333339</v>
      </c>
      <c r="K11" s="276">
        <v>21786.25</v>
      </c>
      <c r="L11" s="276">
        <v>21150.05</v>
      </c>
      <c r="M11" s="276">
        <v>2.6009999999999998E-2</v>
      </c>
    </row>
    <row r="12" spans="1:15" ht="12" customHeight="1">
      <c r="A12" s="267">
        <v>2</v>
      </c>
      <c r="B12" s="276" t="s">
        <v>802</v>
      </c>
      <c r="C12" s="277">
        <v>1212.2</v>
      </c>
      <c r="D12" s="278">
        <v>1210.7333333333333</v>
      </c>
      <c r="E12" s="278">
        <v>1201.4666666666667</v>
      </c>
      <c r="F12" s="278">
        <v>1190.7333333333333</v>
      </c>
      <c r="G12" s="278">
        <v>1181.4666666666667</v>
      </c>
      <c r="H12" s="278">
        <v>1221.4666666666667</v>
      </c>
      <c r="I12" s="278">
        <v>1230.7333333333336</v>
      </c>
      <c r="J12" s="278">
        <v>1241.4666666666667</v>
      </c>
      <c r="K12" s="276">
        <v>1220</v>
      </c>
      <c r="L12" s="276">
        <v>1200</v>
      </c>
      <c r="M12" s="276">
        <v>2.4248599999999998</v>
      </c>
    </row>
    <row r="13" spans="1:15" ht="12" customHeight="1">
      <c r="A13" s="267">
        <v>3</v>
      </c>
      <c r="B13" s="276" t="s">
        <v>294</v>
      </c>
      <c r="C13" s="277">
        <v>1696.55</v>
      </c>
      <c r="D13" s="278">
        <v>1698.5333333333335</v>
      </c>
      <c r="E13" s="278">
        <v>1657.0666666666671</v>
      </c>
      <c r="F13" s="278">
        <v>1617.5833333333335</v>
      </c>
      <c r="G13" s="278">
        <v>1576.116666666667</v>
      </c>
      <c r="H13" s="278">
        <v>1738.0166666666671</v>
      </c>
      <c r="I13" s="278">
        <v>1779.4833333333338</v>
      </c>
      <c r="J13" s="278">
        <v>1818.9666666666672</v>
      </c>
      <c r="K13" s="276">
        <v>1740</v>
      </c>
      <c r="L13" s="276">
        <v>1659.05</v>
      </c>
      <c r="M13" s="276">
        <v>0.69154000000000004</v>
      </c>
    </row>
    <row r="14" spans="1:15" ht="12" customHeight="1">
      <c r="A14" s="267">
        <v>4</v>
      </c>
      <c r="B14" s="276" t="s">
        <v>3119</v>
      </c>
      <c r="C14" s="277">
        <v>1217.55</v>
      </c>
      <c r="D14" s="278">
        <v>1219.1833333333334</v>
      </c>
      <c r="E14" s="278">
        <v>1210.3666666666668</v>
      </c>
      <c r="F14" s="278">
        <v>1203.1833333333334</v>
      </c>
      <c r="G14" s="278">
        <v>1194.3666666666668</v>
      </c>
      <c r="H14" s="278">
        <v>1226.3666666666668</v>
      </c>
      <c r="I14" s="278">
        <v>1235.1833333333334</v>
      </c>
      <c r="J14" s="278">
        <v>1242.3666666666668</v>
      </c>
      <c r="K14" s="276">
        <v>1228</v>
      </c>
      <c r="L14" s="276">
        <v>1212</v>
      </c>
      <c r="M14" s="276">
        <v>1.6912499999999999</v>
      </c>
    </row>
    <row r="15" spans="1:15" ht="12" customHeight="1">
      <c r="A15" s="267">
        <v>5</v>
      </c>
      <c r="B15" s="276" t="s">
        <v>295</v>
      </c>
      <c r="C15" s="277">
        <v>15697.7</v>
      </c>
      <c r="D15" s="278">
        <v>15765.216666666667</v>
      </c>
      <c r="E15" s="278">
        <v>15590.433333333334</v>
      </c>
      <c r="F15" s="278">
        <v>15483.166666666668</v>
      </c>
      <c r="G15" s="278">
        <v>15308.383333333335</v>
      </c>
      <c r="H15" s="278">
        <v>15872.483333333334</v>
      </c>
      <c r="I15" s="278">
        <v>16047.266666666666</v>
      </c>
      <c r="J15" s="278">
        <v>16154.533333333333</v>
      </c>
      <c r="K15" s="276">
        <v>15940</v>
      </c>
      <c r="L15" s="276">
        <v>15657.95</v>
      </c>
      <c r="M15" s="276">
        <v>0.16355</v>
      </c>
    </row>
    <row r="16" spans="1:15" ht="12" customHeight="1">
      <c r="A16" s="267">
        <v>6</v>
      </c>
      <c r="B16" s="276" t="s">
        <v>227</v>
      </c>
      <c r="C16" s="277">
        <v>85.85</v>
      </c>
      <c r="D16" s="278">
        <v>85.75</v>
      </c>
      <c r="E16" s="278">
        <v>84.9</v>
      </c>
      <c r="F16" s="278">
        <v>83.95</v>
      </c>
      <c r="G16" s="278">
        <v>83.100000000000009</v>
      </c>
      <c r="H16" s="278">
        <v>86.7</v>
      </c>
      <c r="I16" s="278">
        <v>87.55</v>
      </c>
      <c r="J16" s="278">
        <v>88.5</v>
      </c>
      <c r="K16" s="276">
        <v>86.6</v>
      </c>
      <c r="L16" s="276">
        <v>84.8</v>
      </c>
      <c r="M16" s="276">
        <v>20.51876</v>
      </c>
    </row>
    <row r="17" spans="1:13" ht="12" customHeight="1">
      <c r="A17" s="267">
        <v>7</v>
      </c>
      <c r="B17" s="276" t="s">
        <v>228</v>
      </c>
      <c r="C17" s="277">
        <v>163.80000000000001</v>
      </c>
      <c r="D17" s="278">
        <v>165.13333333333333</v>
      </c>
      <c r="E17" s="278">
        <v>161.81666666666666</v>
      </c>
      <c r="F17" s="278">
        <v>159.83333333333334</v>
      </c>
      <c r="G17" s="278">
        <v>156.51666666666668</v>
      </c>
      <c r="H17" s="278">
        <v>167.11666666666665</v>
      </c>
      <c r="I17" s="278">
        <v>170.43333333333331</v>
      </c>
      <c r="J17" s="278">
        <v>172.41666666666663</v>
      </c>
      <c r="K17" s="276">
        <v>168.45</v>
      </c>
      <c r="L17" s="276">
        <v>163.15</v>
      </c>
      <c r="M17" s="276">
        <v>15.48437</v>
      </c>
    </row>
    <row r="18" spans="1:13" ht="12" customHeight="1">
      <c r="A18" s="267">
        <v>8</v>
      </c>
      <c r="B18" s="276" t="s">
        <v>38</v>
      </c>
      <c r="C18" s="277">
        <v>1622.45</v>
      </c>
      <c r="D18" s="278">
        <v>1616.0666666666666</v>
      </c>
      <c r="E18" s="278">
        <v>1606.3833333333332</v>
      </c>
      <c r="F18" s="278">
        <v>1590.3166666666666</v>
      </c>
      <c r="G18" s="278">
        <v>1580.6333333333332</v>
      </c>
      <c r="H18" s="278">
        <v>1632.1333333333332</v>
      </c>
      <c r="I18" s="278">
        <v>1641.8166666666666</v>
      </c>
      <c r="J18" s="278">
        <v>1657.8833333333332</v>
      </c>
      <c r="K18" s="276">
        <v>1625.75</v>
      </c>
      <c r="L18" s="276">
        <v>1600</v>
      </c>
      <c r="M18" s="276">
        <v>10.843669999999999</v>
      </c>
    </row>
    <row r="19" spans="1:13" ht="12" customHeight="1">
      <c r="A19" s="267">
        <v>9</v>
      </c>
      <c r="B19" s="276" t="s">
        <v>296</v>
      </c>
      <c r="C19" s="277">
        <v>368.9</v>
      </c>
      <c r="D19" s="278">
        <v>370.51666666666665</v>
      </c>
      <c r="E19" s="278">
        <v>363.38333333333333</v>
      </c>
      <c r="F19" s="278">
        <v>357.86666666666667</v>
      </c>
      <c r="G19" s="278">
        <v>350.73333333333335</v>
      </c>
      <c r="H19" s="278">
        <v>376.0333333333333</v>
      </c>
      <c r="I19" s="278">
        <v>383.16666666666663</v>
      </c>
      <c r="J19" s="278">
        <v>388.68333333333328</v>
      </c>
      <c r="K19" s="276">
        <v>377.65</v>
      </c>
      <c r="L19" s="276">
        <v>365</v>
      </c>
      <c r="M19" s="276">
        <v>26.155740000000002</v>
      </c>
    </row>
    <row r="20" spans="1:13" ht="12" customHeight="1">
      <c r="A20" s="267">
        <v>10</v>
      </c>
      <c r="B20" s="276" t="s">
        <v>297</v>
      </c>
      <c r="C20" s="277">
        <v>1038</v>
      </c>
      <c r="D20" s="278">
        <v>1036.1666666666667</v>
      </c>
      <c r="E20" s="278">
        <v>1027.4833333333336</v>
      </c>
      <c r="F20" s="278">
        <v>1016.9666666666669</v>
      </c>
      <c r="G20" s="278">
        <v>1008.2833333333338</v>
      </c>
      <c r="H20" s="278">
        <v>1046.6833333333334</v>
      </c>
      <c r="I20" s="278">
        <v>1055.3666666666663</v>
      </c>
      <c r="J20" s="278">
        <v>1065.8833333333332</v>
      </c>
      <c r="K20" s="276">
        <v>1044.8499999999999</v>
      </c>
      <c r="L20" s="276">
        <v>1025.6500000000001</v>
      </c>
      <c r="M20" s="276">
        <v>4.2529199999999996</v>
      </c>
    </row>
    <row r="21" spans="1:13" ht="12" customHeight="1">
      <c r="A21" s="267">
        <v>11</v>
      </c>
      <c r="B21" s="276" t="s">
        <v>41</v>
      </c>
      <c r="C21" s="277">
        <v>483.55</v>
      </c>
      <c r="D21" s="278">
        <v>485.5</v>
      </c>
      <c r="E21" s="278">
        <v>478.05</v>
      </c>
      <c r="F21" s="278">
        <v>472.55</v>
      </c>
      <c r="G21" s="278">
        <v>465.1</v>
      </c>
      <c r="H21" s="278">
        <v>491</v>
      </c>
      <c r="I21" s="278">
        <v>498.45000000000005</v>
      </c>
      <c r="J21" s="278">
        <v>503.95</v>
      </c>
      <c r="K21" s="276">
        <v>492.95</v>
      </c>
      <c r="L21" s="276">
        <v>480</v>
      </c>
      <c r="M21" s="276">
        <v>83.729240000000004</v>
      </c>
    </row>
    <row r="22" spans="1:13" ht="12" customHeight="1">
      <c r="A22" s="267">
        <v>12</v>
      </c>
      <c r="B22" s="276" t="s">
        <v>43</v>
      </c>
      <c r="C22" s="277">
        <v>50.25</v>
      </c>
      <c r="D22" s="278">
        <v>49.433333333333337</v>
      </c>
      <c r="E22" s="278">
        <v>48.616666666666674</v>
      </c>
      <c r="F22" s="278">
        <v>46.983333333333334</v>
      </c>
      <c r="G22" s="278">
        <v>46.166666666666671</v>
      </c>
      <c r="H22" s="278">
        <v>51.066666666666677</v>
      </c>
      <c r="I22" s="278">
        <v>51.88333333333334</v>
      </c>
      <c r="J22" s="278">
        <v>53.51666666666668</v>
      </c>
      <c r="K22" s="276">
        <v>50.25</v>
      </c>
      <c r="L22" s="276">
        <v>47.8</v>
      </c>
      <c r="M22" s="276">
        <v>159.69591</v>
      </c>
    </row>
    <row r="23" spans="1:13">
      <c r="A23" s="267">
        <v>13</v>
      </c>
      <c r="B23" s="276" t="s">
        <v>298</v>
      </c>
      <c r="C23" s="277">
        <v>433.65</v>
      </c>
      <c r="D23" s="278">
        <v>439.63333333333338</v>
      </c>
      <c r="E23" s="278">
        <v>424.11666666666679</v>
      </c>
      <c r="F23" s="278">
        <v>414.58333333333343</v>
      </c>
      <c r="G23" s="278">
        <v>399.06666666666683</v>
      </c>
      <c r="H23" s="278">
        <v>449.16666666666674</v>
      </c>
      <c r="I23" s="278">
        <v>464.68333333333328</v>
      </c>
      <c r="J23" s="278">
        <v>474.2166666666667</v>
      </c>
      <c r="K23" s="276">
        <v>455.15</v>
      </c>
      <c r="L23" s="276">
        <v>430.1</v>
      </c>
      <c r="M23" s="276">
        <v>17.52252</v>
      </c>
    </row>
    <row r="24" spans="1:13">
      <c r="A24" s="267">
        <v>14</v>
      </c>
      <c r="B24" s="276" t="s">
        <v>299</v>
      </c>
      <c r="C24" s="277">
        <v>328.85</v>
      </c>
      <c r="D24" s="278">
        <v>332.23333333333335</v>
      </c>
      <c r="E24" s="278">
        <v>324.61666666666667</v>
      </c>
      <c r="F24" s="278">
        <v>320.38333333333333</v>
      </c>
      <c r="G24" s="278">
        <v>312.76666666666665</v>
      </c>
      <c r="H24" s="278">
        <v>336.4666666666667</v>
      </c>
      <c r="I24" s="278">
        <v>344.08333333333337</v>
      </c>
      <c r="J24" s="278">
        <v>348.31666666666672</v>
      </c>
      <c r="K24" s="276">
        <v>339.85</v>
      </c>
      <c r="L24" s="276">
        <v>328</v>
      </c>
      <c r="M24" s="276">
        <v>2.4032300000000002</v>
      </c>
    </row>
    <row r="25" spans="1:13">
      <c r="A25" s="267">
        <v>15</v>
      </c>
      <c r="B25" s="276" t="s">
        <v>300</v>
      </c>
      <c r="C25" s="277">
        <v>256</v>
      </c>
      <c r="D25" s="278">
        <v>252.95000000000002</v>
      </c>
      <c r="E25" s="278">
        <v>249.15000000000003</v>
      </c>
      <c r="F25" s="278">
        <v>242.3</v>
      </c>
      <c r="G25" s="278">
        <v>238.50000000000003</v>
      </c>
      <c r="H25" s="278">
        <v>259.80000000000007</v>
      </c>
      <c r="I25" s="278">
        <v>263.60000000000002</v>
      </c>
      <c r="J25" s="278">
        <v>270.45000000000005</v>
      </c>
      <c r="K25" s="276">
        <v>256.75</v>
      </c>
      <c r="L25" s="276">
        <v>246.1</v>
      </c>
      <c r="M25" s="276">
        <v>3.4144000000000001</v>
      </c>
    </row>
    <row r="26" spans="1:13">
      <c r="A26" s="267">
        <v>16</v>
      </c>
      <c r="B26" s="276" t="s">
        <v>832</v>
      </c>
      <c r="C26" s="277">
        <v>3837.85</v>
      </c>
      <c r="D26" s="278">
        <v>3855.2333333333336</v>
      </c>
      <c r="E26" s="278">
        <v>3812.6166666666672</v>
      </c>
      <c r="F26" s="278">
        <v>3787.3833333333337</v>
      </c>
      <c r="G26" s="278">
        <v>3744.7666666666673</v>
      </c>
      <c r="H26" s="278">
        <v>3880.4666666666672</v>
      </c>
      <c r="I26" s="278">
        <v>3923.0833333333339</v>
      </c>
      <c r="J26" s="278">
        <v>3948.3166666666671</v>
      </c>
      <c r="K26" s="276">
        <v>3897.85</v>
      </c>
      <c r="L26" s="276">
        <v>3830</v>
      </c>
      <c r="M26" s="276">
        <v>0.33259</v>
      </c>
    </row>
    <row r="27" spans="1:13">
      <c r="A27" s="267">
        <v>17</v>
      </c>
      <c r="B27" s="276" t="s">
        <v>292</v>
      </c>
      <c r="C27" s="277">
        <v>2060.9499999999998</v>
      </c>
      <c r="D27" s="278">
        <v>2044.95</v>
      </c>
      <c r="E27" s="278">
        <v>2014</v>
      </c>
      <c r="F27" s="278">
        <v>1967.05</v>
      </c>
      <c r="G27" s="278">
        <v>1936.1</v>
      </c>
      <c r="H27" s="278">
        <v>2091.9</v>
      </c>
      <c r="I27" s="278">
        <v>2122.8500000000004</v>
      </c>
      <c r="J27" s="278">
        <v>2169.8000000000002</v>
      </c>
      <c r="K27" s="276">
        <v>2075.9</v>
      </c>
      <c r="L27" s="276">
        <v>1998</v>
      </c>
      <c r="M27" s="276">
        <v>0.55495000000000005</v>
      </c>
    </row>
    <row r="28" spans="1:13">
      <c r="A28" s="267">
        <v>18</v>
      </c>
      <c r="B28" s="276" t="s">
        <v>229</v>
      </c>
      <c r="C28" s="277">
        <v>1689.1</v>
      </c>
      <c r="D28" s="278">
        <v>1687.0333333333335</v>
      </c>
      <c r="E28" s="278">
        <v>1677.0666666666671</v>
      </c>
      <c r="F28" s="278">
        <v>1665.0333333333335</v>
      </c>
      <c r="G28" s="278">
        <v>1655.0666666666671</v>
      </c>
      <c r="H28" s="278">
        <v>1699.0666666666671</v>
      </c>
      <c r="I28" s="278">
        <v>1709.0333333333338</v>
      </c>
      <c r="J28" s="278">
        <v>1721.0666666666671</v>
      </c>
      <c r="K28" s="276">
        <v>1697</v>
      </c>
      <c r="L28" s="276">
        <v>1675</v>
      </c>
      <c r="M28" s="276">
        <v>1.35467</v>
      </c>
    </row>
    <row r="29" spans="1:13">
      <c r="A29" s="267">
        <v>19</v>
      </c>
      <c r="B29" s="276" t="s">
        <v>301</v>
      </c>
      <c r="C29" s="277">
        <v>2327.3000000000002</v>
      </c>
      <c r="D29" s="278">
        <v>2303.1166666666668</v>
      </c>
      <c r="E29" s="278">
        <v>2256.2333333333336</v>
      </c>
      <c r="F29" s="278">
        <v>2185.166666666667</v>
      </c>
      <c r="G29" s="278">
        <v>2138.2833333333338</v>
      </c>
      <c r="H29" s="278">
        <v>2374.1833333333334</v>
      </c>
      <c r="I29" s="278">
        <v>2421.0666666666666</v>
      </c>
      <c r="J29" s="278">
        <v>2492.1333333333332</v>
      </c>
      <c r="K29" s="276">
        <v>2350</v>
      </c>
      <c r="L29" s="276">
        <v>2232.0500000000002</v>
      </c>
      <c r="M29" s="276">
        <v>0.34369</v>
      </c>
    </row>
    <row r="30" spans="1:13">
      <c r="A30" s="267">
        <v>20</v>
      </c>
      <c r="B30" s="276" t="s">
        <v>230</v>
      </c>
      <c r="C30" s="277">
        <v>2916.9</v>
      </c>
      <c r="D30" s="278">
        <v>2920.65</v>
      </c>
      <c r="E30" s="278">
        <v>2882.3500000000004</v>
      </c>
      <c r="F30" s="278">
        <v>2847.8</v>
      </c>
      <c r="G30" s="278">
        <v>2809.5000000000005</v>
      </c>
      <c r="H30" s="278">
        <v>2955.2000000000003</v>
      </c>
      <c r="I30" s="278">
        <v>2993.5000000000005</v>
      </c>
      <c r="J30" s="278">
        <v>3028.05</v>
      </c>
      <c r="K30" s="276">
        <v>2958.95</v>
      </c>
      <c r="L30" s="276">
        <v>2886.1</v>
      </c>
      <c r="M30" s="276">
        <v>0.43945000000000001</v>
      </c>
    </row>
    <row r="31" spans="1:13">
      <c r="A31" s="267">
        <v>21</v>
      </c>
      <c r="B31" s="276" t="s">
        <v>870</v>
      </c>
      <c r="C31" s="277">
        <v>3893.45</v>
      </c>
      <c r="D31" s="278">
        <v>3909.0499999999997</v>
      </c>
      <c r="E31" s="278">
        <v>3862.3999999999996</v>
      </c>
      <c r="F31" s="278">
        <v>3831.35</v>
      </c>
      <c r="G31" s="278">
        <v>3784.7</v>
      </c>
      <c r="H31" s="278">
        <v>3940.0999999999995</v>
      </c>
      <c r="I31" s="278">
        <v>3986.75</v>
      </c>
      <c r="J31" s="278">
        <v>4017.7999999999993</v>
      </c>
      <c r="K31" s="276">
        <v>3955.7</v>
      </c>
      <c r="L31" s="276">
        <v>3878</v>
      </c>
      <c r="M31" s="276">
        <v>0.17866000000000001</v>
      </c>
    </row>
    <row r="32" spans="1:13">
      <c r="A32" s="267">
        <v>22</v>
      </c>
      <c r="B32" s="276" t="s">
        <v>303</v>
      </c>
      <c r="C32" s="277">
        <v>134.30000000000001</v>
      </c>
      <c r="D32" s="278">
        <v>135.21666666666667</v>
      </c>
      <c r="E32" s="278">
        <v>131.73333333333335</v>
      </c>
      <c r="F32" s="278">
        <v>129.16666666666669</v>
      </c>
      <c r="G32" s="278">
        <v>125.68333333333337</v>
      </c>
      <c r="H32" s="278">
        <v>137.78333333333333</v>
      </c>
      <c r="I32" s="278">
        <v>141.26666666666662</v>
      </c>
      <c r="J32" s="278">
        <v>143.83333333333331</v>
      </c>
      <c r="K32" s="276">
        <v>138.69999999999999</v>
      </c>
      <c r="L32" s="276">
        <v>132.65</v>
      </c>
      <c r="M32" s="276">
        <v>4.9804899999999996</v>
      </c>
    </row>
    <row r="33" spans="1:13">
      <c r="A33" s="267">
        <v>23</v>
      </c>
      <c r="B33" s="276" t="s">
        <v>45</v>
      </c>
      <c r="C33" s="277">
        <v>928.7</v>
      </c>
      <c r="D33" s="278">
        <v>934.30000000000007</v>
      </c>
      <c r="E33" s="278">
        <v>918.60000000000014</v>
      </c>
      <c r="F33" s="278">
        <v>908.50000000000011</v>
      </c>
      <c r="G33" s="278">
        <v>892.80000000000018</v>
      </c>
      <c r="H33" s="278">
        <v>944.40000000000009</v>
      </c>
      <c r="I33" s="278">
        <v>960.10000000000014</v>
      </c>
      <c r="J33" s="278">
        <v>970.2</v>
      </c>
      <c r="K33" s="276">
        <v>950</v>
      </c>
      <c r="L33" s="276">
        <v>924.2</v>
      </c>
      <c r="M33" s="276">
        <v>7.3078099999999999</v>
      </c>
    </row>
    <row r="34" spans="1:13">
      <c r="A34" s="267">
        <v>24</v>
      </c>
      <c r="B34" s="276" t="s">
        <v>304</v>
      </c>
      <c r="C34" s="277">
        <v>2410.9499999999998</v>
      </c>
      <c r="D34" s="278">
        <v>2407.65</v>
      </c>
      <c r="E34" s="278">
        <v>2358.3000000000002</v>
      </c>
      <c r="F34" s="278">
        <v>2305.65</v>
      </c>
      <c r="G34" s="278">
        <v>2256.3000000000002</v>
      </c>
      <c r="H34" s="278">
        <v>2460.3000000000002</v>
      </c>
      <c r="I34" s="278">
        <v>2509.6499999999996</v>
      </c>
      <c r="J34" s="278">
        <v>2562.3000000000002</v>
      </c>
      <c r="K34" s="276">
        <v>2457</v>
      </c>
      <c r="L34" s="276">
        <v>2355</v>
      </c>
      <c r="M34" s="276">
        <v>1.7870200000000001</v>
      </c>
    </row>
    <row r="35" spans="1:13">
      <c r="A35" s="267">
        <v>25</v>
      </c>
      <c r="B35" s="276" t="s">
        <v>46</v>
      </c>
      <c r="C35" s="277">
        <v>247.2</v>
      </c>
      <c r="D35" s="278">
        <v>246.58333333333334</v>
      </c>
      <c r="E35" s="278">
        <v>245.31666666666669</v>
      </c>
      <c r="F35" s="278">
        <v>243.43333333333334</v>
      </c>
      <c r="G35" s="278">
        <v>242.16666666666669</v>
      </c>
      <c r="H35" s="278">
        <v>248.4666666666667</v>
      </c>
      <c r="I35" s="278">
        <v>249.73333333333335</v>
      </c>
      <c r="J35" s="278">
        <v>251.6166666666667</v>
      </c>
      <c r="K35" s="276">
        <v>247.85</v>
      </c>
      <c r="L35" s="276">
        <v>244.7</v>
      </c>
      <c r="M35" s="276">
        <v>45.477530000000002</v>
      </c>
    </row>
    <row r="36" spans="1:13">
      <c r="A36" s="267">
        <v>26</v>
      </c>
      <c r="B36" s="276" t="s">
        <v>293</v>
      </c>
      <c r="C36" s="277">
        <v>808.8</v>
      </c>
      <c r="D36" s="278">
        <v>796.06666666666661</v>
      </c>
      <c r="E36" s="278">
        <v>777.73333333333323</v>
      </c>
      <c r="F36" s="278">
        <v>746.66666666666663</v>
      </c>
      <c r="G36" s="278">
        <v>728.33333333333326</v>
      </c>
      <c r="H36" s="278">
        <v>827.13333333333321</v>
      </c>
      <c r="I36" s="278">
        <v>845.4666666666667</v>
      </c>
      <c r="J36" s="278">
        <v>876.53333333333319</v>
      </c>
      <c r="K36" s="276">
        <v>814.4</v>
      </c>
      <c r="L36" s="276">
        <v>765</v>
      </c>
      <c r="M36" s="276">
        <v>5.0720999999999998</v>
      </c>
    </row>
    <row r="37" spans="1:13">
      <c r="A37" s="267">
        <v>27</v>
      </c>
      <c r="B37" s="276" t="s">
        <v>302</v>
      </c>
      <c r="C37" s="277">
        <v>1067.1500000000001</v>
      </c>
      <c r="D37" s="278">
        <v>1073.2166666666667</v>
      </c>
      <c r="E37" s="278">
        <v>1056.4333333333334</v>
      </c>
      <c r="F37" s="278">
        <v>1045.7166666666667</v>
      </c>
      <c r="G37" s="278">
        <v>1028.9333333333334</v>
      </c>
      <c r="H37" s="278">
        <v>1083.9333333333334</v>
      </c>
      <c r="I37" s="278">
        <v>1100.7166666666667</v>
      </c>
      <c r="J37" s="278">
        <v>1111.4333333333334</v>
      </c>
      <c r="K37" s="276">
        <v>1090</v>
      </c>
      <c r="L37" s="276">
        <v>1062.5</v>
      </c>
      <c r="M37" s="276">
        <v>1.0102599999999999</v>
      </c>
    </row>
    <row r="38" spans="1:13">
      <c r="A38" s="267">
        <v>28</v>
      </c>
      <c r="B38" s="276" t="s">
        <v>47</v>
      </c>
      <c r="C38" s="277">
        <v>2388.8000000000002</v>
      </c>
      <c r="D38" s="278">
        <v>2397.9166666666665</v>
      </c>
      <c r="E38" s="278">
        <v>2366.3833333333332</v>
      </c>
      <c r="F38" s="278">
        <v>2343.9666666666667</v>
      </c>
      <c r="G38" s="278">
        <v>2312.4333333333334</v>
      </c>
      <c r="H38" s="278">
        <v>2420.333333333333</v>
      </c>
      <c r="I38" s="278">
        <v>2451.8666666666668</v>
      </c>
      <c r="J38" s="278">
        <v>2474.2833333333328</v>
      </c>
      <c r="K38" s="276">
        <v>2429.4499999999998</v>
      </c>
      <c r="L38" s="276">
        <v>2375.5</v>
      </c>
      <c r="M38" s="276">
        <v>7.8463599999999998</v>
      </c>
    </row>
    <row r="39" spans="1:13">
      <c r="A39" s="267">
        <v>29</v>
      </c>
      <c r="B39" s="276" t="s">
        <v>48</v>
      </c>
      <c r="C39" s="277">
        <v>177.7</v>
      </c>
      <c r="D39" s="278">
        <v>177.83333333333334</v>
      </c>
      <c r="E39" s="278">
        <v>175.86666666666667</v>
      </c>
      <c r="F39" s="278">
        <v>174.03333333333333</v>
      </c>
      <c r="G39" s="278">
        <v>172.06666666666666</v>
      </c>
      <c r="H39" s="278">
        <v>179.66666666666669</v>
      </c>
      <c r="I39" s="278">
        <v>181.63333333333333</v>
      </c>
      <c r="J39" s="278">
        <v>183.4666666666667</v>
      </c>
      <c r="K39" s="276">
        <v>179.8</v>
      </c>
      <c r="L39" s="276">
        <v>176</v>
      </c>
      <c r="M39" s="276">
        <v>57.738340000000001</v>
      </c>
    </row>
    <row r="40" spans="1:13">
      <c r="A40" s="267">
        <v>30</v>
      </c>
      <c r="B40" s="276" t="s">
        <v>305</v>
      </c>
      <c r="C40" s="277">
        <v>154.4</v>
      </c>
      <c r="D40" s="278">
        <v>154.28333333333333</v>
      </c>
      <c r="E40" s="278">
        <v>152.71666666666667</v>
      </c>
      <c r="F40" s="278">
        <v>151.03333333333333</v>
      </c>
      <c r="G40" s="278">
        <v>149.46666666666667</v>
      </c>
      <c r="H40" s="278">
        <v>155.96666666666667</v>
      </c>
      <c r="I40" s="278">
        <v>157.53333333333333</v>
      </c>
      <c r="J40" s="278">
        <v>159.21666666666667</v>
      </c>
      <c r="K40" s="276">
        <v>155.85</v>
      </c>
      <c r="L40" s="276">
        <v>152.6</v>
      </c>
      <c r="M40" s="276">
        <v>1.6297900000000001</v>
      </c>
    </row>
    <row r="41" spans="1:13">
      <c r="A41" s="267">
        <v>31</v>
      </c>
      <c r="B41" s="276" t="s">
        <v>937</v>
      </c>
      <c r="C41" s="277">
        <v>273.60000000000002</v>
      </c>
      <c r="D41" s="278">
        <v>272.45</v>
      </c>
      <c r="E41" s="278">
        <v>267.2</v>
      </c>
      <c r="F41" s="278">
        <v>260.8</v>
      </c>
      <c r="G41" s="278">
        <v>255.55</v>
      </c>
      <c r="H41" s="278">
        <v>278.84999999999997</v>
      </c>
      <c r="I41" s="278">
        <v>284.09999999999997</v>
      </c>
      <c r="J41" s="278">
        <v>290.49999999999994</v>
      </c>
      <c r="K41" s="276">
        <v>277.7</v>
      </c>
      <c r="L41" s="276">
        <v>266.05</v>
      </c>
      <c r="M41" s="276">
        <v>1.73997</v>
      </c>
    </row>
    <row r="42" spans="1:13">
      <c r="A42" s="267">
        <v>32</v>
      </c>
      <c r="B42" s="276" t="s">
        <v>306</v>
      </c>
      <c r="C42" s="277">
        <v>92.25</v>
      </c>
      <c r="D42" s="278">
        <v>92.133333333333326</v>
      </c>
      <c r="E42" s="278">
        <v>89.466666666666654</v>
      </c>
      <c r="F42" s="278">
        <v>86.683333333333323</v>
      </c>
      <c r="G42" s="278">
        <v>84.016666666666652</v>
      </c>
      <c r="H42" s="278">
        <v>94.916666666666657</v>
      </c>
      <c r="I42" s="278">
        <v>97.583333333333343</v>
      </c>
      <c r="J42" s="278">
        <v>100.36666666666666</v>
      </c>
      <c r="K42" s="276">
        <v>94.8</v>
      </c>
      <c r="L42" s="276">
        <v>89.35</v>
      </c>
      <c r="M42" s="276">
        <v>12.20454</v>
      </c>
    </row>
    <row r="43" spans="1:13">
      <c r="A43" s="267">
        <v>33</v>
      </c>
      <c r="B43" s="276" t="s">
        <v>49</v>
      </c>
      <c r="C43" s="277">
        <v>95.3</v>
      </c>
      <c r="D43" s="278">
        <v>95.516666666666666</v>
      </c>
      <c r="E43" s="278">
        <v>94.333333333333329</v>
      </c>
      <c r="F43" s="278">
        <v>93.36666666666666</v>
      </c>
      <c r="G43" s="278">
        <v>92.183333333333323</v>
      </c>
      <c r="H43" s="278">
        <v>96.483333333333334</v>
      </c>
      <c r="I43" s="278">
        <v>97.666666666666671</v>
      </c>
      <c r="J43" s="278">
        <v>98.63333333333334</v>
      </c>
      <c r="K43" s="276">
        <v>96.7</v>
      </c>
      <c r="L43" s="276">
        <v>94.55</v>
      </c>
      <c r="M43" s="276">
        <v>133.97130000000001</v>
      </c>
    </row>
    <row r="44" spans="1:13">
      <c r="A44" s="267">
        <v>34</v>
      </c>
      <c r="B44" s="276" t="s">
        <v>51</v>
      </c>
      <c r="C44" s="277">
        <v>2683.9</v>
      </c>
      <c r="D44" s="278">
        <v>2667.65</v>
      </c>
      <c r="E44" s="278">
        <v>2645.8</v>
      </c>
      <c r="F44" s="278">
        <v>2607.7000000000003</v>
      </c>
      <c r="G44" s="278">
        <v>2585.8500000000004</v>
      </c>
      <c r="H44" s="278">
        <v>2705.75</v>
      </c>
      <c r="I44" s="278">
        <v>2727.5999999999995</v>
      </c>
      <c r="J44" s="278">
        <v>2765.7</v>
      </c>
      <c r="K44" s="276">
        <v>2689.5</v>
      </c>
      <c r="L44" s="276">
        <v>2629.55</v>
      </c>
      <c r="M44" s="276">
        <v>12.26254</v>
      </c>
    </row>
    <row r="45" spans="1:13">
      <c r="A45" s="267">
        <v>35</v>
      </c>
      <c r="B45" s="276" t="s">
        <v>307</v>
      </c>
      <c r="C45" s="277">
        <v>165.6</v>
      </c>
      <c r="D45" s="278">
        <v>166.53333333333333</v>
      </c>
      <c r="E45" s="278">
        <v>164.16666666666666</v>
      </c>
      <c r="F45" s="278">
        <v>162.73333333333332</v>
      </c>
      <c r="G45" s="278">
        <v>160.36666666666665</v>
      </c>
      <c r="H45" s="278">
        <v>167.96666666666667</v>
      </c>
      <c r="I45" s="278">
        <v>170.33333333333334</v>
      </c>
      <c r="J45" s="278">
        <v>171.76666666666668</v>
      </c>
      <c r="K45" s="276">
        <v>168.9</v>
      </c>
      <c r="L45" s="276">
        <v>165.1</v>
      </c>
      <c r="M45" s="276">
        <v>0.53529000000000004</v>
      </c>
    </row>
    <row r="46" spans="1:13">
      <c r="A46" s="267">
        <v>36</v>
      </c>
      <c r="B46" s="276" t="s">
        <v>309</v>
      </c>
      <c r="C46" s="277">
        <v>1609.9</v>
      </c>
      <c r="D46" s="278">
        <v>1607.0666666666666</v>
      </c>
      <c r="E46" s="278">
        <v>1592.1333333333332</v>
      </c>
      <c r="F46" s="278">
        <v>1574.3666666666666</v>
      </c>
      <c r="G46" s="278">
        <v>1559.4333333333332</v>
      </c>
      <c r="H46" s="278">
        <v>1624.8333333333333</v>
      </c>
      <c r="I46" s="278">
        <v>1639.7666666666667</v>
      </c>
      <c r="J46" s="278">
        <v>1657.5333333333333</v>
      </c>
      <c r="K46" s="276">
        <v>1622</v>
      </c>
      <c r="L46" s="276">
        <v>1589.3</v>
      </c>
      <c r="M46" s="276">
        <v>0.66532000000000002</v>
      </c>
    </row>
    <row r="47" spans="1:13">
      <c r="A47" s="267">
        <v>37</v>
      </c>
      <c r="B47" s="276" t="s">
        <v>308</v>
      </c>
      <c r="C47" s="277">
        <v>4458.3999999999996</v>
      </c>
      <c r="D47" s="278">
        <v>4454.1333333333332</v>
      </c>
      <c r="E47" s="278">
        <v>4409.2666666666664</v>
      </c>
      <c r="F47" s="278">
        <v>4360.1333333333332</v>
      </c>
      <c r="G47" s="278">
        <v>4315.2666666666664</v>
      </c>
      <c r="H47" s="278">
        <v>4503.2666666666664</v>
      </c>
      <c r="I47" s="278">
        <v>4548.1333333333332</v>
      </c>
      <c r="J47" s="278">
        <v>4597.2666666666664</v>
      </c>
      <c r="K47" s="276">
        <v>4499</v>
      </c>
      <c r="L47" s="276">
        <v>4405</v>
      </c>
      <c r="M47" s="276">
        <v>1.4292</v>
      </c>
    </row>
    <row r="48" spans="1:13">
      <c r="A48" s="267">
        <v>38</v>
      </c>
      <c r="B48" s="276" t="s">
        <v>310</v>
      </c>
      <c r="C48" s="277">
        <v>6425.5</v>
      </c>
      <c r="D48" s="278">
        <v>6463.5</v>
      </c>
      <c r="E48" s="278">
        <v>6352</v>
      </c>
      <c r="F48" s="278">
        <v>6278.5</v>
      </c>
      <c r="G48" s="278">
        <v>6167</v>
      </c>
      <c r="H48" s="278">
        <v>6537</v>
      </c>
      <c r="I48" s="278">
        <v>6648.5</v>
      </c>
      <c r="J48" s="278">
        <v>6722</v>
      </c>
      <c r="K48" s="276">
        <v>6575</v>
      </c>
      <c r="L48" s="276">
        <v>6390</v>
      </c>
      <c r="M48" s="276">
        <v>0.13877999999999999</v>
      </c>
    </row>
    <row r="49" spans="1:13">
      <c r="A49" s="267">
        <v>39</v>
      </c>
      <c r="B49" s="276" t="s">
        <v>226</v>
      </c>
      <c r="C49" s="277">
        <v>856.25</v>
      </c>
      <c r="D49" s="278">
        <v>861.4</v>
      </c>
      <c r="E49" s="278">
        <v>845.84999999999991</v>
      </c>
      <c r="F49" s="278">
        <v>835.44999999999993</v>
      </c>
      <c r="G49" s="278">
        <v>819.89999999999986</v>
      </c>
      <c r="H49" s="278">
        <v>871.8</v>
      </c>
      <c r="I49" s="278">
        <v>887.34999999999991</v>
      </c>
      <c r="J49" s="278">
        <v>897.75</v>
      </c>
      <c r="K49" s="276">
        <v>876.95</v>
      </c>
      <c r="L49" s="276">
        <v>851</v>
      </c>
      <c r="M49" s="276">
        <v>4.9061399999999997</v>
      </c>
    </row>
    <row r="50" spans="1:13">
      <c r="A50" s="267">
        <v>40</v>
      </c>
      <c r="B50" s="276" t="s">
        <v>53</v>
      </c>
      <c r="C50" s="277">
        <v>908.35</v>
      </c>
      <c r="D50" s="278">
        <v>911.11666666666667</v>
      </c>
      <c r="E50" s="278">
        <v>901.23333333333335</v>
      </c>
      <c r="F50" s="278">
        <v>894.11666666666667</v>
      </c>
      <c r="G50" s="278">
        <v>884.23333333333335</v>
      </c>
      <c r="H50" s="278">
        <v>918.23333333333335</v>
      </c>
      <c r="I50" s="278">
        <v>928.11666666666679</v>
      </c>
      <c r="J50" s="278">
        <v>935.23333333333335</v>
      </c>
      <c r="K50" s="276">
        <v>921</v>
      </c>
      <c r="L50" s="276">
        <v>904</v>
      </c>
      <c r="M50" s="276">
        <v>31.362649999999999</v>
      </c>
    </row>
    <row r="51" spans="1:13">
      <c r="A51" s="267">
        <v>41</v>
      </c>
      <c r="B51" s="276" t="s">
        <v>311</v>
      </c>
      <c r="C51" s="277">
        <v>523.85</v>
      </c>
      <c r="D51" s="278">
        <v>523.30000000000007</v>
      </c>
      <c r="E51" s="278">
        <v>518.70000000000016</v>
      </c>
      <c r="F51" s="278">
        <v>513.55000000000007</v>
      </c>
      <c r="G51" s="278">
        <v>508.95000000000016</v>
      </c>
      <c r="H51" s="278">
        <v>528.45000000000016</v>
      </c>
      <c r="I51" s="278">
        <v>533.05000000000007</v>
      </c>
      <c r="J51" s="278">
        <v>538.20000000000016</v>
      </c>
      <c r="K51" s="276">
        <v>527.9</v>
      </c>
      <c r="L51" s="276">
        <v>518.15</v>
      </c>
      <c r="M51" s="276">
        <v>2.51308</v>
      </c>
    </row>
    <row r="52" spans="1:13">
      <c r="A52" s="267">
        <v>42</v>
      </c>
      <c r="B52" s="276" t="s">
        <v>55</v>
      </c>
      <c r="C52" s="277">
        <v>617.65</v>
      </c>
      <c r="D52" s="278">
        <v>617.48333333333323</v>
      </c>
      <c r="E52" s="278">
        <v>614.16666666666652</v>
      </c>
      <c r="F52" s="278">
        <v>610.68333333333328</v>
      </c>
      <c r="G52" s="278">
        <v>607.36666666666656</v>
      </c>
      <c r="H52" s="278">
        <v>620.96666666666647</v>
      </c>
      <c r="I52" s="278">
        <v>624.2833333333333</v>
      </c>
      <c r="J52" s="278">
        <v>627.76666666666642</v>
      </c>
      <c r="K52" s="276">
        <v>620.79999999999995</v>
      </c>
      <c r="L52" s="276">
        <v>614</v>
      </c>
      <c r="M52" s="276">
        <v>84.445059999999998</v>
      </c>
    </row>
    <row r="53" spans="1:13">
      <c r="A53" s="267">
        <v>43</v>
      </c>
      <c r="B53" s="276" t="s">
        <v>56</v>
      </c>
      <c r="C53" s="277">
        <v>3414.7</v>
      </c>
      <c r="D53" s="278">
        <v>3403.5666666666671</v>
      </c>
      <c r="E53" s="278">
        <v>3385.1333333333341</v>
      </c>
      <c r="F53" s="278">
        <v>3355.5666666666671</v>
      </c>
      <c r="G53" s="278">
        <v>3337.1333333333341</v>
      </c>
      <c r="H53" s="278">
        <v>3433.1333333333341</v>
      </c>
      <c r="I53" s="278">
        <v>3451.5666666666675</v>
      </c>
      <c r="J53" s="278">
        <v>3481.1333333333341</v>
      </c>
      <c r="K53" s="276">
        <v>3422</v>
      </c>
      <c r="L53" s="276">
        <v>3374</v>
      </c>
      <c r="M53" s="276">
        <v>5.3695399999999998</v>
      </c>
    </row>
    <row r="54" spans="1:13">
      <c r="A54" s="267">
        <v>44</v>
      </c>
      <c r="B54" s="276" t="s">
        <v>315</v>
      </c>
      <c r="C54" s="277">
        <v>219.5</v>
      </c>
      <c r="D54" s="278">
        <v>218.15</v>
      </c>
      <c r="E54" s="278">
        <v>215.4</v>
      </c>
      <c r="F54" s="278">
        <v>211.3</v>
      </c>
      <c r="G54" s="278">
        <v>208.55</v>
      </c>
      <c r="H54" s="278">
        <v>222.25</v>
      </c>
      <c r="I54" s="278">
        <v>225</v>
      </c>
      <c r="J54" s="278">
        <v>229.1</v>
      </c>
      <c r="K54" s="276">
        <v>220.9</v>
      </c>
      <c r="L54" s="276">
        <v>214.05</v>
      </c>
      <c r="M54" s="276">
        <v>3.9041299999999999</v>
      </c>
    </row>
    <row r="55" spans="1:13">
      <c r="A55" s="267">
        <v>45</v>
      </c>
      <c r="B55" s="276" t="s">
        <v>316</v>
      </c>
      <c r="C55" s="277">
        <v>610.95000000000005</v>
      </c>
      <c r="D55" s="278">
        <v>613.66666666666663</v>
      </c>
      <c r="E55" s="278">
        <v>604.33333333333326</v>
      </c>
      <c r="F55" s="278">
        <v>597.71666666666658</v>
      </c>
      <c r="G55" s="278">
        <v>588.38333333333321</v>
      </c>
      <c r="H55" s="278">
        <v>620.2833333333333</v>
      </c>
      <c r="I55" s="278">
        <v>629.61666666666656</v>
      </c>
      <c r="J55" s="278">
        <v>636.23333333333335</v>
      </c>
      <c r="K55" s="276">
        <v>623</v>
      </c>
      <c r="L55" s="276">
        <v>607.04999999999995</v>
      </c>
      <c r="M55" s="276">
        <v>0.75477000000000005</v>
      </c>
    </row>
    <row r="56" spans="1:13">
      <c r="A56" s="267">
        <v>46</v>
      </c>
      <c r="B56" s="276" t="s">
        <v>58</v>
      </c>
      <c r="C56" s="277">
        <v>8995.0499999999993</v>
      </c>
      <c r="D56" s="278">
        <v>9025.0166666666664</v>
      </c>
      <c r="E56" s="278">
        <v>8935.0333333333328</v>
      </c>
      <c r="F56" s="278">
        <v>8875.0166666666664</v>
      </c>
      <c r="G56" s="278">
        <v>8785.0333333333328</v>
      </c>
      <c r="H56" s="278">
        <v>9085.0333333333328</v>
      </c>
      <c r="I56" s="278">
        <v>9175.0166666666664</v>
      </c>
      <c r="J56" s="278">
        <v>9235.0333333333328</v>
      </c>
      <c r="K56" s="276">
        <v>9115</v>
      </c>
      <c r="L56" s="276">
        <v>8965</v>
      </c>
      <c r="M56" s="276">
        <v>3.4499399999999998</v>
      </c>
    </row>
    <row r="57" spans="1:13">
      <c r="A57" s="267">
        <v>47</v>
      </c>
      <c r="B57" s="276" t="s">
        <v>232</v>
      </c>
      <c r="C57" s="277">
        <v>3092.15</v>
      </c>
      <c r="D57" s="278">
        <v>3099.2666666666664</v>
      </c>
      <c r="E57" s="278">
        <v>3072.8833333333328</v>
      </c>
      <c r="F57" s="278">
        <v>3053.6166666666663</v>
      </c>
      <c r="G57" s="278">
        <v>3027.2333333333327</v>
      </c>
      <c r="H57" s="278">
        <v>3118.5333333333328</v>
      </c>
      <c r="I57" s="278">
        <v>3144.9166666666661</v>
      </c>
      <c r="J57" s="278">
        <v>3164.1833333333329</v>
      </c>
      <c r="K57" s="276">
        <v>3125.65</v>
      </c>
      <c r="L57" s="276">
        <v>3080</v>
      </c>
      <c r="M57" s="276">
        <v>0.39147999999999999</v>
      </c>
    </row>
    <row r="58" spans="1:13">
      <c r="A58" s="267">
        <v>48</v>
      </c>
      <c r="B58" s="276" t="s">
        <v>59</v>
      </c>
      <c r="C58" s="277">
        <v>5204.1000000000004</v>
      </c>
      <c r="D58" s="278">
        <v>5207.9666666666672</v>
      </c>
      <c r="E58" s="278">
        <v>5171.1333333333341</v>
      </c>
      <c r="F58" s="278">
        <v>5138.166666666667</v>
      </c>
      <c r="G58" s="278">
        <v>5101.3333333333339</v>
      </c>
      <c r="H58" s="278">
        <v>5240.9333333333343</v>
      </c>
      <c r="I58" s="278">
        <v>5277.7666666666664</v>
      </c>
      <c r="J58" s="278">
        <v>5310.7333333333345</v>
      </c>
      <c r="K58" s="276">
        <v>5244.8</v>
      </c>
      <c r="L58" s="276">
        <v>5175</v>
      </c>
      <c r="M58" s="276">
        <v>19.326059999999998</v>
      </c>
    </row>
    <row r="59" spans="1:13">
      <c r="A59" s="267">
        <v>49</v>
      </c>
      <c r="B59" s="276" t="s">
        <v>60</v>
      </c>
      <c r="C59" s="277">
        <v>1557</v>
      </c>
      <c r="D59" s="278">
        <v>1561.9333333333334</v>
      </c>
      <c r="E59" s="278">
        <v>1545.8666666666668</v>
      </c>
      <c r="F59" s="278">
        <v>1534.7333333333333</v>
      </c>
      <c r="G59" s="278">
        <v>1518.6666666666667</v>
      </c>
      <c r="H59" s="278">
        <v>1573.0666666666668</v>
      </c>
      <c r="I59" s="278">
        <v>1589.1333333333334</v>
      </c>
      <c r="J59" s="278">
        <v>1600.2666666666669</v>
      </c>
      <c r="K59" s="276">
        <v>1578</v>
      </c>
      <c r="L59" s="276">
        <v>1550.8</v>
      </c>
      <c r="M59" s="276">
        <v>4.3350499999999998</v>
      </c>
    </row>
    <row r="60" spans="1:13" ht="12" customHeight="1">
      <c r="A60" s="267">
        <v>50</v>
      </c>
      <c r="B60" s="276" t="s">
        <v>317</v>
      </c>
      <c r="C60" s="277">
        <v>134.05000000000001</v>
      </c>
      <c r="D60" s="278">
        <v>129.46666666666667</v>
      </c>
      <c r="E60" s="278">
        <v>119.58333333333334</v>
      </c>
      <c r="F60" s="278">
        <v>105.11666666666667</v>
      </c>
      <c r="G60" s="278">
        <v>95.233333333333348</v>
      </c>
      <c r="H60" s="278">
        <v>143.93333333333334</v>
      </c>
      <c r="I60" s="278">
        <v>153.81666666666666</v>
      </c>
      <c r="J60" s="278">
        <v>168.28333333333333</v>
      </c>
      <c r="K60" s="276">
        <v>139.35</v>
      </c>
      <c r="L60" s="276">
        <v>115</v>
      </c>
      <c r="M60" s="276">
        <v>64.642910000000001</v>
      </c>
    </row>
    <row r="61" spans="1:13">
      <c r="A61" s="267">
        <v>51</v>
      </c>
      <c r="B61" s="276" t="s">
        <v>318</v>
      </c>
      <c r="C61" s="277">
        <v>171.9</v>
      </c>
      <c r="D61" s="278">
        <v>173.33333333333334</v>
      </c>
      <c r="E61" s="278">
        <v>169.76666666666668</v>
      </c>
      <c r="F61" s="278">
        <v>167.63333333333333</v>
      </c>
      <c r="G61" s="278">
        <v>164.06666666666666</v>
      </c>
      <c r="H61" s="278">
        <v>175.4666666666667</v>
      </c>
      <c r="I61" s="278">
        <v>179.03333333333336</v>
      </c>
      <c r="J61" s="278">
        <v>181.16666666666671</v>
      </c>
      <c r="K61" s="276">
        <v>176.9</v>
      </c>
      <c r="L61" s="276">
        <v>171.2</v>
      </c>
      <c r="M61" s="276">
        <v>4.5224099999999998</v>
      </c>
    </row>
    <row r="62" spans="1:13">
      <c r="A62" s="267">
        <v>52</v>
      </c>
      <c r="B62" s="276" t="s">
        <v>233</v>
      </c>
      <c r="C62" s="277">
        <v>406.15</v>
      </c>
      <c r="D62" s="278">
        <v>404.09999999999997</v>
      </c>
      <c r="E62" s="278">
        <v>400.69999999999993</v>
      </c>
      <c r="F62" s="278">
        <v>395.24999999999994</v>
      </c>
      <c r="G62" s="278">
        <v>391.84999999999991</v>
      </c>
      <c r="H62" s="278">
        <v>409.54999999999995</v>
      </c>
      <c r="I62" s="278">
        <v>412.94999999999993</v>
      </c>
      <c r="J62" s="278">
        <v>418.4</v>
      </c>
      <c r="K62" s="276">
        <v>407.5</v>
      </c>
      <c r="L62" s="276">
        <v>398.65</v>
      </c>
      <c r="M62" s="276">
        <v>46.774850000000001</v>
      </c>
    </row>
    <row r="63" spans="1:13">
      <c r="A63" s="267">
        <v>53</v>
      </c>
      <c r="B63" s="276" t="s">
        <v>61</v>
      </c>
      <c r="C63" s="277">
        <v>62.4</v>
      </c>
      <c r="D63" s="278">
        <v>62.199999999999996</v>
      </c>
      <c r="E63" s="278">
        <v>61.449999999999989</v>
      </c>
      <c r="F63" s="278">
        <v>60.499999999999993</v>
      </c>
      <c r="G63" s="278">
        <v>59.749999999999986</v>
      </c>
      <c r="H63" s="278">
        <v>63.149999999999991</v>
      </c>
      <c r="I63" s="278">
        <v>63.900000000000006</v>
      </c>
      <c r="J63" s="278">
        <v>64.849999999999994</v>
      </c>
      <c r="K63" s="276">
        <v>62.95</v>
      </c>
      <c r="L63" s="276">
        <v>61.25</v>
      </c>
      <c r="M63" s="276">
        <v>272.99489</v>
      </c>
    </row>
    <row r="64" spans="1:13">
      <c r="A64" s="267">
        <v>54</v>
      </c>
      <c r="B64" s="276" t="s">
        <v>62</v>
      </c>
      <c r="C64" s="277">
        <v>49.4</v>
      </c>
      <c r="D64" s="278">
        <v>49.433333333333337</v>
      </c>
      <c r="E64" s="278">
        <v>48.966666666666676</v>
      </c>
      <c r="F64" s="278">
        <v>48.533333333333339</v>
      </c>
      <c r="G64" s="278">
        <v>48.066666666666677</v>
      </c>
      <c r="H64" s="278">
        <v>49.866666666666674</v>
      </c>
      <c r="I64" s="278">
        <v>50.333333333333343</v>
      </c>
      <c r="J64" s="278">
        <v>50.766666666666673</v>
      </c>
      <c r="K64" s="276">
        <v>49.9</v>
      </c>
      <c r="L64" s="276">
        <v>49</v>
      </c>
      <c r="M64" s="276">
        <v>36.134749999999997</v>
      </c>
    </row>
    <row r="65" spans="1:13">
      <c r="A65" s="267">
        <v>55</v>
      </c>
      <c r="B65" s="276" t="s">
        <v>312</v>
      </c>
      <c r="C65" s="277">
        <v>1630.6</v>
      </c>
      <c r="D65" s="278">
        <v>1611.6833333333334</v>
      </c>
      <c r="E65" s="278">
        <v>1558.9166666666667</v>
      </c>
      <c r="F65" s="278">
        <v>1487.2333333333333</v>
      </c>
      <c r="G65" s="278">
        <v>1434.4666666666667</v>
      </c>
      <c r="H65" s="278">
        <v>1683.3666666666668</v>
      </c>
      <c r="I65" s="278">
        <v>1736.1333333333332</v>
      </c>
      <c r="J65" s="278">
        <v>1807.8166666666668</v>
      </c>
      <c r="K65" s="276">
        <v>1664.45</v>
      </c>
      <c r="L65" s="276">
        <v>1540</v>
      </c>
      <c r="M65" s="276">
        <v>1.0394399999999999</v>
      </c>
    </row>
    <row r="66" spans="1:13">
      <c r="A66" s="267">
        <v>56</v>
      </c>
      <c r="B66" s="276" t="s">
        <v>63</v>
      </c>
      <c r="C66" s="277">
        <v>1609.7</v>
      </c>
      <c r="D66" s="278">
        <v>1598.8500000000001</v>
      </c>
      <c r="E66" s="278">
        <v>1581.0000000000002</v>
      </c>
      <c r="F66" s="278">
        <v>1552.3000000000002</v>
      </c>
      <c r="G66" s="278">
        <v>1534.4500000000003</v>
      </c>
      <c r="H66" s="278">
        <v>1627.5500000000002</v>
      </c>
      <c r="I66" s="278">
        <v>1645.4</v>
      </c>
      <c r="J66" s="278">
        <v>1674.1000000000001</v>
      </c>
      <c r="K66" s="276">
        <v>1616.7</v>
      </c>
      <c r="L66" s="276">
        <v>1570.15</v>
      </c>
      <c r="M66" s="276">
        <v>6.2462400000000002</v>
      </c>
    </row>
    <row r="67" spans="1:13">
      <c r="A67" s="267">
        <v>57</v>
      </c>
      <c r="B67" s="276" t="s">
        <v>320</v>
      </c>
      <c r="C67" s="277">
        <v>5534.35</v>
      </c>
      <c r="D67" s="278">
        <v>5544.6500000000005</v>
      </c>
      <c r="E67" s="278">
        <v>5486.3000000000011</v>
      </c>
      <c r="F67" s="278">
        <v>5438.2500000000009</v>
      </c>
      <c r="G67" s="278">
        <v>5379.9000000000015</v>
      </c>
      <c r="H67" s="278">
        <v>5592.7000000000007</v>
      </c>
      <c r="I67" s="278">
        <v>5651.0500000000011</v>
      </c>
      <c r="J67" s="278">
        <v>5699.1</v>
      </c>
      <c r="K67" s="276">
        <v>5603</v>
      </c>
      <c r="L67" s="276">
        <v>5496.6</v>
      </c>
      <c r="M67" s="276">
        <v>0.41269</v>
      </c>
    </row>
    <row r="68" spans="1:13">
      <c r="A68" s="267">
        <v>58</v>
      </c>
      <c r="B68" s="276" t="s">
        <v>234</v>
      </c>
      <c r="C68" s="277">
        <v>1306.5</v>
      </c>
      <c r="D68" s="278">
        <v>1304.3</v>
      </c>
      <c r="E68" s="278">
        <v>1279.5999999999999</v>
      </c>
      <c r="F68" s="278">
        <v>1252.7</v>
      </c>
      <c r="G68" s="278">
        <v>1228</v>
      </c>
      <c r="H68" s="278">
        <v>1331.1999999999998</v>
      </c>
      <c r="I68" s="278">
        <v>1355.9</v>
      </c>
      <c r="J68" s="278">
        <v>1382.7999999999997</v>
      </c>
      <c r="K68" s="276">
        <v>1329</v>
      </c>
      <c r="L68" s="276">
        <v>1277.4000000000001</v>
      </c>
      <c r="M68" s="276">
        <v>1.3815599999999999</v>
      </c>
    </row>
    <row r="69" spans="1:13">
      <c r="A69" s="267">
        <v>59</v>
      </c>
      <c r="B69" s="276" t="s">
        <v>321</v>
      </c>
      <c r="C69" s="277">
        <v>329.35</v>
      </c>
      <c r="D69" s="278">
        <v>330.09999999999997</v>
      </c>
      <c r="E69" s="278">
        <v>327.24999999999994</v>
      </c>
      <c r="F69" s="278">
        <v>325.14999999999998</v>
      </c>
      <c r="G69" s="278">
        <v>322.29999999999995</v>
      </c>
      <c r="H69" s="278">
        <v>332.19999999999993</v>
      </c>
      <c r="I69" s="278">
        <v>335.04999999999995</v>
      </c>
      <c r="J69" s="278">
        <v>337.14999999999992</v>
      </c>
      <c r="K69" s="276">
        <v>332.95</v>
      </c>
      <c r="L69" s="276">
        <v>328</v>
      </c>
      <c r="M69" s="276">
        <v>0.84672000000000003</v>
      </c>
    </row>
    <row r="70" spans="1:13">
      <c r="A70" s="267">
        <v>60</v>
      </c>
      <c r="B70" s="276" t="s">
        <v>65</v>
      </c>
      <c r="C70" s="277">
        <v>114.6</v>
      </c>
      <c r="D70" s="278">
        <v>115.01666666666665</v>
      </c>
      <c r="E70" s="278">
        <v>113.48333333333331</v>
      </c>
      <c r="F70" s="278">
        <v>112.36666666666666</v>
      </c>
      <c r="G70" s="278">
        <v>110.83333333333331</v>
      </c>
      <c r="H70" s="278">
        <v>116.1333333333333</v>
      </c>
      <c r="I70" s="278">
        <v>117.66666666666666</v>
      </c>
      <c r="J70" s="278">
        <v>118.78333333333329</v>
      </c>
      <c r="K70" s="276">
        <v>116.55</v>
      </c>
      <c r="L70" s="276">
        <v>113.9</v>
      </c>
      <c r="M70" s="276">
        <v>94.472939999999994</v>
      </c>
    </row>
    <row r="71" spans="1:13">
      <c r="A71" s="267">
        <v>61</v>
      </c>
      <c r="B71" s="276" t="s">
        <v>313</v>
      </c>
      <c r="C71" s="277">
        <v>976.15</v>
      </c>
      <c r="D71" s="278">
        <v>983.65</v>
      </c>
      <c r="E71" s="278">
        <v>960.55</v>
      </c>
      <c r="F71" s="278">
        <v>944.94999999999993</v>
      </c>
      <c r="G71" s="278">
        <v>921.84999999999991</v>
      </c>
      <c r="H71" s="278">
        <v>999.25</v>
      </c>
      <c r="I71" s="278">
        <v>1022.3500000000001</v>
      </c>
      <c r="J71" s="278">
        <v>1037.95</v>
      </c>
      <c r="K71" s="276">
        <v>1006.75</v>
      </c>
      <c r="L71" s="276">
        <v>968.05</v>
      </c>
      <c r="M71" s="276">
        <v>10.004799999999999</v>
      </c>
    </row>
    <row r="72" spans="1:13">
      <c r="A72" s="267">
        <v>62</v>
      </c>
      <c r="B72" s="276" t="s">
        <v>66</v>
      </c>
      <c r="C72" s="277">
        <v>740.9</v>
      </c>
      <c r="D72" s="278">
        <v>737.08333333333337</v>
      </c>
      <c r="E72" s="278">
        <v>731.16666666666674</v>
      </c>
      <c r="F72" s="278">
        <v>721.43333333333339</v>
      </c>
      <c r="G72" s="278">
        <v>715.51666666666677</v>
      </c>
      <c r="H72" s="278">
        <v>746.81666666666672</v>
      </c>
      <c r="I72" s="278">
        <v>752.73333333333346</v>
      </c>
      <c r="J72" s="278">
        <v>762.4666666666667</v>
      </c>
      <c r="K72" s="276">
        <v>743</v>
      </c>
      <c r="L72" s="276">
        <v>727.35</v>
      </c>
      <c r="M72" s="276">
        <v>8.4665400000000002</v>
      </c>
    </row>
    <row r="73" spans="1:13">
      <c r="A73" s="267">
        <v>63</v>
      </c>
      <c r="B73" s="276" t="s">
        <v>67</v>
      </c>
      <c r="C73" s="277">
        <v>527.79999999999995</v>
      </c>
      <c r="D73" s="278">
        <v>528.43333333333328</v>
      </c>
      <c r="E73" s="278">
        <v>523.61666666666656</v>
      </c>
      <c r="F73" s="278">
        <v>519.43333333333328</v>
      </c>
      <c r="G73" s="278">
        <v>514.61666666666656</v>
      </c>
      <c r="H73" s="278">
        <v>532.61666666666656</v>
      </c>
      <c r="I73" s="278">
        <v>537.43333333333339</v>
      </c>
      <c r="J73" s="278">
        <v>541.61666666666656</v>
      </c>
      <c r="K73" s="276">
        <v>533.25</v>
      </c>
      <c r="L73" s="276">
        <v>524.25</v>
      </c>
      <c r="M73" s="276">
        <v>16.421520000000001</v>
      </c>
    </row>
    <row r="74" spans="1:13">
      <c r="A74" s="267">
        <v>64</v>
      </c>
      <c r="B74" s="276" t="s">
        <v>1045</v>
      </c>
      <c r="C74" s="277">
        <v>9246.25</v>
      </c>
      <c r="D74" s="278">
        <v>9289.4166666666661</v>
      </c>
      <c r="E74" s="278">
        <v>9178.8333333333321</v>
      </c>
      <c r="F74" s="278">
        <v>9111.4166666666661</v>
      </c>
      <c r="G74" s="278">
        <v>9000.8333333333321</v>
      </c>
      <c r="H74" s="278">
        <v>9356.8333333333321</v>
      </c>
      <c r="I74" s="278">
        <v>9467.4166666666642</v>
      </c>
      <c r="J74" s="278">
        <v>9534.8333333333321</v>
      </c>
      <c r="K74" s="276">
        <v>9400</v>
      </c>
      <c r="L74" s="276">
        <v>9222</v>
      </c>
      <c r="M74" s="276">
        <v>3.2680000000000001E-2</v>
      </c>
    </row>
    <row r="75" spans="1:13">
      <c r="A75" s="267">
        <v>65</v>
      </c>
      <c r="B75" s="276" t="s">
        <v>69</v>
      </c>
      <c r="C75" s="277">
        <v>521.6</v>
      </c>
      <c r="D75" s="278">
        <v>521.73333333333323</v>
      </c>
      <c r="E75" s="278">
        <v>516.46666666666647</v>
      </c>
      <c r="F75" s="278">
        <v>511.33333333333326</v>
      </c>
      <c r="G75" s="278">
        <v>506.06666666666649</v>
      </c>
      <c r="H75" s="278">
        <v>526.86666666666645</v>
      </c>
      <c r="I75" s="278">
        <v>532.1333333333331</v>
      </c>
      <c r="J75" s="278">
        <v>537.26666666666642</v>
      </c>
      <c r="K75" s="276">
        <v>527</v>
      </c>
      <c r="L75" s="276">
        <v>516.6</v>
      </c>
      <c r="M75" s="276">
        <v>128.82390000000001</v>
      </c>
    </row>
    <row r="76" spans="1:13" s="16" customFormat="1">
      <c r="A76" s="267">
        <v>66</v>
      </c>
      <c r="B76" s="276" t="s">
        <v>70</v>
      </c>
      <c r="C76" s="277">
        <v>35.25</v>
      </c>
      <c r="D76" s="278">
        <v>34.883333333333333</v>
      </c>
      <c r="E76" s="278">
        <v>34.266666666666666</v>
      </c>
      <c r="F76" s="278">
        <v>33.283333333333331</v>
      </c>
      <c r="G76" s="278">
        <v>32.666666666666664</v>
      </c>
      <c r="H76" s="278">
        <v>35.866666666666667</v>
      </c>
      <c r="I76" s="278">
        <v>36.483333333333327</v>
      </c>
      <c r="J76" s="278">
        <v>37.466666666666669</v>
      </c>
      <c r="K76" s="276">
        <v>35.5</v>
      </c>
      <c r="L76" s="276">
        <v>33.9</v>
      </c>
      <c r="M76" s="276">
        <v>410.52654999999999</v>
      </c>
    </row>
    <row r="77" spans="1:13" s="16" customFormat="1">
      <c r="A77" s="267">
        <v>67</v>
      </c>
      <c r="B77" s="276" t="s">
        <v>71</v>
      </c>
      <c r="C77" s="277">
        <v>465.8</v>
      </c>
      <c r="D77" s="278">
        <v>468.76666666666665</v>
      </c>
      <c r="E77" s="278">
        <v>460.0333333333333</v>
      </c>
      <c r="F77" s="278">
        <v>454.26666666666665</v>
      </c>
      <c r="G77" s="278">
        <v>445.5333333333333</v>
      </c>
      <c r="H77" s="278">
        <v>474.5333333333333</v>
      </c>
      <c r="I77" s="278">
        <v>483.26666666666665</v>
      </c>
      <c r="J77" s="278">
        <v>489.0333333333333</v>
      </c>
      <c r="K77" s="276">
        <v>477.5</v>
      </c>
      <c r="L77" s="276">
        <v>463</v>
      </c>
      <c r="M77" s="276">
        <v>88.024600000000007</v>
      </c>
    </row>
    <row r="78" spans="1:13" s="16" customFormat="1">
      <c r="A78" s="267">
        <v>68</v>
      </c>
      <c r="B78" s="276" t="s">
        <v>322</v>
      </c>
      <c r="C78" s="277">
        <v>702.85</v>
      </c>
      <c r="D78" s="278">
        <v>705.65</v>
      </c>
      <c r="E78" s="278">
        <v>696.3</v>
      </c>
      <c r="F78" s="278">
        <v>689.75</v>
      </c>
      <c r="G78" s="278">
        <v>680.4</v>
      </c>
      <c r="H78" s="278">
        <v>712.19999999999993</v>
      </c>
      <c r="I78" s="278">
        <v>721.55000000000007</v>
      </c>
      <c r="J78" s="278">
        <v>728.09999999999991</v>
      </c>
      <c r="K78" s="276">
        <v>715</v>
      </c>
      <c r="L78" s="276">
        <v>699.1</v>
      </c>
      <c r="M78" s="276">
        <v>1.56142</v>
      </c>
    </row>
    <row r="79" spans="1:13" s="16" customFormat="1">
      <c r="A79" s="267">
        <v>69</v>
      </c>
      <c r="B79" s="276" t="s">
        <v>324</v>
      </c>
      <c r="C79" s="277">
        <v>182.25</v>
      </c>
      <c r="D79" s="278">
        <v>183.29999999999998</v>
      </c>
      <c r="E79" s="278">
        <v>178.94999999999996</v>
      </c>
      <c r="F79" s="278">
        <v>175.64999999999998</v>
      </c>
      <c r="G79" s="278">
        <v>171.29999999999995</v>
      </c>
      <c r="H79" s="278">
        <v>186.59999999999997</v>
      </c>
      <c r="I79" s="278">
        <v>190.95</v>
      </c>
      <c r="J79" s="278">
        <v>194.24999999999997</v>
      </c>
      <c r="K79" s="276">
        <v>187.65</v>
      </c>
      <c r="L79" s="276">
        <v>180</v>
      </c>
      <c r="M79" s="276">
        <v>15.186719999999999</v>
      </c>
    </row>
    <row r="80" spans="1:13" s="16" customFormat="1">
      <c r="A80" s="267">
        <v>70</v>
      </c>
      <c r="B80" s="276" t="s">
        <v>325</v>
      </c>
      <c r="C80" s="277">
        <v>4068.45</v>
      </c>
      <c r="D80" s="278">
        <v>4036.15</v>
      </c>
      <c r="E80" s="278">
        <v>3972.3</v>
      </c>
      <c r="F80" s="278">
        <v>3876.15</v>
      </c>
      <c r="G80" s="278">
        <v>3812.3</v>
      </c>
      <c r="H80" s="278">
        <v>4132.3</v>
      </c>
      <c r="I80" s="278">
        <v>4196.1499999999996</v>
      </c>
      <c r="J80" s="278">
        <v>4292.3</v>
      </c>
      <c r="K80" s="276">
        <v>4100</v>
      </c>
      <c r="L80" s="276">
        <v>3940</v>
      </c>
      <c r="M80" s="276">
        <v>0.53700000000000003</v>
      </c>
    </row>
    <row r="81" spans="1:13" s="16" customFormat="1">
      <c r="A81" s="267">
        <v>71</v>
      </c>
      <c r="B81" s="276" t="s">
        <v>326</v>
      </c>
      <c r="C81" s="277">
        <v>778.35</v>
      </c>
      <c r="D81" s="278">
        <v>782.7833333333333</v>
      </c>
      <c r="E81" s="278">
        <v>770.56666666666661</v>
      </c>
      <c r="F81" s="278">
        <v>762.7833333333333</v>
      </c>
      <c r="G81" s="278">
        <v>750.56666666666661</v>
      </c>
      <c r="H81" s="278">
        <v>790.56666666666661</v>
      </c>
      <c r="I81" s="278">
        <v>802.7833333333333</v>
      </c>
      <c r="J81" s="278">
        <v>810.56666666666661</v>
      </c>
      <c r="K81" s="276">
        <v>795</v>
      </c>
      <c r="L81" s="276">
        <v>775</v>
      </c>
      <c r="M81" s="276">
        <v>0.70028999999999997</v>
      </c>
    </row>
    <row r="82" spans="1:13" s="16" customFormat="1">
      <c r="A82" s="267">
        <v>72</v>
      </c>
      <c r="B82" s="276" t="s">
        <v>327</v>
      </c>
      <c r="C82" s="277">
        <v>75.95</v>
      </c>
      <c r="D82" s="278">
        <v>75.850000000000009</v>
      </c>
      <c r="E82" s="278">
        <v>74.90000000000002</v>
      </c>
      <c r="F82" s="278">
        <v>73.850000000000009</v>
      </c>
      <c r="G82" s="278">
        <v>72.90000000000002</v>
      </c>
      <c r="H82" s="278">
        <v>76.90000000000002</v>
      </c>
      <c r="I82" s="278">
        <v>77.850000000000009</v>
      </c>
      <c r="J82" s="278">
        <v>78.90000000000002</v>
      </c>
      <c r="K82" s="276">
        <v>76.8</v>
      </c>
      <c r="L82" s="276">
        <v>74.8</v>
      </c>
      <c r="M82" s="276">
        <v>19.112960000000001</v>
      </c>
    </row>
    <row r="83" spans="1:13" s="16" customFormat="1">
      <c r="A83" s="267">
        <v>73</v>
      </c>
      <c r="B83" s="276" t="s">
        <v>72</v>
      </c>
      <c r="C83" s="277">
        <v>12840.7</v>
      </c>
      <c r="D83" s="278">
        <v>12827.1</v>
      </c>
      <c r="E83" s="278">
        <v>12763.6</v>
      </c>
      <c r="F83" s="278">
        <v>12686.5</v>
      </c>
      <c r="G83" s="278">
        <v>12623</v>
      </c>
      <c r="H83" s="278">
        <v>12904.2</v>
      </c>
      <c r="I83" s="278">
        <v>12967.7</v>
      </c>
      <c r="J83" s="278">
        <v>13044.800000000001</v>
      </c>
      <c r="K83" s="276">
        <v>12890.6</v>
      </c>
      <c r="L83" s="276">
        <v>12750</v>
      </c>
      <c r="M83" s="276">
        <v>0.33109</v>
      </c>
    </row>
    <row r="84" spans="1:13" s="16" customFormat="1">
      <c r="A84" s="267">
        <v>74</v>
      </c>
      <c r="B84" s="276" t="s">
        <v>74</v>
      </c>
      <c r="C84" s="277">
        <v>382.75</v>
      </c>
      <c r="D84" s="278">
        <v>381.91666666666669</v>
      </c>
      <c r="E84" s="278">
        <v>379.33333333333337</v>
      </c>
      <c r="F84" s="278">
        <v>375.91666666666669</v>
      </c>
      <c r="G84" s="278">
        <v>373.33333333333337</v>
      </c>
      <c r="H84" s="278">
        <v>385.33333333333337</v>
      </c>
      <c r="I84" s="278">
        <v>387.91666666666674</v>
      </c>
      <c r="J84" s="278">
        <v>391.33333333333337</v>
      </c>
      <c r="K84" s="276">
        <v>384.5</v>
      </c>
      <c r="L84" s="276">
        <v>378.5</v>
      </c>
      <c r="M84" s="276">
        <v>49.030639999999998</v>
      </c>
    </row>
    <row r="85" spans="1:13" s="16" customFormat="1">
      <c r="A85" s="267">
        <v>75</v>
      </c>
      <c r="B85" s="276" t="s">
        <v>328</v>
      </c>
      <c r="C85" s="277">
        <v>247.05</v>
      </c>
      <c r="D85" s="278">
        <v>248.08333333333334</v>
      </c>
      <c r="E85" s="278">
        <v>242.16666666666669</v>
      </c>
      <c r="F85" s="278">
        <v>237.28333333333333</v>
      </c>
      <c r="G85" s="278">
        <v>231.36666666666667</v>
      </c>
      <c r="H85" s="278">
        <v>252.9666666666667</v>
      </c>
      <c r="I85" s="278">
        <v>258.88333333333338</v>
      </c>
      <c r="J85" s="278">
        <v>263.76666666666671</v>
      </c>
      <c r="K85" s="276">
        <v>254</v>
      </c>
      <c r="L85" s="276">
        <v>243.2</v>
      </c>
      <c r="M85" s="276">
        <v>4.7636500000000002</v>
      </c>
    </row>
    <row r="86" spans="1:13" s="16" customFormat="1">
      <c r="A86" s="267">
        <v>76</v>
      </c>
      <c r="B86" s="276" t="s">
        <v>75</v>
      </c>
      <c r="C86" s="277">
        <v>3603.55</v>
      </c>
      <c r="D86" s="278">
        <v>3615.9</v>
      </c>
      <c r="E86" s="278">
        <v>3585.65</v>
      </c>
      <c r="F86" s="278">
        <v>3567.75</v>
      </c>
      <c r="G86" s="278">
        <v>3537.5</v>
      </c>
      <c r="H86" s="278">
        <v>3633.8</v>
      </c>
      <c r="I86" s="278">
        <v>3664.05</v>
      </c>
      <c r="J86" s="278">
        <v>3681.9500000000003</v>
      </c>
      <c r="K86" s="276">
        <v>3646.15</v>
      </c>
      <c r="L86" s="276">
        <v>3598</v>
      </c>
      <c r="M86" s="276">
        <v>4.6335800000000003</v>
      </c>
    </row>
    <row r="87" spans="1:13" s="16" customFormat="1">
      <c r="A87" s="267">
        <v>77</v>
      </c>
      <c r="B87" s="276" t="s">
        <v>314</v>
      </c>
      <c r="C87" s="277">
        <v>617.70000000000005</v>
      </c>
      <c r="D87" s="278">
        <v>620.6</v>
      </c>
      <c r="E87" s="278">
        <v>613.40000000000009</v>
      </c>
      <c r="F87" s="278">
        <v>609.1</v>
      </c>
      <c r="G87" s="278">
        <v>601.90000000000009</v>
      </c>
      <c r="H87" s="278">
        <v>624.90000000000009</v>
      </c>
      <c r="I87" s="278">
        <v>632.10000000000014</v>
      </c>
      <c r="J87" s="278">
        <v>636.40000000000009</v>
      </c>
      <c r="K87" s="276">
        <v>627.79999999999995</v>
      </c>
      <c r="L87" s="276">
        <v>616.29999999999995</v>
      </c>
      <c r="M87" s="276">
        <v>2.8328600000000002</v>
      </c>
    </row>
    <row r="88" spans="1:13" s="16" customFormat="1">
      <c r="A88" s="267">
        <v>78</v>
      </c>
      <c r="B88" s="276" t="s">
        <v>323</v>
      </c>
      <c r="C88" s="277">
        <v>247.6</v>
      </c>
      <c r="D88" s="278">
        <v>251.20000000000002</v>
      </c>
      <c r="E88" s="278">
        <v>242.40000000000003</v>
      </c>
      <c r="F88" s="278">
        <v>237.20000000000002</v>
      </c>
      <c r="G88" s="278">
        <v>228.40000000000003</v>
      </c>
      <c r="H88" s="278">
        <v>256.40000000000003</v>
      </c>
      <c r="I88" s="278">
        <v>265.20000000000005</v>
      </c>
      <c r="J88" s="278">
        <v>270.40000000000003</v>
      </c>
      <c r="K88" s="276">
        <v>260</v>
      </c>
      <c r="L88" s="276">
        <v>246</v>
      </c>
      <c r="M88" s="276">
        <v>18.729469999999999</v>
      </c>
    </row>
    <row r="89" spans="1:13" s="16" customFormat="1">
      <c r="A89" s="267">
        <v>79</v>
      </c>
      <c r="B89" s="276" t="s">
        <v>76</v>
      </c>
      <c r="C89" s="277">
        <v>487.7</v>
      </c>
      <c r="D89" s="278">
        <v>490.31666666666666</v>
      </c>
      <c r="E89" s="278">
        <v>481.38333333333333</v>
      </c>
      <c r="F89" s="278">
        <v>475.06666666666666</v>
      </c>
      <c r="G89" s="278">
        <v>466.13333333333333</v>
      </c>
      <c r="H89" s="278">
        <v>496.63333333333333</v>
      </c>
      <c r="I89" s="278">
        <v>505.56666666666661</v>
      </c>
      <c r="J89" s="278">
        <v>511.88333333333333</v>
      </c>
      <c r="K89" s="276">
        <v>499.25</v>
      </c>
      <c r="L89" s="276">
        <v>484</v>
      </c>
      <c r="M89" s="276">
        <v>64.531080000000003</v>
      </c>
    </row>
    <row r="90" spans="1:13" s="16" customFormat="1">
      <c r="A90" s="267">
        <v>80</v>
      </c>
      <c r="B90" s="276" t="s">
        <v>77</v>
      </c>
      <c r="C90" s="277">
        <v>125.25</v>
      </c>
      <c r="D90" s="278">
        <v>123.71666666666665</v>
      </c>
      <c r="E90" s="278">
        <v>121.68333333333331</v>
      </c>
      <c r="F90" s="278">
        <v>118.11666666666666</v>
      </c>
      <c r="G90" s="278">
        <v>116.08333333333331</v>
      </c>
      <c r="H90" s="278">
        <v>127.2833333333333</v>
      </c>
      <c r="I90" s="278">
        <v>129.31666666666663</v>
      </c>
      <c r="J90" s="278">
        <v>132.8833333333333</v>
      </c>
      <c r="K90" s="276">
        <v>125.75</v>
      </c>
      <c r="L90" s="276">
        <v>120.15</v>
      </c>
      <c r="M90" s="276">
        <v>209.95153999999999</v>
      </c>
    </row>
    <row r="91" spans="1:13" s="16" customFormat="1">
      <c r="A91" s="267">
        <v>81</v>
      </c>
      <c r="B91" s="276" t="s">
        <v>332</v>
      </c>
      <c r="C91" s="277">
        <v>486.4</v>
      </c>
      <c r="D91" s="278">
        <v>486.13333333333338</v>
      </c>
      <c r="E91" s="278">
        <v>483.26666666666677</v>
      </c>
      <c r="F91" s="278">
        <v>480.13333333333338</v>
      </c>
      <c r="G91" s="278">
        <v>477.26666666666677</v>
      </c>
      <c r="H91" s="278">
        <v>489.26666666666677</v>
      </c>
      <c r="I91" s="278">
        <v>492.13333333333344</v>
      </c>
      <c r="J91" s="278">
        <v>495.26666666666677</v>
      </c>
      <c r="K91" s="276">
        <v>489</v>
      </c>
      <c r="L91" s="276">
        <v>483</v>
      </c>
      <c r="M91" s="276">
        <v>2.0348299999999999</v>
      </c>
    </row>
    <row r="92" spans="1:13" s="16" customFormat="1">
      <c r="A92" s="267">
        <v>82</v>
      </c>
      <c r="B92" s="276" t="s">
        <v>333</v>
      </c>
      <c r="C92" s="277">
        <v>506.45</v>
      </c>
      <c r="D92" s="278">
        <v>508.75</v>
      </c>
      <c r="E92" s="278">
        <v>502.70000000000005</v>
      </c>
      <c r="F92" s="278">
        <v>498.95000000000005</v>
      </c>
      <c r="G92" s="278">
        <v>492.90000000000009</v>
      </c>
      <c r="H92" s="278">
        <v>512.5</v>
      </c>
      <c r="I92" s="278">
        <v>518.54999999999995</v>
      </c>
      <c r="J92" s="278">
        <v>522.29999999999995</v>
      </c>
      <c r="K92" s="276">
        <v>514.79999999999995</v>
      </c>
      <c r="L92" s="276">
        <v>505</v>
      </c>
      <c r="M92" s="276">
        <v>1.1956100000000001</v>
      </c>
    </row>
    <row r="93" spans="1:13" s="16" customFormat="1">
      <c r="A93" s="267">
        <v>83</v>
      </c>
      <c r="B93" s="276" t="s">
        <v>335</v>
      </c>
      <c r="C93" s="277">
        <v>414.55</v>
      </c>
      <c r="D93" s="278">
        <v>408.05</v>
      </c>
      <c r="E93" s="278">
        <v>392.6</v>
      </c>
      <c r="F93" s="278">
        <v>370.65000000000003</v>
      </c>
      <c r="G93" s="278">
        <v>355.20000000000005</v>
      </c>
      <c r="H93" s="278">
        <v>430</v>
      </c>
      <c r="I93" s="278">
        <v>445.44999999999993</v>
      </c>
      <c r="J93" s="278">
        <v>467.4</v>
      </c>
      <c r="K93" s="276">
        <v>423.5</v>
      </c>
      <c r="L93" s="276">
        <v>386.1</v>
      </c>
      <c r="M93" s="276">
        <v>12.59599</v>
      </c>
    </row>
    <row r="94" spans="1:13" s="16" customFormat="1">
      <c r="A94" s="267">
        <v>84</v>
      </c>
      <c r="B94" s="276" t="s">
        <v>329</v>
      </c>
      <c r="C94" s="277">
        <v>519</v>
      </c>
      <c r="D94" s="278">
        <v>517.43333333333328</v>
      </c>
      <c r="E94" s="278">
        <v>510.01666666666654</v>
      </c>
      <c r="F94" s="278">
        <v>501.03333333333325</v>
      </c>
      <c r="G94" s="278">
        <v>493.6166666666665</v>
      </c>
      <c r="H94" s="278">
        <v>526.41666666666652</v>
      </c>
      <c r="I94" s="278">
        <v>533.83333333333326</v>
      </c>
      <c r="J94" s="278">
        <v>542.81666666666661</v>
      </c>
      <c r="K94" s="276">
        <v>524.85</v>
      </c>
      <c r="L94" s="276">
        <v>508.45</v>
      </c>
      <c r="M94" s="276">
        <v>1.6527799999999999</v>
      </c>
    </row>
    <row r="95" spans="1:13" s="16" customFormat="1">
      <c r="A95" s="267">
        <v>85</v>
      </c>
      <c r="B95" s="276" t="s">
        <v>78</v>
      </c>
      <c r="C95" s="277">
        <v>121.95</v>
      </c>
      <c r="D95" s="278">
        <v>123.18333333333334</v>
      </c>
      <c r="E95" s="278">
        <v>120.51666666666668</v>
      </c>
      <c r="F95" s="278">
        <v>119.08333333333334</v>
      </c>
      <c r="G95" s="278">
        <v>116.41666666666669</v>
      </c>
      <c r="H95" s="278">
        <v>124.61666666666667</v>
      </c>
      <c r="I95" s="278">
        <v>127.28333333333333</v>
      </c>
      <c r="J95" s="278">
        <v>128.71666666666667</v>
      </c>
      <c r="K95" s="276">
        <v>125.85</v>
      </c>
      <c r="L95" s="276">
        <v>121.75</v>
      </c>
      <c r="M95" s="276">
        <v>20.309699999999999</v>
      </c>
    </row>
    <row r="96" spans="1:13" s="16" customFormat="1">
      <c r="A96" s="267">
        <v>86</v>
      </c>
      <c r="B96" s="276" t="s">
        <v>330</v>
      </c>
      <c r="C96" s="277">
        <v>263.25</v>
      </c>
      <c r="D96" s="278">
        <v>263.68333333333334</v>
      </c>
      <c r="E96" s="278">
        <v>261.66666666666669</v>
      </c>
      <c r="F96" s="278">
        <v>260.08333333333337</v>
      </c>
      <c r="G96" s="278">
        <v>258.06666666666672</v>
      </c>
      <c r="H96" s="278">
        <v>265.26666666666665</v>
      </c>
      <c r="I96" s="278">
        <v>267.2833333333333</v>
      </c>
      <c r="J96" s="278">
        <v>268.86666666666662</v>
      </c>
      <c r="K96" s="276">
        <v>265.7</v>
      </c>
      <c r="L96" s="276">
        <v>262.10000000000002</v>
      </c>
      <c r="M96" s="276">
        <v>0.99738000000000004</v>
      </c>
    </row>
    <row r="97" spans="1:13" s="16" customFormat="1">
      <c r="A97" s="267">
        <v>87</v>
      </c>
      <c r="B97" s="276" t="s">
        <v>338</v>
      </c>
      <c r="C97" s="277">
        <v>525</v>
      </c>
      <c r="D97" s="278">
        <v>524.94999999999993</v>
      </c>
      <c r="E97" s="278">
        <v>521.04999999999984</v>
      </c>
      <c r="F97" s="278">
        <v>517.09999999999991</v>
      </c>
      <c r="G97" s="278">
        <v>513.19999999999982</v>
      </c>
      <c r="H97" s="278">
        <v>528.89999999999986</v>
      </c>
      <c r="I97" s="278">
        <v>532.79999999999995</v>
      </c>
      <c r="J97" s="278">
        <v>536.74999999999989</v>
      </c>
      <c r="K97" s="276">
        <v>528.85</v>
      </c>
      <c r="L97" s="276">
        <v>521</v>
      </c>
      <c r="M97" s="276">
        <v>6.3956999999999997</v>
      </c>
    </row>
    <row r="98" spans="1:13" s="16" customFormat="1">
      <c r="A98" s="267">
        <v>88</v>
      </c>
      <c r="B98" s="276" t="s">
        <v>336</v>
      </c>
      <c r="C98" s="277">
        <v>1064.3</v>
      </c>
      <c r="D98" s="278">
        <v>1067.1000000000001</v>
      </c>
      <c r="E98" s="278">
        <v>1057.2000000000003</v>
      </c>
      <c r="F98" s="278">
        <v>1050.1000000000001</v>
      </c>
      <c r="G98" s="278">
        <v>1040.2000000000003</v>
      </c>
      <c r="H98" s="278">
        <v>1074.2000000000003</v>
      </c>
      <c r="I98" s="278">
        <v>1084.1000000000004</v>
      </c>
      <c r="J98" s="278">
        <v>1091.2000000000003</v>
      </c>
      <c r="K98" s="276">
        <v>1077</v>
      </c>
      <c r="L98" s="276">
        <v>1060</v>
      </c>
      <c r="M98" s="276">
        <v>1.1061799999999999</v>
      </c>
    </row>
    <row r="99" spans="1:13" s="16" customFormat="1">
      <c r="A99" s="267">
        <v>89</v>
      </c>
      <c r="B99" s="276" t="s">
        <v>337</v>
      </c>
      <c r="C99" s="277">
        <v>14.05</v>
      </c>
      <c r="D99" s="278">
        <v>14.133333333333335</v>
      </c>
      <c r="E99" s="278">
        <v>13.866666666666669</v>
      </c>
      <c r="F99" s="278">
        <v>13.683333333333334</v>
      </c>
      <c r="G99" s="278">
        <v>13.416666666666668</v>
      </c>
      <c r="H99" s="278">
        <v>14.31666666666667</v>
      </c>
      <c r="I99" s="278">
        <v>14.583333333333336</v>
      </c>
      <c r="J99" s="278">
        <v>14.766666666666671</v>
      </c>
      <c r="K99" s="276">
        <v>14.4</v>
      </c>
      <c r="L99" s="276">
        <v>13.95</v>
      </c>
      <c r="M99" s="276">
        <v>48.403730000000003</v>
      </c>
    </row>
    <row r="100" spans="1:13" s="16" customFormat="1">
      <c r="A100" s="267">
        <v>90</v>
      </c>
      <c r="B100" s="276" t="s">
        <v>339</v>
      </c>
      <c r="C100" s="277">
        <v>241.1</v>
      </c>
      <c r="D100" s="278">
        <v>242.03333333333333</v>
      </c>
      <c r="E100" s="278">
        <v>239.06666666666666</v>
      </c>
      <c r="F100" s="278">
        <v>237.03333333333333</v>
      </c>
      <c r="G100" s="278">
        <v>234.06666666666666</v>
      </c>
      <c r="H100" s="278">
        <v>244.06666666666666</v>
      </c>
      <c r="I100" s="278">
        <v>247.0333333333333</v>
      </c>
      <c r="J100" s="278">
        <v>249.06666666666666</v>
      </c>
      <c r="K100" s="276">
        <v>245</v>
      </c>
      <c r="L100" s="276">
        <v>240</v>
      </c>
      <c r="M100" s="276">
        <v>1.9901199999999999</v>
      </c>
    </row>
    <row r="101" spans="1:13">
      <c r="A101" s="267">
        <v>91</v>
      </c>
      <c r="B101" s="276" t="s">
        <v>80</v>
      </c>
      <c r="C101" s="277">
        <v>407.05</v>
      </c>
      <c r="D101" s="278">
        <v>403.38333333333338</v>
      </c>
      <c r="E101" s="278">
        <v>393.76666666666677</v>
      </c>
      <c r="F101" s="278">
        <v>380.48333333333341</v>
      </c>
      <c r="G101" s="278">
        <v>370.86666666666679</v>
      </c>
      <c r="H101" s="278">
        <v>416.66666666666674</v>
      </c>
      <c r="I101" s="278">
        <v>426.28333333333342</v>
      </c>
      <c r="J101" s="278">
        <v>439.56666666666672</v>
      </c>
      <c r="K101" s="276">
        <v>413</v>
      </c>
      <c r="L101" s="276">
        <v>390.1</v>
      </c>
      <c r="M101" s="276">
        <v>19.736910000000002</v>
      </c>
    </row>
    <row r="102" spans="1:13">
      <c r="A102" s="267">
        <v>92</v>
      </c>
      <c r="B102" s="276" t="s">
        <v>340</v>
      </c>
      <c r="C102" s="277">
        <v>3395.4</v>
      </c>
      <c r="D102" s="278">
        <v>3439.8166666666671</v>
      </c>
      <c r="E102" s="278">
        <v>3310.6333333333341</v>
      </c>
      <c r="F102" s="278">
        <v>3225.8666666666672</v>
      </c>
      <c r="G102" s="278">
        <v>3096.6833333333343</v>
      </c>
      <c r="H102" s="278">
        <v>3524.5833333333339</v>
      </c>
      <c r="I102" s="278">
        <v>3653.7666666666673</v>
      </c>
      <c r="J102" s="278">
        <v>3738.5333333333338</v>
      </c>
      <c r="K102" s="276">
        <v>3569</v>
      </c>
      <c r="L102" s="276">
        <v>3355.05</v>
      </c>
      <c r="M102" s="276">
        <v>0.19044</v>
      </c>
    </row>
    <row r="103" spans="1:13">
      <c r="A103" s="267">
        <v>93</v>
      </c>
      <c r="B103" s="276" t="s">
        <v>81</v>
      </c>
      <c r="C103" s="277">
        <v>604.45000000000005</v>
      </c>
      <c r="D103" s="278">
        <v>610.11666666666667</v>
      </c>
      <c r="E103" s="278">
        <v>595.48333333333335</v>
      </c>
      <c r="F103" s="278">
        <v>586.51666666666665</v>
      </c>
      <c r="G103" s="278">
        <v>571.88333333333333</v>
      </c>
      <c r="H103" s="278">
        <v>619.08333333333337</v>
      </c>
      <c r="I103" s="278">
        <v>633.71666666666681</v>
      </c>
      <c r="J103" s="278">
        <v>642.68333333333339</v>
      </c>
      <c r="K103" s="276">
        <v>624.75</v>
      </c>
      <c r="L103" s="276">
        <v>601.15</v>
      </c>
      <c r="M103" s="276">
        <v>7.1467700000000001</v>
      </c>
    </row>
    <row r="104" spans="1:13">
      <c r="A104" s="267">
        <v>94</v>
      </c>
      <c r="B104" s="276" t="s">
        <v>334</v>
      </c>
      <c r="C104" s="277">
        <v>306.35000000000002</v>
      </c>
      <c r="D104" s="278">
        <v>306.81666666666666</v>
      </c>
      <c r="E104" s="278">
        <v>301.0333333333333</v>
      </c>
      <c r="F104" s="278">
        <v>295.71666666666664</v>
      </c>
      <c r="G104" s="278">
        <v>289.93333333333328</v>
      </c>
      <c r="H104" s="278">
        <v>312.13333333333333</v>
      </c>
      <c r="I104" s="278">
        <v>317.91666666666674</v>
      </c>
      <c r="J104" s="278">
        <v>323.23333333333335</v>
      </c>
      <c r="K104" s="276">
        <v>312.60000000000002</v>
      </c>
      <c r="L104" s="276">
        <v>301.5</v>
      </c>
      <c r="M104" s="276">
        <v>0.85968999999999995</v>
      </c>
    </row>
    <row r="105" spans="1:13">
      <c r="A105" s="267">
        <v>95</v>
      </c>
      <c r="B105" s="276" t="s">
        <v>342</v>
      </c>
      <c r="C105" s="277">
        <v>235.65</v>
      </c>
      <c r="D105" s="278">
        <v>234.18333333333337</v>
      </c>
      <c r="E105" s="278">
        <v>230.56666666666672</v>
      </c>
      <c r="F105" s="278">
        <v>225.48333333333335</v>
      </c>
      <c r="G105" s="278">
        <v>221.8666666666667</v>
      </c>
      <c r="H105" s="278">
        <v>239.26666666666674</v>
      </c>
      <c r="I105" s="278">
        <v>242.88333333333335</v>
      </c>
      <c r="J105" s="278">
        <v>247.96666666666675</v>
      </c>
      <c r="K105" s="276">
        <v>237.8</v>
      </c>
      <c r="L105" s="276">
        <v>229.1</v>
      </c>
      <c r="M105" s="276">
        <v>6.9207599999999996</v>
      </c>
    </row>
    <row r="106" spans="1:13">
      <c r="A106" s="267">
        <v>96</v>
      </c>
      <c r="B106" s="276" t="s">
        <v>343</v>
      </c>
      <c r="C106" s="277">
        <v>107.45</v>
      </c>
      <c r="D106" s="278">
        <v>106.71666666666665</v>
      </c>
      <c r="E106" s="278">
        <v>104.63333333333331</v>
      </c>
      <c r="F106" s="278">
        <v>101.81666666666666</v>
      </c>
      <c r="G106" s="278">
        <v>99.73333333333332</v>
      </c>
      <c r="H106" s="278">
        <v>109.5333333333333</v>
      </c>
      <c r="I106" s="278">
        <v>111.61666666666665</v>
      </c>
      <c r="J106" s="278">
        <v>114.43333333333329</v>
      </c>
      <c r="K106" s="276">
        <v>108.8</v>
      </c>
      <c r="L106" s="276">
        <v>103.9</v>
      </c>
      <c r="M106" s="276">
        <v>11.018470000000001</v>
      </c>
    </row>
    <row r="107" spans="1:13">
      <c r="A107" s="267">
        <v>97</v>
      </c>
      <c r="B107" s="276" t="s">
        <v>82</v>
      </c>
      <c r="C107" s="277">
        <v>386.35</v>
      </c>
      <c r="D107" s="278">
        <v>385.05</v>
      </c>
      <c r="E107" s="278">
        <v>377.05</v>
      </c>
      <c r="F107" s="278">
        <v>367.75</v>
      </c>
      <c r="G107" s="278">
        <v>359.75</v>
      </c>
      <c r="H107" s="278">
        <v>394.35</v>
      </c>
      <c r="I107" s="278">
        <v>402.35</v>
      </c>
      <c r="J107" s="278">
        <v>411.65000000000003</v>
      </c>
      <c r="K107" s="276">
        <v>393.05</v>
      </c>
      <c r="L107" s="276">
        <v>375.75</v>
      </c>
      <c r="M107" s="276">
        <v>50.399459999999998</v>
      </c>
    </row>
    <row r="108" spans="1:13">
      <c r="A108" s="267">
        <v>98</v>
      </c>
      <c r="B108" s="284" t="s">
        <v>344</v>
      </c>
      <c r="C108" s="277">
        <v>542.20000000000005</v>
      </c>
      <c r="D108" s="278">
        <v>538.58333333333337</v>
      </c>
      <c r="E108" s="278">
        <v>534.16666666666674</v>
      </c>
      <c r="F108" s="278">
        <v>526.13333333333333</v>
      </c>
      <c r="G108" s="278">
        <v>521.7166666666667</v>
      </c>
      <c r="H108" s="278">
        <v>546.61666666666679</v>
      </c>
      <c r="I108" s="278">
        <v>551.03333333333353</v>
      </c>
      <c r="J108" s="278">
        <v>559.06666666666683</v>
      </c>
      <c r="K108" s="276">
        <v>543</v>
      </c>
      <c r="L108" s="276">
        <v>530.54999999999995</v>
      </c>
      <c r="M108" s="276">
        <v>1.5928199999999999</v>
      </c>
    </row>
    <row r="109" spans="1:13">
      <c r="A109" s="267">
        <v>99</v>
      </c>
      <c r="B109" s="276" t="s">
        <v>83</v>
      </c>
      <c r="C109" s="277">
        <v>830.15</v>
      </c>
      <c r="D109" s="278">
        <v>831.45000000000016</v>
      </c>
      <c r="E109" s="278">
        <v>823.90000000000032</v>
      </c>
      <c r="F109" s="278">
        <v>817.6500000000002</v>
      </c>
      <c r="G109" s="278">
        <v>810.10000000000036</v>
      </c>
      <c r="H109" s="278">
        <v>837.70000000000027</v>
      </c>
      <c r="I109" s="278">
        <v>845.25000000000023</v>
      </c>
      <c r="J109" s="278">
        <v>851.50000000000023</v>
      </c>
      <c r="K109" s="276">
        <v>839</v>
      </c>
      <c r="L109" s="276">
        <v>825.2</v>
      </c>
      <c r="M109" s="276">
        <v>48.109319999999997</v>
      </c>
    </row>
    <row r="110" spans="1:13">
      <c r="A110" s="267">
        <v>100</v>
      </c>
      <c r="B110" s="276" t="s">
        <v>84</v>
      </c>
      <c r="C110" s="277">
        <v>137.65</v>
      </c>
      <c r="D110" s="278">
        <v>138.25</v>
      </c>
      <c r="E110" s="278">
        <v>136.6</v>
      </c>
      <c r="F110" s="278">
        <v>135.54999999999998</v>
      </c>
      <c r="G110" s="278">
        <v>133.89999999999998</v>
      </c>
      <c r="H110" s="278">
        <v>139.30000000000001</v>
      </c>
      <c r="I110" s="278">
        <v>140.94999999999999</v>
      </c>
      <c r="J110" s="278">
        <v>142.00000000000003</v>
      </c>
      <c r="K110" s="276">
        <v>139.9</v>
      </c>
      <c r="L110" s="276">
        <v>137.19999999999999</v>
      </c>
      <c r="M110" s="276">
        <v>152.23088999999999</v>
      </c>
    </row>
    <row r="111" spans="1:13">
      <c r="A111" s="267">
        <v>101</v>
      </c>
      <c r="B111" s="276" t="s">
        <v>345</v>
      </c>
      <c r="C111" s="277">
        <v>362.9</v>
      </c>
      <c r="D111" s="278">
        <v>360.68333333333334</v>
      </c>
      <c r="E111" s="278">
        <v>355.86666666666667</v>
      </c>
      <c r="F111" s="278">
        <v>348.83333333333331</v>
      </c>
      <c r="G111" s="278">
        <v>344.01666666666665</v>
      </c>
      <c r="H111" s="278">
        <v>367.7166666666667</v>
      </c>
      <c r="I111" s="278">
        <v>372.53333333333342</v>
      </c>
      <c r="J111" s="278">
        <v>379.56666666666672</v>
      </c>
      <c r="K111" s="276">
        <v>365.5</v>
      </c>
      <c r="L111" s="276">
        <v>353.65</v>
      </c>
      <c r="M111" s="276">
        <v>3.9425400000000002</v>
      </c>
    </row>
    <row r="112" spans="1:13">
      <c r="A112" s="267">
        <v>102</v>
      </c>
      <c r="B112" s="276" t="s">
        <v>3634</v>
      </c>
      <c r="C112" s="277">
        <v>2690.9</v>
      </c>
      <c r="D112" s="278">
        <v>2689.6833333333329</v>
      </c>
      <c r="E112" s="278">
        <v>2664.3666666666659</v>
      </c>
      <c r="F112" s="278">
        <v>2637.833333333333</v>
      </c>
      <c r="G112" s="278">
        <v>2612.516666666666</v>
      </c>
      <c r="H112" s="278">
        <v>2716.2166666666658</v>
      </c>
      <c r="I112" s="278">
        <v>2741.5333333333324</v>
      </c>
      <c r="J112" s="278">
        <v>2768.0666666666657</v>
      </c>
      <c r="K112" s="276">
        <v>2715</v>
      </c>
      <c r="L112" s="276">
        <v>2663.15</v>
      </c>
      <c r="M112" s="276">
        <v>4.3490599999999997</v>
      </c>
    </row>
    <row r="113" spans="1:13">
      <c r="A113" s="267">
        <v>103</v>
      </c>
      <c r="B113" s="276" t="s">
        <v>85</v>
      </c>
      <c r="C113" s="277">
        <v>1583.4</v>
      </c>
      <c r="D113" s="278">
        <v>1577</v>
      </c>
      <c r="E113" s="278">
        <v>1567</v>
      </c>
      <c r="F113" s="278">
        <v>1550.6</v>
      </c>
      <c r="G113" s="278">
        <v>1540.6</v>
      </c>
      <c r="H113" s="278">
        <v>1593.4</v>
      </c>
      <c r="I113" s="278">
        <v>1603.4</v>
      </c>
      <c r="J113" s="278">
        <v>1619.8000000000002</v>
      </c>
      <c r="K113" s="276">
        <v>1587</v>
      </c>
      <c r="L113" s="276">
        <v>1560.6</v>
      </c>
      <c r="M113" s="276">
        <v>2.5297200000000002</v>
      </c>
    </row>
    <row r="114" spans="1:13">
      <c r="A114" s="267">
        <v>104</v>
      </c>
      <c r="B114" s="276" t="s">
        <v>86</v>
      </c>
      <c r="C114" s="277">
        <v>392.5</v>
      </c>
      <c r="D114" s="278">
        <v>393.73333333333335</v>
      </c>
      <c r="E114" s="278">
        <v>389.9666666666667</v>
      </c>
      <c r="F114" s="278">
        <v>387.43333333333334</v>
      </c>
      <c r="G114" s="278">
        <v>383.66666666666669</v>
      </c>
      <c r="H114" s="278">
        <v>396.26666666666671</v>
      </c>
      <c r="I114" s="278">
        <v>400.03333333333336</v>
      </c>
      <c r="J114" s="278">
        <v>402.56666666666672</v>
      </c>
      <c r="K114" s="276">
        <v>397.5</v>
      </c>
      <c r="L114" s="276">
        <v>391.2</v>
      </c>
      <c r="M114" s="276">
        <v>16.521249999999998</v>
      </c>
    </row>
    <row r="115" spans="1:13">
      <c r="A115" s="267">
        <v>105</v>
      </c>
      <c r="B115" s="276" t="s">
        <v>236</v>
      </c>
      <c r="C115" s="277">
        <v>849.8</v>
      </c>
      <c r="D115" s="278">
        <v>838.03333333333342</v>
      </c>
      <c r="E115" s="278">
        <v>811.21666666666681</v>
      </c>
      <c r="F115" s="278">
        <v>772.63333333333344</v>
      </c>
      <c r="G115" s="278">
        <v>745.81666666666683</v>
      </c>
      <c r="H115" s="278">
        <v>876.61666666666679</v>
      </c>
      <c r="I115" s="278">
        <v>903.43333333333339</v>
      </c>
      <c r="J115" s="278">
        <v>942.01666666666677</v>
      </c>
      <c r="K115" s="276">
        <v>864.85</v>
      </c>
      <c r="L115" s="276">
        <v>799.45</v>
      </c>
      <c r="M115" s="276">
        <v>15.865349999999999</v>
      </c>
    </row>
    <row r="116" spans="1:13">
      <c r="A116" s="267">
        <v>106</v>
      </c>
      <c r="B116" s="276" t="s">
        <v>346</v>
      </c>
      <c r="C116" s="277">
        <v>783.65</v>
      </c>
      <c r="D116" s="278">
        <v>795.55000000000007</v>
      </c>
      <c r="E116" s="278">
        <v>766.10000000000014</v>
      </c>
      <c r="F116" s="278">
        <v>748.55000000000007</v>
      </c>
      <c r="G116" s="278">
        <v>719.10000000000014</v>
      </c>
      <c r="H116" s="278">
        <v>813.10000000000014</v>
      </c>
      <c r="I116" s="278">
        <v>842.55000000000018</v>
      </c>
      <c r="J116" s="278">
        <v>860.10000000000014</v>
      </c>
      <c r="K116" s="276">
        <v>825</v>
      </c>
      <c r="L116" s="276">
        <v>778</v>
      </c>
      <c r="M116" s="276">
        <v>0.98012999999999995</v>
      </c>
    </row>
    <row r="117" spans="1:13">
      <c r="A117" s="267">
        <v>107</v>
      </c>
      <c r="B117" s="276" t="s">
        <v>331</v>
      </c>
      <c r="C117" s="277">
        <v>1904.35</v>
      </c>
      <c r="D117" s="278">
        <v>1911.45</v>
      </c>
      <c r="E117" s="278">
        <v>1894.9</v>
      </c>
      <c r="F117" s="278">
        <v>1885.45</v>
      </c>
      <c r="G117" s="278">
        <v>1868.9</v>
      </c>
      <c r="H117" s="278">
        <v>1920.9</v>
      </c>
      <c r="I117" s="278">
        <v>1937.4499999999998</v>
      </c>
      <c r="J117" s="278">
        <v>1946.9</v>
      </c>
      <c r="K117" s="276">
        <v>1928</v>
      </c>
      <c r="L117" s="276">
        <v>1902</v>
      </c>
      <c r="M117" s="276">
        <v>0.10007000000000001</v>
      </c>
    </row>
    <row r="118" spans="1:13">
      <c r="A118" s="267">
        <v>108</v>
      </c>
      <c r="B118" s="276" t="s">
        <v>237</v>
      </c>
      <c r="C118" s="277">
        <v>356.95</v>
      </c>
      <c r="D118" s="278">
        <v>357.01666666666671</v>
      </c>
      <c r="E118" s="278">
        <v>352.03333333333342</v>
      </c>
      <c r="F118" s="278">
        <v>347.11666666666673</v>
      </c>
      <c r="G118" s="278">
        <v>342.13333333333344</v>
      </c>
      <c r="H118" s="278">
        <v>361.93333333333339</v>
      </c>
      <c r="I118" s="278">
        <v>366.91666666666663</v>
      </c>
      <c r="J118" s="278">
        <v>371.83333333333337</v>
      </c>
      <c r="K118" s="276">
        <v>362</v>
      </c>
      <c r="L118" s="276">
        <v>352.1</v>
      </c>
      <c r="M118" s="276">
        <v>5.00901</v>
      </c>
    </row>
    <row r="119" spans="1:13">
      <c r="A119" s="267">
        <v>109</v>
      </c>
      <c r="B119" s="276" t="s">
        <v>2995</v>
      </c>
      <c r="C119" s="277">
        <v>221.35</v>
      </c>
      <c r="D119" s="278">
        <v>222.15</v>
      </c>
      <c r="E119" s="278">
        <v>219.4</v>
      </c>
      <c r="F119" s="278">
        <v>217.45</v>
      </c>
      <c r="G119" s="278">
        <v>214.7</v>
      </c>
      <c r="H119" s="278">
        <v>224.10000000000002</v>
      </c>
      <c r="I119" s="278">
        <v>226.85000000000002</v>
      </c>
      <c r="J119" s="278">
        <v>228.80000000000004</v>
      </c>
      <c r="K119" s="276">
        <v>224.9</v>
      </c>
      <c r="L119" s="276">
        <v>220.2</v>
      </c>
      <c r="M119" s="276">
        <v>3.2267299999999999</v>
      </c>
    </row>
    <row r="120" spans="1:13">
      <c r="A120" s="267">
        <v>110</v>
      </c>
      <c r="B120" s="276" t="s">
        <v>235</v>
      </c>
      <c r="C120" s="277">
        <v>182.05</v>
      </c>
      <c r="D120" s="278">
        <v>180.68333333333331</v>
      </c>
      <c r="E120" s="278">
        <v>178.51666666666662</v>
      </c>
      <c r="F120" s="278">
        <v>174.98333333333332</v>
      </c>
      <c r="G120" s="278">
        <v>172.81666666666663</v>
      </c>
      <c r="H120" s="278">
        <v>184.21666666666661</v>
      </c>
      <c r="I120" s="278">
        <v>186.3833333333333</v>
      </c>
      <c r="J120" s="278">
        <v>189.9166666666666</v>
      </c>
      <c r="K120" s="276">
        <v>182.85</v>
      </c>
      <c r="L120" s="276">
        <v>177.15</v>
      </c>
      <c r="M120" s="276">
        <v>12.598190000000001</v>
      </c>
    </row>
    <row r="121" spans="1:13">
      <c r="A121" s="267">
        <v>111</v>
      </c>
      <c r="B121" s="276" t="s">
        <v>87</v>
      </c>
      <c r="C121" s="277">
        <v>569</v>
      </c>
      <c r="D121" s="278">
        <v>572.61666666666667</v>
      </c>
      <c r="E121" s="278">
        <v>560.83333333333337</v>
      </c>
      <c r="F121" s="278">
        <v>552.66666666666674</v>
      </c>
      <c r="G121" s="278">
        <v>540.88333333333344</v>
      </c>
      <c r="H121" s="278">
        <v>580.7833333333333</v>
      </c>
      <c r="I121" s="278">
        <v>592.56666666666661</v>
      </c>
      <c r="J121" s="278">
        <v>600.73333333333323</v>
      </c>
      <c r="K121" s="276">
        <v>584.4</v>
      </c>
      <c r="L121" s="276">
        <v>564.45000000000005</v>
      </c>
      <c r="M121" s="276">
        <v>16.440950000000001</v>
      </c>
    </row>
    <row r="122" spans="1:13">
      <c r="A122" s="267">
        <v>112</v>
      </c>
      <c r="B122" s="276" t="s">
        <v>347</v>
      </c>
      <c r="C122" s="277">
        <v>517.70000000000005</v>
      </c>
      <c r="D122" s="278">
        <v>516.73333333333335</v>
      </c>
      <c r="E122" s="278">
        <v>507.4666666666667</v>
      </c>
      <c r="F122" s="278">
        <v>497.23333333333335</v>
      </c>
      <c r="G122" s="278">
        <v>487.9666666666667</v>
      </c>
      <c r="H122" s="278">
        <v>526.9666666666667</v>
      </c>
      <c r="I122" s="278">
        <v>536.23333333333335</v>
      </c>
      <c r="J122" s="278">
        <v>546.4666666666667</v>
      </c>
      <c r="K122" s="276">
        <v>526</v>
      </c>
      <c r="L122" s="276">
        <v>506.5</v>
      </c>
      <c r="M122" s="276">
        <v>6.2150299999999996</v>
      </c>
    </row>
    <row r="123" spans="1:13">
      <c r="A123" s="267">
        <v>113</v>
      </c>
      <c r="B123" s="276" t="s">
        <v>88</v>
      </c>
      <c r="C123" s="277">
        <v>525.04999999999995</v>
      </c>
      <c r="D123" s="278">
        <v>521.98333333333323</v>
      </c>
      <c r="E123" s="278">
        <v>517.06666666666649</v>
      </c>
      <c r="F123" s="278">
        <v>509.08333333333326</v>
      </c>
      <c r="G123" s="278">
        <v>504.16666666666652</v>
      </c>
      <c r="H123" s="278">
        <v>529.96666666666647</v>
      </c>
      <c r="I123" s="278">
        <v>534.88333333333321</v>
      </c>
      <c r="J123" s="278">
        <v>542.86666666666645</v>
      </c>
      <c r="K123" s="276">
        <v>526.9</v>
      </c>
      <c r="L123" s="276">
        <v>514</v>
      </c>
      <c r="M123" s="276">
        <v>55.560220000000001</v>
      </c>
    </row>
    <row r="124" spans="1:13">
      <c r="A124" s="267">
        <v>114</v>
      </c>
      <c r="B124" s="276" t="s">
        <v>238</v>
      </c>
      <c r="C124" s="277">
        <v>1054.7</v>
      </c>
      <c r="D124" s="278">
        <v>1060.6166666666668</v>
      </c>
      <c r="E124" s="278">
        <v>1026.6333333333337</v>
      </c>
      <c r="F124" s="278">
        <v>998.56666666666683</v>
      </c>
      <c r="G124" s="278">
        <v>964.58333333333371</v>
      </c>
      <c r="H124" s="278">
        <v>1088.6833333333336</v>
      </c>
      <c r="I124" s="278">
        <v>1122.6666666666667</v>
      </c>
      <c r="J124" s="278">
        <v>1150.7333333333336</v>
      </c>
      <c r="K124" s="276">
        <v>1094.5999999999999</v>
      </c>
      <c r="L124" s="276">
        <v>1032.55</v>
      </c>
      <c r="M124" s="276">
        <v>1.65968</v>
      </c>
    </row>
    <row r="125" spans="1:13">
      <c r="A125" s="267">
        <v>115</v>
      </c>
      <c r="B125" s="276" t="s">
        <v>348</v>
      </c>
      <c r="C125" s="277">
        <v>83.1</v>
      </c>
      <c r="D125" s="278">
        <v>82.8</v>
      </c>
      <c r="E125" s="278">
        <v>82.199999999999989</v>
      </c>
      <c r="F125" s="278">
        <v>81.3</v>
      </c>
      <c r="G125" s="278">
        <v>80.699999999999989</v>
      </c>
      <c r="H125" s="278">
        <v>83.699999999999989</v>
      </c>
      <c r="I125" s="278">
        <v>84.299999999999983</v>
      </c>
      <c r="J125" s="278">
        <v>85.199999999999989</v>
      </c>
      <c r="K125" s="276">
        <v>83.4</v>
      </c>
      <c r="L125" s="276">
        <v>81.900000000000006</v>
      </c>
      <c r="M125" s="276">
        <v>1.50783</v>
      </c>
    </row>
    <row r="126" spans="1:13">
      <c r="A126" s="267">
        <v>116</v>
      </c>
      <c r="B126" s="276" t="s">
        <v>355</v>
      </c>
      <c r="C126" s="277">
        <v>397.2</v>
      </c>
      <c r="D126" s="278">
        <v>395.61666666666662</v>
      </c>
      <c r="E126" s="278">
        <v>386.98333333333323</v>
      </c>
      <c r="F126" s="278">
        <v>376.76666666666659</v>
      </c>
      <c r="G126" s="278">
        <v>368.13333333333321</v>
      </c>
      <c r="H126" s="278">
        <v>405.83333333333326</v>
      </c>
      <c r="I126" s="278">
        <v>414.46666666666658</v>
      </c>
      <c r="J126" s="278">
        <v>424.68333333333328</v>
      </c>
      <c r="K126" s="276">
        <v>404.25</v>
      </c>
      <c r="L126" s="276">
        <v>385.4</v>
      </c>
      <c r="M126" s="276">
        <v>2.2615799999999999</v>
      </c>
    </row>
    <row r="127" spans="1:13">
      <c r="A127" s="267">
        <v>117</v>
      </c>
      <c r="B127" s="276" t="s">
        <v>356</v>
      </c>
      <c r="C127" s="277">
        <v>139.15</v>
      </c>
      <c r="D127" s="278">
        <v>140.23333333333332</v>
      </c>
      <c r="E127" s="278">
        <v>137.46666666666664</v>
      </c>
      <c r="F127" s="278">
        <v>135.78333333333333</v>
      </c>
      <c r="G127" s="278">
        <v>133.01666666666665</v>
      </c>
      <c r="H127" s="278">
        <v>141.91666666666663</v>
      </c>
      <c r="I127" s="278">
        <v>144.68333333333334</v>
      </c>
      <c r="J127" s="278">
        <v>146.36666666666662</v>
      </c>
      <c r="K127" s="276">
        <v>143</v>
      </c>
      <c r="L127" s="276">
        <v>138.55000000000001</v>
      </c>
      <c r="M127" s="276">
        <v>3.1942900000000001</v>
      </c>
    </row>
    <row r="128" spans="1:13">
      <c r="A128" s="267">
        <v>118</v>
      </c>
      <c r="B128" s="276" t="s">
        <v>349</v>
      </c>
      <c r="C128" s="277">
        <v>119.05</v>
      </c>
      <c r="D128" s="278">
        <v>118.2</v>
      </c>
      <c r="E128" s="278">
        <v>116.5</v>
      </c>
      <c r="F128" s="278">
        <v>113.95</v>
      </c>
      <c r="G128" s="278">
        <v>112.25</v>
      </c>
      <c r="H128" s="278">
        <v>120.75</v>
      </c>
      <c r="I128" s="278">
        <v>122.45000000000002</v>
      </c>
      <c r="J128" s="278">
        <v>125</v>
      </c>
      <c r="K128" s="276">
        <v>119.9</v>
      </c>
      <c r="L128" s="276">
        <v>115.65</v>
      </c>
      <c r="M128" s="276">
        <v>11.412229999999999</v>
      </c>
    </row>
    <row r="129" spans="1:13">
      <c r="A129" s="267">
        <v>119</v>
      </c>
      <c r="B129" s="276" t="s">
        <v>350</v>
      </c>
      <c r="C129" s="277">
        <v>390.75</v>
      </c>
      <c r="D129" s="278">
        <v>389.91666666666669</v>
      </c>
      <c r="E129" s="278">
        <v>383.83333333333337</v>
      </c>
      <c r="F129" s="278">
        <v>376.91666666666669</v>
      </c>
      <c r="G129" s="278">
        <v>370.83333333333337</v>
      </c>
      <c r="H129" s="278">
        <v>396.83333333333337</v>
      </c>
      <c r="I129" s="278">
        <v>402.91666666666674</v>
      </c>
      <c r="J129" s="278">
        <v>409.83333333333337</v>
      </c>
      <c r="K129" s="276">
        <v>396</v>
      </c>
      <c r="L129" s="276">
        <v>383</v>
      </c>
      <c r="M129" s="276">
        <v>1.3620099999999999</v>
      </c>
    </row>
    <row r="130" spans="1:13">
      <c r="A130" s="267">
        <v>120</v>
      </c>
      <c r="B130" s="276" t="s">
        <v>351</v>
      </c>
      <c r="C130" s="277">
        <v>910.65</v>
      </c>
      <c r="D130" s="278">
        <v>914.36666666666667</v>
      </c>
      <c r="E130" s="278">
        <v>902.5333333333333</v>
      </c>
      <c r="F130" s="278">
        <v>894.41666666666663</v>
      </c>
      <c r="G130" s="278">
        <v>882.58333333333326</v>
      </c>
      <c r="H130" s="278">
        <v>922.48333333333335</v>
      </c>
      <c r="I130" s="278">
        <v>934.31666666666661</v>
      </c>
      <c r="J130" s="278">
        <v>942.43333333333339</v>
      </c>
      <c r="K130" s="276">
        <v>926.2</v>
      </c>
      <c r="L130" s="276">
        <v>906.25</v>
      </c>
      <c r="M130" s="276">
        <v>3.33961</v>
      </c>
    </row>
    <row r="131" spans="1:13">
      <c r="A131" s="267">
        <v>121</v>
      </c>
      <c r="B131" s="276" t="s">
        <v>352</v>
      </c>
      <c r="C131" s="277">
        <v>164.75</v>
      </c>
      <c r="D131" s="278">
        <v>164.91666666666666</v>
      </c>
      <c r="E131" s="278">
        <v>161.23333333333332</v>
      </c>
      <c r="F131" s="278">
        <v>157.71666666666667</v>
      </c>
      <c r="G131" s="278">
        <v>154.03333333333333</v>
      </c>
      <c r="H131" s="278">
        <v>168.43333333333331</v>
      </c>
      <c r="I131" s="278">
        <v>172.11666666666665</v>
      </c>
      <c r="J131" s="278">
        <v>175.6333333333333</v>
      </c>
      <c r="K131" s="276">
        <v>168.6</v>
      </c>
      <c r="L131" s="276">
        <v>161.4</v>
      </c>
      <c r="M131" s="276">
        <v>27.424859999999999</v>
      </c>
    </row>
    <row r="132" spans="1:13">
      <c r="A132" s="267">
        <v>122</v>
      </c>
      <c r="B132" s="276" t="s">
        <v>1220</v>
      </c>
      <c r="C132" s="277">
        <v>815</v>
      </c>
      <c r="D132" s="278">
        <v>791.66666666666663</v>
      </c>
      <c r="E132" s="278">
        <v>758.33333333333326</v>
      </c>
      <c r="F132" s="278">
        <v>701.66666666666663</v>
      </c>
      <c r="G132" s="278">
        <v>668.33333333333326</v>
      </c>
      <c r="H132" s="278">
        <v>848.33333333333326</v>
      </c>
      <c r="I132" s="278">
        <v>881.66666666666652</v>
      </c>
      <c r="J132" s="278">
        <v>938.33333333333326</v>
      </c>
      <c r="K132" s="276">
        <v>825</v>
      </c>
      <c r="L132" s="276">
        <v>735</v>
      </c>
      <c r="M132" s="276">
        <v>7.5679800000000004</v>
      </c>
    </row>
    <row r="133" spans="1:13">
      <c r="A133" s="267">
        <v>123</v>
      </c>
      <c r="B133" s="276" t="s">
        <v>90</v>
      </c>
      <c r="C133" s="277">
        <v>13.9</v>
      </c>
      <c r="D133" s="278">
        <v>14.066666666666668</v>
      </c>
      <c r="E133" s="278">
        <v>13.383333333333336</v>
      </c>
      <c r="F133" s="278">
        <v>12.866666666666669</v>
      </c>
      <c r="G133" s="278">
        <v>12.183333333333337</v>
      </c>
      <c r="H133" s="278">
        <v>14.583333333333336</v>
      </c>
      <c r="I133" s="278">
        <v>15.266666666666669</v>
      </c>
      <c r="J133" s="278">
        <v>15.783333333333335</v>
      </c>
      <c r="K133" s="276">
        <v>14.75</v>
      </c>
      <c r="L133" s="276">
        <v>13.55</v>
      </c>
      <c r="M133" s="276">
        <v>319.57614999999998</v>
      </c>
    </row>
    <row r="134" spans="1:13">
      <c r="A134" s="267">
        <v>124</v>
      </c>
      <c r="B134" s="276" t="s">
        <v>91</v>
      </c>
      <c r="C134" s="277">
        <v>3766</v>
      </c>
      <c r="D134" s="278">
        <v>3762.4500000000003</v>
      </c>
      <c r="E134" s="278">
        <v>3741.5500000000006</v>
      </c>
      <c r="F134" s="278">
        <v>3717.1000000000004</v>
      </c>
      <c r="G134" s="278">
        <v>3696.2000000000007</v>
      </c>
      <c r="H134" s="278">
        <v>3786.9000000000005</v>
      </c>
      <c r="I134" s="278">
        <v>3807.8</v>
      </c>
      <c r="J134" s="278">
        <v>3832.2500000000005</v>
      </c>
      <c r="K134" s="276">
        <v>3783.35</v>
      </c>
      <c r="L134" s="276">
        <v>3738</v>
      </c>
      <c r="M134" s="276">
        <v>3.8769100000000001</v>
      </c>
    </row>
    <row r="135" spans="1:13">
      <c r="A135" s="267">
        <v>125</v>
      </c>
      <c r="B135" s="276" t="s">
        <v>357</v>
      </c>
      <c r="C135" s="277">
        <v>13492.05</v>
      </c>
      <c r="D135" s="278">
        <v>13317.333333333334</v>
      </c>
      <c r="E135" s="278">
        <v>13010.816666666668</v>
      </c>
      <c r="F135" s="278">
        <v>12529.583333333334</v>
      </c>
      <c r="G135" s="278">
        <v>12223.066666666668</v>
      </c>
      <c r="H135" s="278">
        <v>13798.566666666668</v>
      </c>
      <c r="I135" s="278">
        <v>14105.083333333334</v>
      </c>
      <c r="J135" s="278">
        <v>14586.316666666668</v>
      </c>
      <c r="K135" s="276">
        <v>13623.85</v>
      </c>
      <c r="L135" s="276">
        <v>12836.1</v>
      </c>
      <c r="M135" s="276">
        <v>0.85760999999999998</v>
      </c>
    </row>
    <row r="136" spans="1:13">
      <c r="A136" s="267">
        <v>126</v>
      </c>
      <c r="B136" s="276" t="s">
        <v>93</v>
      </c>
      <c r="C136" s="277">
        <v>233.2</v>
      </c>
      <c r="D136" s="278">
        <v>234.29999999999998</v>
      </c>
      <c r="E136" s="278">
        <v>229.59999999999997</v>
      </c>
      <c r="F136" s="278">
        <v>225.99999999999997</v>
      </c>
      <c r="G136" s="278">
        <v>221.29999999999995</v>
      </c>
      <c r="H136" s="278">
        <v>237.89999999999998</v>
      </c>
      <c r="I136" s="278">
        <v>242.59999999999997</v>
      </c>
      <c r="J136" s="278">
        <v>246.2</v>
      </c>
      <c r="K136" s="276">
        <v>239</v>
      </c>
      <c r="L136" s="276">
        <v>230.7</v>
      </c>
      <c r="M136" s="276">
        <v>277.62006000000002</v>
      </c>
    </row>
    <row r="137" spans="1:13">
      <c r="A137" s="267">
        <v>127</v>
      </c>
      <c r="B137" s="276" t="s">
        <v>231</v>
      </c>
      <c r="C137" s="277">
        <v>2678</v>
      </c>
      <c r="D137" s="278">
        <v>2677.3166666666666</v>
      </c>
      <c r="E137" s="278">
        <v>2655.6833333333334</v>
      </c>
      <c r="F137" s="278">
        <v>2633.3666666666668</v>
      </c>
      <c r="G137" s="278">
        <v>2611.7333333333336</v>
      </c>
      <c r="H137" s="278">
        <v>2699.6333333333332</v>
      </c>
      <c r="I137" s="278">
        <v>2721.2666666666664</v>
      </c>
      <c r="J137" s="278">
        <v>2743.583333333333</v>
      </c>
      <c r="K137" s="276">
        <v>2698.95</v>
      </c>
      <c r="L137" s="276">
        <v>2655</v>
      </c>
      <c r="M137" s="276">
        <v>3.1937799999999998</v>
      </c>
    </row>
    <row r="138" spans="1:13">
      <c r="A138" s="267">
        <v>128</v>
      </c>
      <c r="B138" s="276" t="s">
        <v>94</v>
      </c>
      <c r="C138" s="277">
        <v>5201.8</v>
      </c>
      <c r="D138" s="278">
        <v>5207.9333333333334</v>
      </c>
      <c r="E138" s="278">
        <v>5180.8666666666668</v>
      </c>
      <c r="F138" s="278">
        <v>5159.9333333333334</v>
      </c>
      <c r="G138" s="278">
        <v>5132.8666666666668</v>
      </c>
      <c r="H138" s="278">
        <v>5228.8666666666668</v>
      </c>
      <c r="I138" s="278">
        <v>5255.9333333333343</v>
      </c>
      <c r="J138" s="278">
        <v>5276.8666666666668</v>
      </c>
      <c r="K138" s="276">
        <v>5235</v>
      </c>
      <c r="L138" s="276">
        <v>5187</v>
      </c>
      <c r="M138" s="276">
        <v>4.1117299999999997</v>
      </c>
    </row>
    <row r="139" spans="1:13">
      <c r="A139" s="267">
        <v>129</v>
      </c>
      <c r="B139" s="276" t="s">
        <v>1263</v>
      </c>
      <c r="C139" s="277">
        <v>893.7</v>
      </c>
      <c r="D139" s="278">
        <v>890.88333333333333</v>
      </c>
      <c r="E139" s="278">
        <v>874.81666666666661</v>
      </c>
      <c r="F139" s="278">
        <v>855.93333333333328</v>
      </c>
      <c r="G139" s="278">
        <v>839.86666666666656</v>
      </c>
      <c r="H139" s="278">
        <v>909.76666666666665</v>
      </c>
      <c r="I139" s="278">
        <v>925.83333333333348</v>
      </c>
      <c r="J139" s="278">
        <v>944.7166666666667</v>
      </c>
      <c r="K139" s="276">
        <v>906.95</v>
      </c>
      <c r="L139" s="276">
        <v>872</v>
      </c>
      <c r="M139" s="276">
        <v>1.89595</v>
      </c>
    </row>
    <row r="140" spans="1:13">
      <c r="A140" s="267">
        <v>130</v>
      </c>
      <c r="B140" s="276" t="s">
        <v>239</v>
      </c>
      <c r="C140" s="277">
        <v>70.7</v>
      </c>
      <c r="D140" s="278">
        <v>70.899999999999991</v>
      </c>
      <c r="E140" s="278">
        <v>70.09999999999998</v>
      </c>
      <c r="F140" s="278">
        <v>69.499999999999986</v>
      </c>
      <c r="G140" s="278">
        <v>68.699999999999974</v>
      </c>
      <c r="H140" s="278">
        <v>71.499999999999986</v>
      </c>
      <c r="I140" s="278">
        <v>72.3</v>
      </c>
      <c r="J140" s="278">
        <v>72.899999999999991</v>
      </c>
      <c r="K140" s="276">
        <v>71.7</v>
      </c>
      <c r="L140" s="276">
        <v>70.3</v>
      </c>
      <c r="M140" s="276">
        <v>11.534560000000001</v>
      </c>
    </row>
    <row r="141" spans="1:13">
      <c r="A141" s="267">
        <v>131</v>
      </c>
      <c r="B141" s="276" t="s">
        <v>95</v>
      </c>
      <c r="C141" s="277">
        <v>2451.35</v>
      </c>
      <c r="D141" s="278">
        <v>2446.3000000000002</v>
      </c>
      <c r="E141" s="278">
        <v>2430.6000000000004</v>
      </c>
      <c r="F141" s="278">
        <v>2409.8500000000004</v>
      </c>
      <c r="G141" s="278">
        <v>2394.1500000000005</v>
      </c>
      <c r="H141" s="278">
        <v>2467.0500000000002</v>
      </c>
      <c r="I141" s="278">
        <v>2482.75</v>
      </c>
      <c r="J141" s="278">
        <v>2503.5</v>
      </c>
      <c r="K141" s="276">
        <v>2462</v>
      </c>
      <c r="L141" s="276">
        <v>2425.5500000000002</v>
      </c>
      <c r="M141" s="276">
        <v>7.1166799999999997</v>
      </c>
    </row>
    <row r="142" spans="1:13">
      <c r="A142" s="267">
        <v>132</v>
      </c>
      <c r="B142" s="276" t="s">
        <v>359</v>
      </c>
      <c r="C142" s="277">
        <v>329</v>
      </c>
      <c r="D142" s="278">
        <v>331.41666666666669</v>
      </c>
      <c r="E142" s="278">
        <v>322.83333333333337</v>
      </c>
      <c r="F142" s="278">
        <v>316.66666666666669</v>
      </c>
      <c r="G142" s="278">
        <v>308.08333333333337</v>
      </c>
      <c r="H142" s="278">
        <v>337.58333333333337</v>
      </c>
      <c r="I142" s="278">
        <v>346.16666666666674</v>
      </c>
      <c r="J142" s="278">
        <v>352.33333333333337</v>
      </c>
      <c r="K142" s="276">
        <v>340</v>
      </c>
      <c r="L142" s="276">
        <v>325.25</v>
      </c>
      <c r="M142" s="276">
        <v>3.79861</v>
      </c>
    </row>
    <row r="143" spans="1:13">
      <c r="A143" s="267">
        <v>133</v>
      </c>
      <c r="B143" s="276" t="s">
        <v>360</v>
      </c>
      <c r="C143" s="277">
        <v>90</v>
      </c>
      <c r="D143" s="278">
        <v>90.8</v>
      </c>
      <c r="E143" s="278">
        <v>88.8</v>
      </c>
      <c r="F143" s="278">
        <v>87.6</v>
      </c>
      <c r="G143" s="278">
        <v>85.6</v>
      </c>
      <c r="H143" s="278">
        <v>92</v>
      </c>
      <c r="I143" s="278">
        <v>94</v>
      </c>
      <c r="J143" s="278">
        <v>95.2</v>
      </c>
      <c r="K143" s="276">
        <v>92.8</v>
      </c>
      <c r="L143" s="276">
        <v>89.6</v>
      </c>
      <c r="M143" s="276">
        <v>17.798179999999999</v>
      </c>
    </row>
    <row r="144" spans="1:13">
      <c r="A144" s="267">
        <v>134</v>
      </c>
      <c r="B144" s="276" t="s">
        <v>361</v>
      </c>
      <c r="C144" s="277">
        <v>159.69999999999999</v>
      </c>
      <c r="D144" s="278">
        <v>159.08333333333334</v>
      </c>
      <c r="E144" s="278">
        <v>157.61666666666667</v>
      </c>
      <c r="F144" s="278">
        <v>155.53333333333333</v>
      </c>
      <c r="G144" s="278">
        <v>154.06666666666666</v>
      </c>
      <c r="H144" s="278">
        <v>161.16666666666669</v>
      </c>
      <c r="I144" s="278">
        <v>162.63333333333333</v>
      </c>
      <c r="J144" s="278">
        <v>164.7166666666667</v>
      </c>
      <c r="K144" s="276">
        <v>160.55000000000001</v>
      </c>
      <c r="L144" s="276">
        <v>157</v>
      </c>
      <c r="M144" s="276">
        <v>0.59787000000000001</v>
      </c>
    </row>
    <row r="145" spans="1:13">
      <c r="A145" s="267">
        <v>135</v>
      </c>
      <c r="B145" s="276" t="s">
        <v>240</v>
      </c>
      <c r="C145" s="277">
        <v>421.5</v>
      </c>
      <c r="D145" s="278">
        <v>424.7166666666667</v>
      </c>
      <c r="E145" s="278">
        <v>416.43333333333339</v>
      </c>
      <c r="F145" s="278">
        <v>411.36666666666667</v>
      </c>
      <c r="G145" s="278">
        <v>403.08333333333337</v>
      </c>
      <c r="H145" s="278">
        <v>429.78333333333342</v>
      </c>
      <c r="I145" s="278">
        <v>438.06666666666672</v>
      </c>
      <c r="J145" s="278">
        <v>443.13333333333344</v>
      </c>
      <c r="K145" s="276">
        <v>433</v>
      </c>
      <c r="L145" s="276">
        <v>419.65</v>
      </c>
      <c r="M145" s="276">
        <v>4.93987</v>
      </c>
    </row>
    <row r="146" spans="1:13">
      <c r="A146" s="267">
        <v>136</v>
      </c>
      <c r="B146" s="276" t="s">
        <v>241</v>
      </c>
      <c r="C146" s="277">
        <v>1265.7</v>
      </c>
      <c r="D146" s="278">
        <v>1261.8999999999999</v>
      </c>
      <c r="E146" s="278">
        <v>1250.7999999999997</v>
      </c>
      <c r="F146" s="278">
        <v>1235.8999999999999</v>
      </c>
      <c r="G146" s="278">
        <v>1224.7999999999997</v>
      </c>
      <c r="H146" s="278">
        <v>1276.7999999999997</v>
      </c>
      <c r="I146" s="278">
        <v>1287.8999999999996</v>
      </c>
      <c r="J146" s="278">
        <v>1302.7999999999997</v>
      </c>
      <c r="K146" s="276">
        <v>1273</v>
      </c>
      <c r="L146" s="276">
        <v>1247</v>
      </c>
      <c r="M146" s="276">
        <v>1.40402</v>
      </c>
    </row>
    <row r="147" spans="1:13">
      <c r="A147" s="267">
        <v>137</v>
      </c>
      <c r="B147" s="276" t="s">
        <v>242</v>
      </c>
      <c r="C147" s="277">
        <v>77.95</v>
      </c>
      <c r="D147" s="278">
        <v>78.083333333333329</v>
      </c>
      <c r="E147" s="278">
        <v>77.466666666666654</v>
      </c>
      <c r="F147" s="278">
        <v>76.98333333333332</v>
      </c>
      <c r="G147" s="278">
        <v>76.366666666666646</v>
      </c>
      <c r="H147" s="278">
        <v>78.566666666666663</v>
      </c>
      <c r="I147" s="278">
        <v>79.183333333333337</v>
      </c>
      <c r="J147" s="278">
        <v>79.666666666666671</v>
      </c>
      <c r="K147" s="276">
        <v>78.7</v>
      </c>
      <c r="L147" s="276">
        <v>77.599999999999994</v>
      </c>
      <c r="M147" s="276">
        <v>28.709790000000002</v>
      </c>
    </row>
    <row r="148" spans="1:13">
      <c r="A148" s="267">
        <v>138</v>
      </c>
      <c r="B148" s="276" t="s">
        <v>96</v>
      </c>
      <c r="C148" s="277">
        <v>66.3</v>
      </c>
      <c r="D148" s="278">
        <v>66.583333333333329</v>
      </c>
      <c r="E148" s="278">
        <v>65.916666666666657</v>
      </c>
      <c r="F148" s="278">
        <v>65.533333333333331</v>
      </c>
      <c r="G148" s="278">
        <v>64.86666666666666</v>
      </c>
      <c r="H148" s="278">
        <v>66.966666666666654</v>
      </c>
      <c r="I148" s="278">
        <v>67.633333333333312</v>
      </c>
      <c r="J148" s="278">
        <v>68.016666666666652</v>
      </c>
      <c r="K148" s="276">
        <v>67.25</v>
      </c>
      <c r="L148" s="276">
        <v>66.2</v>
      </c>
      <c r="M148" s="276">
        <v>9.0413800000000002</v>
      </c>
    </row>
    <row r="149" spans="1:13">
      <c r="A149" s="267">
        <v>139</v>
      </c>
      <c r="B149" s="276" t="s">
        <v>362</v>
      </c>
      <c r="C149" s="277">
        <v>595</v>
      </c>
      <c r="D149" s="278">
        <v>594.7833333333333</v>
      </c>
      <c r="E149" s="278">
        <v>586.21666666666658</v>
      </c>
      <c r="F149" s="278">
        <v>577.43333333333328</v>
      </c>
      <c r="G149" s="278">
        <v>568.86666666666656</v>
      </c>
      <c r="H149" s="278">
        <v>603.56666666666661</v>
      </c>
      <c r="I149" s="278">
        <v>612.13333333333321</v>
      </c>
      <c r="J149" s="278">
        <v>620.91666666666663</v>
      </c>
      <c r="K149" s="276">
        <v>603.35</v>
      </c>
      <c r="L149" s="276">
        <v>586</v>
      </c>
      <c r="M149" s="276">
        <v>1.3006599999999999</v>
      </c>
    </row>
    <row r="150" spans="1:13">
      <c r="A150" s="267">
        <v>140</v>
      </c>
      <c r="B150" s="276" t="s">
        <v>1297</v>
      </c>
      <c r="C150" s="277">
        <v>1904.3</v>
      </c>
      <c r="D150" s="278">
        <v>1862.4833333333336</v>
      </c>
      <c r="E150" s="278">
        <v>1796.9666666666672</v>
      </c>
      <c r="F150" s="278">
        <v>1689.6333333333337</v>
      </c>
      <c r="G150" s="278">
        <v>1624.1166666666672</v>
      </c>
      <c r="H150" s="278">
        <v>1969.8166666666671</v>
      </c>
      <c r="I150" s="278">
        <v>2035.3333333333335</v>
      </c>
      <c r="J150" s="278">
        <v>2142.666666666667</v>
      </c>
      <c r="K150" s="276">
        <v>1928</v>
      </c>
      <c r="L150" s="276">
        <v>1755.15</v>
      </c>
      <c r="M150" s="276">
        <v>0.55210999999999999</v>
      </c>
    </row>
    <row r="151" spans="1:13">
      <c r="A151" s="267">
        <v>141</v>
      </c>
      <c r="B151" s="276" t="s">
        <v>97</v>
      </c>
      <c r="C151" s="277">
        <v>1242.5999999999999</v>
      </c>
      <c r="D151" s="278">
        <v>1253.5</v>
      </c>
      <c r="E151" s="278">
        <v>1227.1500000000001</v>
      </c>
      <c r="F151" s="278">
        <v>1211.7</v>
      </c>
      <c r="G151" s="278">
        <v>1185.3500000000001</v>
      </c>
      <c r="H151" s="278">
        <v>1268.95</v>
      </c>
      <c r="I151" s="278">
        <v>1295.3</v>
      </c>
      <c r="J151" s="278">
        <v>1310.75</v>
      </c>
      <c r="K151" s="276">
        <v>1279.8499999999999</v>
      </c>
      <c r="L151" s="276">
        <v>1238.05</v>
      </c>
      <c r="M151" s="276">
        <v>15.40189</v>
      </c>
    </row>
    <row r="152" spans="1:13">
      <c r="A152" s="267">
        <v>143</v>
      </c>
      <c r="B152" s="276" t="s">
        <v>98</v>
      </c>
      <c r="C152" s="277">
        <v>186.35</v>
      </c>
      <c r="D152" s="278">
        <v>186.05000000000004</v>
      </c>
      <c r="E152" s="278">
        <v>184.85000000000008</v>
      </c>
      <c r="F152" s="278">
        <v>183.35000000000005</v>
      </c>
      <c r="G152" s="278">
        <v>182.15000000000009</v>
      </c>
      <c r="H152" s="278">
        <v>187.55000000000007</v>
      </c>
      <c r="I152" s="278">
        <v>188.75000000000006</v>
      </c>
      <c r="J152" s="278">
        <v>190.25000000000006</v>
      </c>
      <c r="K152" s="276">
        <v>187.25</v>
      </c>
      <c r="L152" s="276">
        <v>184.55</v>
      </c>
      <c r="M152" s="276">
        <v>21.66245</v>
      </c>
    </row>
    <row r="153" spans="1:13">
      <c r="A153" s="267">
        <v>144</v>
      </c>
      <c r="B153" s="276" t="s">
        <v>243</v>
      </c>
      <c r="C153" s="277">
        <v>8.35</v>
      </c>
      <c r="D153" s="278">
        <v>8.3833333333333346</v>
      </c>
      <c r="E153" s="278">
        <v>8.2666666666666693</v>
      </c>
      <c r="F153" s="278">
        <v>8.1833333333333353</v>
      </c>
      <c r="G153" s="278">
        <v>8.06666666666667</v>
      </c>
      <c r="H153" s="278">
        <v>8.4666666666666686</v>
      </c>
      <c r="I153" s="278">
        <v>8.5833333333333321</v>
      </c>
      <c r="J153" s="278">
        <v>8.6666666666666679</v>
      </c>
      <c r="K153" s="276">
        <v>8.5</v>
      </c>
      <c r="L153" s="276">
        <v>8.3000000000000007</v>
      </c>
      <c r="M153" s="276">
        <v>35.796639999999996</v>
      </c>
    </row>
    <row r="154" spans="1:13">
      <c r="A154" s="267">
        <v>145</v>
      </c>
      <c r="B154" s="276" t="s">
        <v>364</v>
      </c>
      <c r="C154" s="277">
        <v>331.1</v>
      </c>
      <c r="D154" s="278">
        <v>333.11666666666667</v>
      </c>
      <c r="E154" s="278">
        <v>328.23333333333335</v>
      </c>
      <c r="F154" s="278">
        <v>325.36666666666667</v>
      </c>
      <c r="G154" s="278">
        <v>320.48333333333335</v>
      </c>
      <c r="H154" s="278">
        <v>335.98333333333335</v>
      </c>
      <c r="I154" s="278">
        <v>340.86666666666667</v>
      </c>
      <c r="J154" s="278">
        <v>343.73333333333335</v>
      </c>
      <c r="K154" s="276">
        <v>338</v>
      </c>
      <c r="L154" s="276">
        <v>330.25</v>
      </c>
      <c r="M154" s="276">
        <v>0.90944999999999998</v>
      </c>
    </row>
    <row r="155" spans="1:13">
      <c r="A155" s="267">
        <v>146</v>
      </c>
      <c r="B155" s="276" t="s">
        <v>99</v>
      </c>
      <c r="C155" s="277">
        <v>67.400000000000006</v>
      </c>
      <c r="D155" s="278">
        <v>66.966666666666669</v>
      </c>
      <c r="E155" s="278">
        <v>66.283333333333331</v>
      </c>
      <c r="F155" s="278">
        <v>65.166666666666657</v>
      </c>
      <c r="G155" s="278">
        <v>64.48333333333332</v>
      </c>
      <c r="H155" s="278">
        <v>68.083333333333343</v>
      </c>
      <c r="I155" s="278">
        <v>68.76666666666668</v>
      </c>
      <c r="J155" s="278">
        <v>69.883333333333354</v>
      </c>
      <c r="K155" s="276">
        <v>67.650000000000006</v>
      </c>
      <c r="L155" s="276">
        <v>65.849999999999994</v>
      </c>
      <c r="M155" s="276">
        <v>288.13310000000001</v>
      </c>
    </row>
    <row r="156" spans="1:13">
      <c r="A156" s="267">
        <v>147</v>
      </c>
      <c r="B156" s="276" t="s">
        <v>367</v>
      </c>
      <c r="C156" s="277">
        <v>347.55</v>
      </c>
      <c r="D156" s="278">
        <v>349.2833333333333</v>
      </c>
      <c r="E156" s="278">
        <v>343.56666666666661</v>
      </c>
      <c r="F156" s="278">
        <v>339.58333333333331</v>
      </c>
      <c r="G156" s="278">
        <v>333.86666666666662</v>
      </c>
      <c r="H156" s="278">
        <v>353.26666666666659</v>
      </c>
      <c r="I156" s="278">
        <v>358.98333333333329</v>
      </c>
      <c r="J156" s="278">
        <v>362.96666666666658</v>
      </c>
      <c r="K156" s="276">
        <v>355</v>
      </c>
      <c r="L156" s="276">
        <v>345.3</v>
      </c>
      <c r="M156" s="276">
        <v>2.1530200000000002</v>
      </c>
    </row>
    <row r="157" spans="1:13">
      <c r="A157" s="267">
        <v>148</v>
      </c>
      <c r="B157" s="276" t="s">
        <v>366</v>
      </c>
      <c r="C157" s="277">
        <v>2499.35</v>
      </c>
      <c r="D157" s="278">
        <v>2504.3666666666663</v>
      </c>
      <c r="E157" s="278">
        <v>2474.7833333333328</v>
      </c>
      <c r="F157" s="278">
        <v>2450.2166666666667</v>
      </c>
      <c r="G157" s="278">
        <v>2420.6333333333332</v>
      </c>
      <c r="H157" s="278">
        <v>2528.9333333333325</v>
      </c>
      <c r="I157" s="278">
        <v>2558.5166666666655</v>
      </c>
      <c r="J157" s="278">
        <v>2583.0833333333321</v>
      </c>
      <c r="K157" s="276">
        <v>2533.9499999999998</v>
      </c>
      <c r="L157" s="276">
        <v>2479.8000000000002</v>
      </c>
      <c r="M157" s="276">
        <v>0.23630999999999999</v>
      </c>
    </row>
    <row r="158" spans="1:13">
      <c r="A158" s="267">
        <v>149</v>
      </c>
      <c r="B158" s="276" t="s">
        <v>368</v>
      </c>
      <c r="C158" s="277">
        <v>643</v>
      </c>
      <c r="D158" s="278">
        <v>634.55000000000007</v>
      </c>
      <c r="E158" s="278">
        <v>622.10000000000014</v>
      </c>
      <c r="F158" s="278">
        <v>601.20000000000005</v>
      </c>
      <c r="G158" s="278">
        <v>588.75000000000011</v>
      </c>
      <c r="H158" s="278">
        <v>655.45000000000016</v>
      </c>
      <c r="I158" s="278">
        <v>667.9000000000002</v>
      </c>
      <c r="J158" s="278">
        <v>688.80000000000018</v>
      </c>
      <c r="K158" s="276">
        <v>647</v>
      </c>
      <c r="L158" s="276">
        <v>613.65</v>
      </c>
      <c r="M158" s="276">
        <v>7.5858800000000004</v>
      </c>
    </row>
    <row r="159" spans="1:13">
      <c r="A159" s="267">
        <v>150</v>
      </c>
      <c r="B159" s="276" t="s">
        <v>2940</v>
      </c>
      <c r="C159" s="277">
        <v>566.04999999999995</v>
      </c>
      <c r="D159" s="278">
        <v>568.1</v>
      </c>
      <c r="E159" s="278">
        <v>558.20000000000005</v>
      </c>
      <c r="F159" s="278">
        <v>550.35</v>
      </c>
      <c r="G159" s="278">
        <v>540.45000000000005</v>
      </c>
      <c r="H159" s="278">
        <v>575.95000000000005</v>
      </c>
      <c r="I159" s="278">
        <v>585.84999999999991</v>
      </c>
      <c r="J159" s="278">
        <v>593.70000000000005</v>
      </c>
      <c r="K159" s="276">
        <v>578</v>
      </c>
      <c r="L159" s="276">
        <v>560.25</v>
      </c>
      <c r="M159" s="276">
        <v>0.48341000000000001</v>
      </c>
    </row>
    <row r="160" spans="1:13">
      <c r="A160" s="267">
        <v>151</v>
      </c>
      <c r="B160" s="276" t="s">
        <v>370</v>
      </c>
      <c r="C160" s="277">
        <v>155.65</v>
      </c>
      <c r="D160" s="278">
        <v>156.1</v>
      </c>
      <c r="E160" s="278">
        <v>153.79999999999998</v>
      </c>
      <c r="F160" s="278">
        <v>151.94999999999999</v>
      </c>
      <c r="G160" s="278">
        <v>149.64999999999998</v>
      </c>
      <c r="H160" s="278">
        <v>157.94999999999999</v>
      </c>
      <c r="I160" s="278">
        <v>160.25</v>
      </c>
      <c r="J160" s="278">
        <v>162.1</v>
      </c>
      <c r="K160" s="276">
        <v>158.4</v>
      </c>
      <c r="L160" s="276">
        <v>154.25</v>
      </c>
      <c r="M160" s="276">
        <v>10.38264</v>
      </c>
    </row>
    <row r="161" spans="1:13">
      <c r="A161" s="267">
        <v>152</v>
      </c>
      <c r="B161" s="276" t="s">
        <v>244</v>
      </c>
      <c r="C161" s="277">
        <v>77.2</v>
      </c>
      <c r="D161" s="278">
        <v>77.566666666666677</v>
      </c>
      <c r="E161" s="278">
        <v>76.733333333333348</v>
      </c>
      <c r="F161" s="278">
        <v>76.266666666666666</v>
      </c>
      <c r="G161" s="278">
        <v>75.433333333333337</v>
      </c>
      <c r="H161" s="278">
        <v>78.03333333333336</v>
      </c>
      <c r="I161" s="278">
        <v>78.866666666666703</v>
      </c>
      <c r="J161" s="278">
        <v>79.333333333333371</v>
      </c>
      <c r="K161" s="276">
        <v>78.400000000000006</v>
      </c>
      <c r="L161" s="276">
        <v>77.099999999999994</v>
      </c>
      <c r="M161" s="276">
        <v>17.207799999999999</v>
      </c>
    </row>
    <row r="162" spans="1:13">
      <c r="A162" s="267">
        <v>153</v>
      </c>
      <c r="B162" s="276" t="s">
        <v>369</v>
      </c>
      <c r="C162" s="277">
        <v>108.95</v>
      </c>
      <c r="D162" s="278">
        <v>104.06666666666666</v>
      </c>
      <c r="E162" s="278">
        <v>97.883333333333326</v>
      </c>
      <c r="F162" s="278">
        <v>86.816666666666663</v>
      </c>
      <c r="G162" s="278">
        <v>80.633333333333326</v>
      </c>
      <c r="H162" s="278">
        <v>115.13333333333333</v>
      </c>
      <c r="I162" s="278">
        <v>121.31666666666666</v>
      </c>
      <c r="J162" s="278">
        <v>132.38333333333333</v>
      </c>
      <c r="K162" s="276">
        <v>110.25</v>
      </c>
      <c r="L162" s="276">
        <v>93</v>
      </c>
      <c r="M162" s="276">
        <v>307.65582999999998</v>
      </c>
    </row>
    <row r="163" spans="1:13">
      <c r="A163" s="267">
        <v>154</v>
      </c>
      <c r="B163" s="276" t="s">
        <v>100</v>
      </c>
      <c r="C163" s="277">
        <v>122.65</v>
      </c>
      <c r="D163" s="278">
        <v>122.11666666666667</v>
      </c>
      <c r="E163" s="278">
        <v>121.08333333333334</v>
      </c>
      <c r="F163" s="278">
        <v>119.51666666666667</v>
      </c>
      <c r="G163" s="278">
        <v>118.48333333333333</v>
      </c>
      <c r="H163" s="278">
        <v>123.68333333333335</v>
      </c>
      <c r="I163" s="278">
        <v>124.71666666666668</v>
      </c>
      <c r="J163" s="278">
        <v>126.28333333333336</v>
      </c>
      <c r="K163" s="276">
        <v>123.15</v>
      </c>
      <c r="L163" s="276">
        <v>120.55</v>
      </c>
      <c r="M163" s="276">
        <v>174.37290999999999</v>
      </c>
    </row>
    <row r="164" spans="1:13">
      <c r="A164" s="267">
        <v>155</v>
      </c>
      <c r="B164" s="276" t="s">
        <v>375</v>
      </c>
      <c r="C164" s="277">
        <v>2009.45</v>
      </c>
      <c r="D164" s="278">
        <v>2006.1499999999999</v>
      </c>
      <c r="E164" s="278">
        <v>1952.2999999999997</v>
      </c>
      <c r="F164" s="278">
        <v>1895.1499999999999</v>
      </c>
      <c r="G164" s="278">
        <v>1841.2999999999997</v>
      </c>
      <c r="H164" s="278">
        <v>2063.2999999999997</v>
      </c>
      <c r="I164" s="278">
        <v>2117.1499999999996</v>
      </c>
      <c r="J164" s="278">
        <v>2174.2999999999997</v>
      </c>
      <c r="K164" s="276">
        <v>2060</v>
      </c>
      <c r="L164" s="276">
        <v>1949</v>
      </c>
      <c r="M164" s="276">
        <v>0.90571999999999997</v>
      </c>
    </row>
    <row r="165" spans="1:13">
      <c r="A165" s="267">
        <v>156</v>
      </c>
      <c r="B165" s="276" t="s">
        <v>376</v>
      </c>
      <c r="C165" s="277">
        <v>2192.9</v>
      </c>
      <c r="D165" s="278">
        <v>2192.85</v>
      </c>
      <c r="E165" s="278">
        <v>2175.6999999999998</v>
      </c>
      <c r="F165" s="278">
        <v>2158.5</v>
      </c>
      <c r="G165" s="278">
        <v>2141.35</v>
      </c>
      <c r="H165" s="278">
        <v>2210.0499999999997</v>
      </c>
      <c r="I165" s="278">
        <v>2227.2000000000003</v>
      </c>
      <c r="J165" s="278">
        <v>2244.3999999999996</v>
      </c>
      <c r="K165" s="276">
        <v>2210</v>
      </c>
      <c r="L165" s="276">
        <v>2175.65</v>
      </c>
      <c r="M165" s="276">
        <v>7.2620000000000004E-2</v>
      </c>
    </row>
    <row r="166" spans="1:13">
      <c r="A166" s="267">
        <v>157</v>
      </c>
      <c r="B166" s="276" t="s">
        <v>372</v>
      </c>
      <c r="C166" s="277">
        <v>283.89999999999998</v>
      </c>
      <c r="D166" s="278">
        <v>285.40000000000003</v>
      </c>
      <c r="E166" s="278">
        <v>280.80000000000007</v>
      </c>
      <c r="F166" s="278">
        <v>277.70000000000005</v>
      </c>
      <c r="G166" s="278">
        <v>273.10000000000008</v>
      </c>
      <c r="H166" s="278">
        <v>288.50000000000006</v>
      </c>
      <c r="I166" s="278">
        <v>293.10000000000008</v>
      </c>
      <c r="J166" s="278">
        <v>296.20000000000005</v>
      </c>
      <c r="K166" s="276">
        <v>290</v>
      </c>
      <c r="L166" s="276">
        <v>282.3</v>
      </c>
      <c r="M166" s="276">
        <v>0.73309000000000002</v>
      </c>
    </row>
    <row r="167" spans="1:13">
      <c r="A167" s="267">
        <v>158</v>
      </c>
      <c r="B167" s="276" t="s">
        <v>382</v>
      </c>
      <c r="C167" s="277">
        <v>262.39999999999998</v>
      </c>
      <c r="D167" s="278">
        <v>261.61666666666662</v>
      </c>
      <c r="E167" s="278">
        <v>258.03333333333325</v>
      </c>
      <c r="F167" s="278">
        <v>253.66666666666663</v>
      </c>
      <c r="G167" s="278">
        <v>250.08333333333326</v>
      </c>
      <c r="H167" s="278">
        <v>265.98333333333323</v>
      </c>
      <c r="I167" s="278">
        <v>269.56666666666661</v>
      </c>
      <c r="J167" s="278">
        <v>273.93333333333322</v>
      </c>
      <c r="K167" s="276">
        <v>265.2</v>
      </c>
      <c r="L167" s="276">
        <v>257.25</v>
      </c>
      <c r="M167" s="276">
        <v>1.2856300000000001</v>
      </c>
    </row>
    <row r="168" spans="1:13">
      <c r="A168" s="267">
        <v>159</v>
      </c>
      <c r="B168" s="276" t="s">
        <v>373</v>
      </c>
      <c r="C168" s="277">
        <v>114.9</v>
      </c>
      <c r="D168" s="278">
        <v>115.3</v>
      </c>
      <c r="E168" s="278">
        <v>113.6</v>
      </c>
      <c r="F168" s="278">
        <v>112.3</v>
      </c>
      <c r="G168" s="278">
        <v>110.6</v>
      </c>
      <c r="H168" s="278">
        <v>116.6</v>
      </c>
      <c r="I168" s="278">
        <v>118.30000000000001</v>
      </c>
      <c r="J168" s="278">
        <v>119.6</v>
      </c>
      <c r="K168" s="276">
        <v>117</v>
      </c>
      <c r="L168" s="276">
        <v>114</v>
      </c>
      <c r="M168" s="276">
        <v>0.64836000000000005</v>
      </c>
    </row>
    <row r="169" spans="1:13">
      <c r="A169" s="267">
        <v>160</v>
      </c>
      <c r="B169" s="276" t="s">
        <v>374</v>
      </c>
      <c r="C169" s="277">
        <v>201.1</v>
      </c>
      <c r="D169" s="278">
        <v>201.25</v>
      </c>
      <c r="E169" s="278">
        <v>199.55</v>
      </c>
      <c r="F169" s="278">
        <v>198</v>
      </c>
      <c r="G169" s="278">
        <v>196.3</v>
      </c>
      <c r="H169" s="278">
        <v>202.8</v>
      </c>
      <c r="I169" s="278">
        <v>204.5</v>
      </c>
      <c r="J169" s="278">
        <v>206.05</v>
      </c>
      <c r="K169" s="276">
        <v>202.95</v>
      </c>
      <c r="L169" s="276">
        <v>199.7</v>
      </c>
      <c r="M169" s="276">
        <v>1.6719900000000001</v>
      </c>
    </row>
    <row r="170" spans="1:13">
      <c r="A170" s="267">
        <v>161</v>
      </c>
      <c r="B170" s="276" t="s">
        <v>245</v>
      </c>
      <c r="C170" s="277">
        <v>141.35</v>
      </c>
      <c r="D170" s="278">
        <v>141.65</v>
      </c>
      <c r="E170" s="278">
        <v>140.30000000000001</v>
      </c>
      <c r="F170" s="278">
        <v>139.25</v>
      </c>
      <c r="G170" s="278">
        <v>137.9</v>
      </c>
      <c r="H170" s="278">
        <v>142.70000000000002</v>
      </c>
      <c r="I170" s="278">
        <v>144.04999999999998</v>
      </c>
      <c r="J170" s="278">
        <v>145.10000000000002</v>
      </c>
      <c r="K170" s="276">
        <v>143</v>
      </c>
      <c r="L170" s="276">
        <v>140.6</v>
      </c>
      <c r="M170" s="276">
        <v>3.8195999999999999</v>
      </c>
    </row>
    <row r="171" spans="1:13">
      <c r="A171" s="267">
        <v>162</v>
      </c>
      <c r="B171" s="276" t="s">
        <v>378</v>
      </c>
      <c r="C171" s="277">
        <v>5829</v>
      </c>
      <c r="D171" s="278">
        <v>5827.05</v>
      </c>
      <c r="E171" s="278">
        <v>5754.1</v>
      </c>
      <c r="F171" s="278">
        <v>5679.2</v>
      </c>
      <c r="G171" s="278">
        <v>5606.25</v>
      </c>
      <c r="H171" s="278">
        <v>5901.9500000000007</v>
      </c>
      <c r="I171" s="278">
        <v>5974.9</v>
      </c>
      <c r="J171" s="278">
        <v>6049.8000000000011</v>
      </c>
      <c r="K171" s="276">
        <v>5900</v>
      </c>
      <c r="L171" s="276">
        <v>5752.15</v>
      </c>
      <c r="M171" s="276">
        <v>5.9769999999999997E-2</v>
      </c>
    </row>
    <row r="172" spans="1:13">
      <c r="A172" s="267">
        <v>163</v>
      </c>
      <c r="B172" s="276" t="s">
        <v>379</v>
      </c>
      <c r="C172" s="277">
        <v>1619</v>
      </c>
      <c r="D172" s="278">
        <v>1597.6666666666667</v>
      </c>
      <c r="E172" s="278">
        <v>1561.3333333333335</v>
      </c>
      <c r="F172" s="278">
        <v>1503.6666666666667</v>
      </c>
      <c r="G172" s="278">
        <v>1467.3333333333335</v>
      </c>
      <c r="H172" s="278">
        <v>1655.3333333333335</v>
      </c>
      <c r="I172" s="278">
        <v>1691.666666666667</v>
      </c>
      <c r="J172" s="278">
        <v>1749.3333333333335</v>
      </c>
      <c r="K172" s="276">
        <v>1634</v>
      </c>
      <c r="L172" s="276">
        <v>1540</v>
      </c>
      <c r="M172" s="276">
        <v>1.72099</v>
      </c>
    </row>
    <row r="173" spans="1:13">
      <c r="A173" s="267">
        <v>164</v>
      </c>
      <c r="B173" s="276" t="s">
        <v>101</v>
      </c>
      <c r="C173" s="277">
        <v>498.9</v>
      </c>
      <c r="D173" s="278">
        <v>498.9666666666667</v>
      </c>
      <c r="E173" s="278">
        <v>495.18333333333339</v>
      </c>
      <c r="F173" s="278">
        <v>491.4666666666667</v>
      </c>
      <c r="G173" s="278">
        <v>487.68333333333339</v>
      </c>
      <c r="H173" s="278">
        <v>502.68333333333339</v>
      </c>
      <c r="I173" s="278">
        <v>506.4666666666667</v>
      </c>
      <c r="J173" s="278">
        <v>510.18333333333339</v>
      </c>
      <c r="K173" s="276">
        <v>502.75</v>
      </c>
      <c r="L173" s="276">
        <v>495.25</v>
      </c>
      <c r="M173" s="276">
        <v>11.027620000000001</v>
      </c>
    </row>
    <row r="174" spans="1:13">
      <c r="A174" s="267">
        <v>165</v>
      </c>
      <c r="B174" s="276" t="s">
        <v>387</v>
      </c>
      <c r="C174" s="277">
        <v>50.15</v>
      </c>
      <c r="D174" s="278">
        <v>50.300000000000004</v>
      </c>
      <c r="E174" s="278">
        <v>49.750000000000007</v>
      </c>
      <c r="F174" s="278">
        <v>49.35</v>
      </c>
      <c r="G174" s="278">
        <v>48.800000000000004</v>
      </c>
      <c r="H174" s="278">
        <v>50.70000000000001</v>
      </c>
      <c r="I174" s="278">
        <v>51.250000000000007</v>
      </c>
      <c r="J174" s="278">
        <v>51.650000000000013</v>
      </c>
      <c r="K174" s="276">
        <v>50.85</v>
      </c>
      <c r="L174" s="276">
        <v>49.9</v>
      </c>
      <c r="M174" s="276">
        <v>6.4359999999999999</v>
      </c>
    </row>
    <row r="175" spans="1:13">
      <c r="A175" s="267">
        <v>166</v>
      </c>
      <c r="B175" s="276" t="s">
        <v>1396</v>
      </c>
      <c r="C175" s="277">
        <v>3768.15</v>
      </c>
      <c r="D175" s="278">
        <v>3740.0666666666671</v>
      </c>
      <c r="E175" s="278">
        <v>3628.1333333333341</v>
      </c>
      <c r="F175" s="278">
        <v>3488.1166666666672</v>
      </c>
      <c r="G175" s="278">
        <v>3376.1833333333343</v>
      </c>
      <c r="H175" s="278">
        <v>3880.0833333333339</v>
      </c>
      <c r="I175" s="278">
        <v>3992.0166666666673</v>
      </c>
      <c r="J175" s="278">
        <v>4132.0333333333338</v>
      </c>
      <c r="K175" s="276">
        <v>3852</v>
      </c>
      <c r="L175" s="276">
        <v>3600.05</v>
      </c>
      <c r="M175" s="276">
        <v>1.35318</v>
      </c>
    </row>
    <row r="176" spans="1:13">
      <c r="A176" s="267">
        <v>167</v>
      </c>
      <c r="B176" s="276" t="s">
        <v>103</v>
      </c>
      <c r="C176" s="277">
        <v>25.95</v>
      </c>
      <c r="D176" s="278">
        <v>25.899999999999995</v>
      </c>
      <c r="E176" s="278">
        <v>25.649999999999991</v>
      </c>
      <c r="F176" s="278">
        <v>25.349999999999998</v>
      </c>
      <c r="G176" s="278">
        <v>25.099999999999994</v>
      </c>
      <c r="H176" s="278">
        <v>26.199999999999989</v>
      </c>
      <c r="I176" s="278">
        <v>26.449999999999996</v>
      </c>
      <c r="J176" s="278">
        <v>26.749999999999986</v>
      </c>
      <c r="K176" s="276">
        <v>26.15</v>
      </c>
      <c r="L176" s="276">
        <v>25.6</v>
      </c>
      <c r="M176" s="276">
        <v>87.412809999999993</v>
      </c>
    </row>
    <row r="177" spans="1:13">
      <c r="A177" s="267">
        <v>168</v>
      </c>
      <c r="B177" s="276" t="s">
        <v>388</v>
      </c>
      <c r="C177" s="277">
        <v>230.4</v>
      </c>
      <c r="D177" s="278">
        <v>229.83333333333334</v>
      </c>
      <c r="E177" s="278">
        <v>226.06666666666669</v>
      </c>
      <c r="F177" s="278">
        <v>221.73333333333335</v>
      </c>
      <c r="G177" s="278">
        <v>217.9666666666667</v>
      </c>
      <c r="H177" s="278">
        <v>234.16666666666669</v>
      </c>
      <c r="I177" s="278">
        <v>237.93333333333334</v>
      </c>
      <c r="J177" s="278">
        <v>242.26666666666668</v>
      </c>
      <c r="K177" s="276">
        <v>233.6</v>
      </c>
      <c r="L177" s="276">
        <v>225.5</v>
      </c>
      <c r="M177" s="276">
        <v>9.3925699999999992</v>
      </c>
    </row>
    <row r="178" spans="1:13">
      <c r="A178" s="267">
        <v>169</v>
      </c>
      <c r="B178" s="276" t="s">
        <v>380</v>
      </c>
      <c r="C178" s="277">
        <v>979.95</v>
      </c>
      <c r="D178" s="278">
        <v>984.38333333333333</v>
      </c>
      <c r="E178" s="278">
        <v>969.7166666666667</v>
      </c>
      <c r="F178" s="278">
        <v>959.48333333333335</v>
      </c>
      <c r="G178" s="278">
        <v>944.81666666666672</v>
      </c>
      <c r="H178" s="278">
        <v>994.61666666666667</v>
      </c>
      <c r="I178" s="278">
        <v>1009.2833333333334</v>
      </c>
      <c r="J178" s="278">
        <v>1019.5166666666667</v>
      </c>
      <c r="K178" s="276">
        <v>999.05</v>
      </c>
      <c r="L178" s="276">
        <v>974.15</v>
      </c>
      <c r="M178" s="276">
        <v>0.55113000000000001</v>
      </c>
    </row>
    <row r="179" spans="1:13">
      <c r="A179" s="267">
        <v>170</v>
      </c>
      <c r="B179" s="276" t="s">
        <v>246</v>
      </c>
      <c r="C179" s="277">
        <v>529.9</v>
      </c>
      <c r="D179" s="278">
        <v>531.78333333333342</v>
      </c>
      <c r="E179" s="278">
        <v>527.06666666666683</v>
      </c>
      <c r="F179" s="278">
        <v>524.23333333333346</v>
      </c>
      <c r="G179" s="278">
        <v>519.51666666666688</v>
      </c>
      <c r="H179" s="278">
        <v>534.61666666666679</v>
      </c>
      <c r="I179" s="278">
        <v>539.33333333333326</v>
      </c>
      <c r="J179" s="278">
        <v>542.16666666666674</v>
      </c>
      <c r="K179" s="276">
        <v>536.5</v>
      </c>
      <c r="L179" s="276">
        <v>528.95000000000005</v>
      </c>
      <c r="M179" s="276">
        <v>1.19364</v>
      </c>
    </row>
    <row r="180" spans="1:13">
      <c r="A180" s="267">
        <v>171</v>
      </c>
      <c r="B180" s="276" t="s">
        <v>104</v>
      </c>
      <c r="C180" s="277">
        <v>727.25</v>
      </c>
      <c r="D180" s="278">
        <v>725.88333333333321</v>
      </c>
      <c r="E180" s="278">
        <v>721.1666666666664</v>
      </c>
      <c r="F180" s="278">
        <v>715.08333333333314</v>
      </c>
      <c r="G180" s="278">
        <v>710.36666666666633</v>
      </c>
      <c r="H180" s="278">
        <v>731.96666666666647</v>
      </c>
      <c r="I180" s="278">
        <v>736.68333333333317</v>
      </c>
      <c r="J180" s="278">
        <v>742.76666666666654</v>
      </c>
      <c r="K180" s="276">
        <v>730.6</v>
      </c>
      <c r="L180" s="276">
        <v>719.8</v>
      </c>
      <c r="M180" s="276">
        <v>10.951610000000001</v>
      </c>
    </row>
    <row r="181" spans="1:13">
      <c r="A181" s="267">
        <v>172</v>
      </c>
      <c r="B181" s="276" t="s">
        <v>247</v>
      </c>
      <c r="C181" s="277">
        <v>443.85</v>
      </c>
      <c r="D181" s="278">
        <v>442.2166666666667</v>
      </c>
      <c r="E181" s="278">
        <v>435.68333333333339</v>
      </c>
      <c r="F181" s="278">
        <v>427.51666666666671</v>
      </c>
      <c r="G181" s="278">
        <v>420.98333333333341</v>
      </c>
      <c r="H181" s="278">
        <v>450.38333333333338</v>
      </c>
      <c r="I181" s="278">
        <v>456.91666666666669</v>
      </c>
      <c r="J181" s="278">
        <v>465.08333333333337</v>
      </c>
      <c r="K181" s="276">
        <v>448.75</v>
      </c>
      <c r="L181" s="276">
        <v>434.05</v>
      </c>
      <c r="M181" s="276">
        <v>2.7901400000000001</v>
      </c>
    </row>
    <row r="182" spans="1:13">
      <c r="A182" s="267">
        <v>173</v>
      </c>
      <c r="B182" s="276" t="s">
        <v>248</v>
      </c>
      <c r="C182" s="277">
        <v>1424.2</v>
      </c>
      <c r="D182" s="278">
        <v>1414.7333333333333</v>
      </c>
      <c r="E182" s="278">
        <v>1383.4666666666667</v>
      </c>
      <c r="F182" s="278">
        <v>1342.7333333333333</v>
      </c>
      <c r="G182" s="278">
        <v>1311.4666666666667</v>
      </c>
      <c r="H182" s="278">
        <v>1455.4666666666667</v>
      </c>
      <c r="I182" s="278">
        <v>1486.7333333333336</v>
      </c>
      <c r="J182" s="278">
        <v>1527.4666666666667</v>
      </c>
      <c r="K182" s="276">
        <v>1446</v>
      </c>
      <c r="L182" s="276">
        <v>1374</v>
      </c>
      <c r="M182" s="276">
        <v>35.611840000000001</v>
      </c>
    </row>
    <row r="183" spans="1:13">
      <c r="A183" s="267">
        <v>174</v>
      </c>
      <c r="B183" s="276" t="s">
        <v>389</v>
      </c>
      <c r="C183" s="277">
        <v>93.1</v>
      </c>
      <c r="D183" s="278">
        <v>93.3</v>
      </c>
      <c r="E183" s="278">
        <v>91.899999999999991</v>
      </c>
      <c r="F183" s="278">
        <v>90.699999999999989</v>
      </c>
      <c r="G183" s="278">
        <v>89.299999999999983</v>
      </c>
      <c r="H183" s="278">
        <v>94.5</v>
      </c>
      <c r="I183" s="278">
        <v>95.9</v>
      </c>
      <c r="J183" s="278">
        <v>97.100000000000009</v>
      </c>
      <c r="K183" s="276">
        <v>94.7</v>
      </c>
      <c r="L183" s="276">
        <v>92.1</v>
      </c>
      <c r="M183" s="276">
        <v>26.79637</v>
      </c>
    </row>
    <row r="184" spans="1:13">
      <c r="A184" s="267">
        <v>175</v>
      </c>
      <c r="B184" s="276" t="s">
        <v>381</v>
      </c>
      <c r="C184" s="277">
        <v>372.6</v>
      </c>
      <c r="D184" s="278">
        <v>372.51666666666665</v>
      </c>
      <c r="E184" s="278">
        <v>369.13333333333333</v>
      </c>
      <c r="F184" s="278">
        <v>365.66666666666669</v>
      </c>
      <c r="G184" s="278">
        <v>362.28333333333336</v>
      </c>
      <c r="H184" s="278">
        <v>375.98333333333329</v>
      </c>
      <c r="I184" s="278">
        <v>379.36666666666662</v>
      </c>
      <c r="J184" s="278">
        <v>382.83333333333326</v>
      </c>
      <c r="K184" s="276">
        <v>375.9</v>
      </c>
      <c r="L184" s="276">
        <v>369.05</v>
      </c>
      <c r="M184" s="276">
        <v>8.4616799999999994</v>
      </c>
    </row>
    <row r="185" spans="1:13">
      <c r="A185" s="267">
        <v>176</v>
      </c>
      <c r="B185" s="276" t="s">
        <v>249</v>
      </c>
      <c r="C185" s="277">
        <v>306.25</v>
      </c>
      <c r="D185" s="278">
        <v>304.34999999999997</v>
      </c>
      <c r="E185" s="278">
        <v>299.09999999999991</v>
      </c>
      <c r="F185" s="278">
        <v>291.94999999999993</v>
      </c>
      <c r="G185" s="278">
        <v>286.69999999999987</v>
      </c>
      <c r="H185" s="278">
        <v>311.49999999999994</v>
      </c>
      <c r="I185" s="278">
        <v>316.75000000000006</v>
      </c>
      <c r="J185" s="278">
        <v>323.89999999999998</v>
      </c>
      <c r="K185" s="276">
        <v>309.60000000000002</v>
      </c>
      <c r="L185" s="276">
        <v>297.2</v>
      </c>
      <c r="M185" s="276">
        <v>19.000499999999999</v>
      </c>
    </row>
    <row r="186" spans="1:13">
      <c r="A186" s="267">
        <v>177</v>
      </c>
      <c r="B186" s="276" t="s">
        <v>105</v>
      </c>
      <c r="C186" s="277">
        <v>906.65</v>
      </c>
      <c r="D186" s="278">
        <v>905.36666666666667</v>
      </c>
      <c r="E186" s="278">
        <v>898.38333333333333</v>
      </c>
      <c r="F186" s="278">
        <v>890.11666666666667</v>
      </c>
      <c r="G186" s="278">
        <v>883.13333333333333</v>
      </c>
      <c r="H186" s="278">
        <v>913.63333333333333</v>
      </c>
      <c r="I186" s="278">
        <v>920.61666666666667</v>
      </c>
      <c r="J186" s="278">
        <v>928.88333333333333</v>
      </c>
      <c r="K186" s="276">
        <v>912.35</v>
      </c>
      <c r="L186" s="276">
        <v>897.1</v>
      </c>
      <c r="M186" s="276">
        <v>14.898960000000001</v>
      </c>
    </row>
    <row r="187" spans="1:13">
      <c r="A187" s="267">
        <v>178</v>
      </c>
      <c r="B187" s="276" t="s">
        <v>383</v>
      </c>
      <c r="C187" s="277">
        <v>84.35</v>
      </c>
      <c r="D187" s="278">
        <v>84.183333333333323</v>
      </c>
      <c r="E187" s="278">
        <v>83.566666666666649</v>
      </c>
      <c r="F187" s="278">
        <v>82.783333333333331</v>
      </c>
      <c r="G187" s="278">
        <v>82.166666666666657</v>
      </c>
      <c r="H187" s="278">
        <v>84.96666666666664</v>
      </c>
      <c r="I187" s="278">
        <v>85.583333333333314</v>
      </c>
      <c r="J187" s="278">
        <v>86.366666666666632</v>
      </c>
      <c r="K187" s="276">
        <v>84.8</v>
      </c>
      <c r="L187" s="276">
        <v>83.4</v>
      </c>
      <c r="M187" s="276">
        <v>7.6472100000000003</v>
      </c>
    </row>
    <row r="188" spans="1:13">
      <c r="A188" s="267">
        <v>179</v>
      </c>
      <c r="B188" s="276" t="s">
        <v>384</v>
      </c>
      <c r="C188" s="277">
        <v>740.05</v>
      </c>
      <c r="D188" s="278">
        <v>745.0333333333333</v>
      </c>
      <c r="E188" s="278">
        <v>716.06666666666661</v>
      </c>
      <c r="F188" s="278">
        <v>692.08333333333326</v>
      </c>
      <c r="G188" s="278">
        <v>663.11666666666656</v>
      </c>
      <c r="H188" s="278">
        <v>769.01666666666665</v>
      </c>
      <c r="I188" s="278">
        <v>797.98333333333335</v>
      </c>
      <c r="J188" s="278">
        <v>821.9666666666667</v>
      </c>
      <c r="K188" s="276">
        <v>774</v>
      </c>
      <c r="L188" s="276">
        <v>721.05</v>
      </c>
      <c r="M188" s="276">
        <v>2.7913999999999999</v>
      </c>
    </row>
    <row r="189" spans="1:13">
      <c r="A189" s="267">
        <v>180</v>
      </c>
      <c r="B189" s="276" t="s">
        <v>1439</v>
      </c>
      <c r="C189" s="277">
        <v>200.9</v>
      </c>
      <c r="D189" s="278">
        <v>199.29999999999998</v>
      </c>
      <c r="E189" s="278">
        <v>196.59999999999997</v>
      </c>
      <c r="F189" s="278">
        <v>192.29999999999998</v>
      </c>
      <c r="G189" s="278">
        <v>189.59999999999997</v>
      </c>
      <c r="H189" s="278">
        <v>203.59999999999997</v>
      </c>
      <c r="I189" s="278">
        <v>206.29999999999995</v>
      </c>
      <c r="J189" s="278">
        <v>210.59999999999997</v>
      </c>
      <c r="K189" s="276">
        <v>202</v>
      </c>
      <c r="L189" s="276">
        <v>195</v>
      </c>
      <c r="M189" s="276">
        <v>3.5968100000000001</v>
      </c>
    </row>
    <row r="190" spans="1:13">
      <c r="A190" s="267">
        <v>181</v>
      </c>
      <c r="B190" s="276" t="s">
        <v>390</v>
      </c>
      <c r="C190" s="277">
        <v>73.25</v>
      </c>
      <c r="D190" s="278">
        <v>72.783333333333331</v>
      </c>
      <c r="E190" s="278">
        <v>71.816666666666663</v>
      </c>
      <c r="F190" s="278">
        <v>70.383333333333326</v>
      </c>
      <c r="G190" s="278">
        <v>69.416666666666657</v>
      </c>
      <c r="H190" s="278">
        <v>74.216666666666669</v>
      </c>
      <c r="I190" s="278">
        <v>75.183333333333337</v>
      </c>
      <c r="J190" s="278">
        <v>76.616666666666674</v>
      </c>
      <c r="K190" s="276">
        <v>73.75</v>
      </c>
      <c r="L190" s="276">
        <v>71.349999999999994</v>
      </c>
      <c r="M190" s="276">
        <v>9.3950200000000006</v>
      </c>
    </row>
    <row r="191" spans="1:13">
      <c r="A191" s="267">
        <v>182</v>
      </c>
      <c r="B191" s="276" t="s">
        <v>250</v>
      </c>
      <c r="C191" s="277">
        <v>222.55</v>
      </c>
      <c r="D191" s="278">
        <v>220.5</v>
      </c>
      <c r="E191" s="278">
        <v>217.05</v>
      </c>
      <c r="F191" s="278">
        <v>211.55</v>
      </c>
      <c r="G191" s="278">
        <v>208.10000000000002</v>
      </c>
      <c r="H191" s="278">
        <v>226</v>
      </c>
      <c r="I191" s="278">
        <v>229.45</v>
      </c>
      <c r="J191" s="278">
        <v>234.95</v>
      </c>
      <c r="K191" s="276">
        <v>223.95</v>
      </c>
      <c r="L191" s="276">
        <v>215</v>
      </c>
      <c r="M191" s="276">
        <v>8.5434000000000001</v>
      </c>
    </row>
    <row r="192" spans="1:13">
      <c r="A192" s="267">
        <v>183</v>
      </c>
      <c r="B192" s="276" t="s">
        <v>385</v>
      </c>
      <c r="C192" s="277">
        <v>356.9</v>
      </c>
      <c r="D192" s="278">
        <v>357.66666666666669</v>
      </c>
      <c r="E192" s="278">
        <v>352.33333333333337</v>
      </c>
      <c r="F192" s="278">
        <v>347.76666666666671</v>
      </c>
      <c r="G192" s="278">
        <v>342.43333333333339</v>
      </c>
      <c r="H192" s="278">
        <v>362.23333333333335</v>
      </c>
      <c r="I192" s="278">
        <v>367.56666666666672</v>
      </c>
      <c r="J192" s="278">
        <v>372.13333333333333</v>
      </c>
      <c r="K192" s="276">
        <v>363</v>
      </c>
      <c r="L192" s="276">
        <v>353.1</v>
      </c>
      <c r="M192" s="276">
        <v>1.4314499999999999</v>
      </c>
    </row>
    <row r="193" spans="1:13">
      <c r="A193" s="267">
        <v>184</v>
      </c>
      <c r="B193" s="276" t="s">
        <v>386</v>
      </c>
      <c r="C193" s="277">
        <v>375.1</v>
      </c>
      <c r="D193" s="278">
        <v>374.7</v>
      </c>
      <c r="E193" s="278">
        <v>370.4</v>
      </c>
      <c r="F193" s="278">
        <v>365.7</v>
      </c>
      <c r="G193" s="278">
        <v>361.4</v>
      </c>
      <c r="H193" s="278">
        <v>379.4</v>
      </c>
      <c r="I193" s="278">
        <v>383.70000000000005</v>
      </c>
      <c r="J193" s="278">
        <v>388.4</v>
      </c>
      <c r="K193" s="276">
        <v>379</v>
      </c>
      <c r="L193" s="276">
        <v>370</v>
      </c>
      <c r="M193" s="276">
        <v>10.735480000000001</v>
      </c>
    </row>
    <row r="194" spans="1:13">
      <c r="A194" s="267">
        <v>185</v>
      </c>
      <c r="B194" s="276" t="s">
        <v>391</v>
      </c>
      <c r="C194" s="277">
        <v>730.95</v>
      </c>
      <c r="D194" s="278">
        <v>727.61666666666667</v>
      </c>
      <c r="E194" s="278">
        <v>722.23333333333335</v>
      </c>
      <c r="F194" s="278">
        <v>713.51666666666665</v>
      </c>
      <c r="G194" s="278">
        <v>708.13333333333333</v>
      </c>
      <c r="H194" s="278">
        <v>736.33333333333337</v>
      </c>
      <c r="I194" s="278">
        <v>741.71666666666681</v>
      </c>
      <c r="J194" s="278">
        <v>750.43333333333339</v>
      </c>
      <c r="K194" s="276">
        <v>733</v>
      </c>
      <c r="L194" s="276">
        <v>718.9</v>
      </c>
      <c r="M194" s="276">
        <v>0.21808</v>
      </c>
    </row>
    <row r="195" spans="1:13">
      <c r="A195" s="267">
        <v>186</v>
      </c>
      <c r="B195" s="276" t="s">
        <v>399</v>
      </c>
      <c r="C195" s="277">
        <v>821.5</v>
      </c>
      <c r="D195" s="278">
        <v>823.19999999999993</v>
      </c>
      <c r="E195" s="278">
        <v>816.39999999999986</v>
      </c>
      <c r="F195" s="278">
        <v>811.3</v>
      </c>
      <c r="G195" s="278">
        <v>804.49999999999989</v>
      </c>
      <c r="H195" s="278">
        <v>828.29999999999984</v>
      </c>
      <c r="I195" s="278">
        <v>835.0999999999998</v>
      </c>
      <c r="J195" s="278">
        <v>840.19999999999982</v>
      </c>
      <c r="K195" s="276">
        <v>830</v>
      </c>
      <c r="L195" s="276">
        <v>818.1</v>
      </c>
      <c r="M195" s="276">
        <v>1.2704500000000001</v>
      </c>
    </row>
    <row r="196" spans="1:13">
      <c r="A196" s="267">
        <v>187</v>
      </c>
      <c r="B196" s="276" t="s">
        <v>392</v>
      </c>
      <c r="C196" s="277">
        <v>33.299999999999997</v>
      </c>
      <c r="D196" s="278">
        <v>33.550000000000004</v>
      </c>
      <c r="E196" s="278">
        <v>32.900000000000006</v>
      </c>
      <c r="F196" s="278">
        <v>32.5</v>
      </c>
      <c r="G196" s="278">
        <v>31.85</v>
      </c>
      <c r="H196" s="278">
        <v>33.95000000000001</v>
      </c>
      <c r="I196" s="278">
        <v>34.6</v>
      </c>
      <c r="J196" s="278">
        <v>35.000000000000014</v>
      </c>
      <c r="K196" s="276">
        <v>34.200000000000003</v>
      </c>
      <c r="L196" s="276">
        <v>33.15</v>
      </c>
      <c r="M196" s="276">
        <v>3.7703000000000002</v>
      </c>
    </row>
    <row r="197" spans="1:13">
      <c r="A197" s="267">
        <v>188</v>
      </c>
      <c r="B197" s="276" t="s">
        <v>393</v>
      </c>
      <c r="C197" s="277">
        <v>720.5</v>
      </c>
      <c r="D197" s="278">
        <v>719.01666666666677</v>
      </c>
      <c r="E197" s="278">
        <v>711.33333333333348</v>
      </c>
      <c r="F197" s="278">
        <v>702.16666666666674</v>
      </c>
      <c r="G197" s="278">
        <v>694.48333333333346</v>
      </c>
      <c r="H197" s="278">
        <v>728.18333333333351</v>
      </c>
      <c r="I197" s="278">
        <v>735.86666666666667</v>
      </c>
      <c r="J197" s="278">
        <v>745.03333333333353</v>
      </c>
      <c r="K197" s="276">
        <v>726.7</v>
      </c>
      <c r="L197" s="276">
        <v>709.85</v>
      </c>
      <c r="M197" s="276">
        <v>0.36458000000000002</v>
      </c>
    </row>
    <row r="198" spans="1:13">
      <c r="A198" s="267">
        <v>189</v>
      </c>
      <c r="B198" s="276" t="s">
        <v>106</v>
      </c>
      <c r="C198" s="277">
        <v>903.6</v>
      </c>
      <c r="D198" s="278">
        <v>902.73333333333323</v>
      </c>
      <c r="E198" s="278">
        <v>893.91666666666652</v>
      </c>
      <c r="F198" s="278">
        <v>884.23333333333323</v>
      </c>
      <c r="G198" s="278">
        <v>875.41666666666652</v>
      </c>
      <c r="H198" s="278">
        <v>912.41666666666652</v>
      </c>
      <c r="I198" s="278">
        <v>921.23333333333335</v>
      </c>
      <c r="J198" s="278">
        <v>930.91666666666652</v>
      </c>
      <c r="K198" s="276">
        <v>911.55</v>
      </c>
      <c r="L198" s="276">
        <v>893.05</v>
      </c>
      <c r="M198" s="276">
        <v>11.49489</v>
      </c>
    </row>
    <row r="199" spans="1:13">
      <c r="A199" s="267">
        <v>190</v>
      </c>
      <c r="B199" s="276" t="s">
        <v>108</v>
      </c>
      <c r="C199" s="277">
        <v>921.8</v>
      </c>
      <c r="D199" s="278">
        <v>920.93333333333339</v>
      </c>
      <c r="E199" s="278">
        <v>914.36666666666679</v>
      </c>
      <c r="F199" s="278">
        <v>906.93333333333339</v>
      </c>
      <c r="G199" s="278">
        <v>900.36666666666679</v>
      </c>
      <c r="H199" s="278">
        <v>928.36666666666679</v>
      </c>
      <c r="I199" s="278">
        <v>934.93333333333339</v>
      </c>
      <c r="J199" s="278">
        <v>942.36666666666679</v>
      </c>
      <c r="K199" s="276">
        <v>927.5</v>
      </c>
      <c r="L199" s="276">
        <v>913.5</v>
      </c>
      <c r="M199" s="276">
        <v>38.847499999999997</v>
      </c>
    </row>
    <row r="200" spans="1:13">
      <c r="A200" s="267">
        <v>191</v>
      </c>
      <c r="B200" s="276" t="s">
        <v>109</v>
      </c>
      <c r="C200" s="277">
        <v>2476.4499999999998</v>
      </c>
      <c r="D200" s="278">
        <v>2466.0166666666664</v>
      </c>
      <c r="E200" s="278">
        <v>2447.0333333333328</v>
      </c>
      <c r="F200" s="278">
        <v>2417.6166666666663</v>
      </c>
      <c r="G200" s="278">
        <v>2398.6333333333328</v>
      </c>
      <c r="H200" s="278">
        <v>2495.4333333333329</v>
      </c>
      <c r="I200" s="278">
        <v>2514.4166666666665</v>
      </c>
      <c r="J200" s="278">
        <v>2543.833333333333</v>
      </c>
      <c r="K200" s="276">
        <v>2485</v>
      </c>
      <c r="L200" s="276">
        <v>2436.6</v>
      </c>
      <c r="M200" s="276">
        <v>20.853909999999999</v>
      </c>
    </row>
    <row r="201" spans="1:13">
      <c r="A201" s="267">
        <v>192</v>
      </c>
      <c r="B201" s="276" t="s">
        <v>252</v>
      </c>
      <c r="C201" s="277">
        <v>2894.8</v>
      </c>
      <c r="D201" s="278">
        <v>2903.2666666666664</v>
      </c>
      <c r="E201" s="278">
        <v>2872.583333333333</v>
      </c>
      <c r="F201" s="278">
        <v>2850.3666666666668</v>
      </c>
      <c r="G201" s="278">
        <v>2819.6833333333334</v>
      </c>
      <c r="H201" s="278">
        <v>2925.4833333333327</v>
      </c>
      <c r="I201" s="278">
        <v>2956.1666666666661</v>
      </c>
      <c r="J201" s="278">
        <v>2978.3833333333323</v>
      </c>
      <c r="K201" s="276">
        <v>2933.95</v>
      </c>
      <c r="L201" s="276">
        <v>2881.05</v>
      </c>
      <c r="M201" s="276">
        <v>2.2617099999999999</v>
      </c>
    </row>
    <row r="202" spans="1:13">
      <c r="A202" s="267">
        <v>193</v>
      </c>
      <c r="B202" s="276" t="s">
        <v>110</v>
      </c>
      <c r="C202" s="277">
        <v>1412.85</v>
      </c>
      <c r="D202" s="278">
        <v>1412.6166666666668</v>
      </c>
      <c r="E202" s="278">
        <v>1404.2333333333336</v>
      </c>
      <c r="F202" s="278">
        <v>1395.6166666666668</v>
      </c>
      <c r="G202" s="278">
        <v>1387.2333333333336</v>
      </c>
      <c r="H202" s="278">
        <v>1421.2333333333336</v>
      </c>
      <c r="I202" s="278">
        <v>1429.6166666666668</v>
      </c>
      <c r="J202" s="278">
        <v>1438.2333333333336</v>
      </c>
      <c r="K202" s="276">
        <v>1421</v>
      </c>
      <c r="L202" s="276">
        <v>1404</v>
      </c>
      <c r="M202" s="276">
        <v>58.49597</v>
      </c>
    </row>
    <row r="203" spans="1:13">
      <c r="A203" s="267">
        <v>194</v>
      </c>
      <c r="B203" s="276" t="s">
        <v>253</v>
      </c>
      <c r="C203" s="277">
        <v>678.7</v>
      </c>
      <c r="D203" s="278">
        <v>672.13333333333333</v>
      </c>
      <c r="E203" s="278">
        <v>664.26666666666665</v>
      </c>
      <c r="F203" s="278">
        <v>649.83333333333337</v>
      </c>
      <c r="G203" s="278">
        <v>641.9666666666667</v>
      </c>
      <c r="H203" s="278">
        <v>686.56666666666661</v>
      </c>
      <c r="I203" s="278">
        <v>694.43333333333317</v>
      </c>
      <c r="J203" s="278">
        <v>708.86666666666656</v>
      </c>
      <c r="K203" s="276">
        <v>680</v>
      </c>
      <c r="L203" s="276">
        <v>657.7</v>
      </c>
      <c r="M203" s="276">
        <v>56.240119999999997</v>
      </c>
    </row>
    <row r="204" spans="1:13">
      <c r="A204" s="267">
        <v>195</v>
      </c>
      <c r="B204" s="276" t="s">
        <v>251</v>
      </c>
      <c r="C204" s="277">
        <v>933.8</v>
      </c>
      <c r="D204" s="278">
        <v>922.94999999999993</v>
      </c>
      <c r="E204" s="278">
        <v>900.89999999999986</v>
      </c>
      <c r="F204" s="278">
        <v>867.99999999999989</v>
      </c>
      <c r="G204" s="278">
        <v>845.94999999999982</v>
      </c>
      <c r="H204" s="278">
        <v>955.84999999999991</v>
      </c>
      <c r="I204" s="278">
        <v>977.89999999999986</v>
      </c>
      <c r="J204" s="278">
        <v>1010.8</v>
      </c>
      <c r="K204" s="276">
        <v>945</v>
      </c>
      <c r="L204" s="276">
        <v>890.05</v>
      </c>
      <c r="M204" s="276">
        <v>9.8852399999999996</v>
      </c>
    </row>
    <row r="205" spans="1:13">
      <c r="A205" s="267">
        <v>196</v>
      </c>
      <c r="B205" s="276" t="s">
        <v>394</v>
      </c>
      <c r="C205" s="277">
        <v>219.55</v>
      </c>
      <c r="D205" s="278">
        <v>218.53333333333333</v>
      </c>
      <c r="E205" s="278">
        <v>216.06666666666666</v>
      </c>
      <c r="F205" s="278">
        <v>212.58333333333334</v>
      </c>
      <c r="G205" s="278">
        <v>210.11666666666667</v>
      </c>
      <c r="H205" s="278">
        <v>222.01666666666665</v>
      </c>
      <c r="I205" s="278">
        <v>224.48333333333329</v>
      </c>
      <c r="J205" s="278">
        <v>227.96666666666664</v>
      </c>
      <c r="K205" s="276">
        <v>221</v>
      </c>
      <c r="L205" s="276">
        <v>215.05</v>
      </c>
      <c r="M205" s="276">
        <v>5.5076900000000002</v>
      </c>
    </row>
    <row r="206" spans="1:13">
      <c r="A206" s="267">
        <v>197</v>
      </c>
      <c r="B206" s="276" t="s">
        <v>395</v>
      </c>
      <c r="C206" s="277">
        <v>302.35000000000002</v>
      </c>
      <c r="D206" s="278">
        <v>300.09999999999997</v>
      </c>
      <c r="E206" s="278">
        <v>292.24999999999994</v>
      </c>
      <c r="F206" s="278">
        <v>282.14999999999998</v>
      </c>
      <c r="G206" s="278">
        <v>274.29999999999995</v>
      </c>
      <c r="H206" s="278">
        <v>310.19999999999993</v>
      </c>
      <c r="I206" s="278">
        <v>318.04999999999995</v>
      </c>
      <c r="J206" s="278">
        <v>328.14999999999992</v>
      </c>
      <c r="K206" s="276">
        <v>307.95</v>
      </c>
      <c r="L206" s="276">
        <v>290</v>
      </c>
      <c r="M206" s="276">
        <v>1.0853600000000001</v>
      </c>
    </row>
    <row r="207" spans="1:13">
      <c r="A207" s="267">
        <v>198</v>
      </c>
      <c r="B207" s="276" t="s">
        <v>111</v>
      </c>
      <c r="C207" s="277">
        <v>3082.6</v>
      </c>
      <c r="D207" s="278">
        <v>3089.7666666666664</v>
      </c>
      <c r="E207" s="278">
        <v>3055.5333333333328</v>
      </c>
      <c r="F207" s="278">
        <v>3028.4666666666662</v>
      </c>
      <c r="G207" s="278">
        <v>2994.2333333333327</v>
      </c>
      <c r="H207" s="278">
        <v>3116.833333333333</v>
      </c>
      <c r="I207" s="278">
        <v>3151.0666666666666</v>
      </c>
      <c r="J207" s="278">
        <v>3178.1333333333332</v>
      </c>
      <c r="K207" s="276">
        <v>3124</v>
      </c>
      <c r="L207" s="276">
        <v>3062.7</v>
      </c>
      <c r="M207" s="276">
        <v>7.4255899999999997</v>
      </c>
    </row>
    <row r="208" spans="1:13">
      <c r="A208" s="267">
        <v>199</v>
      </c>
      <c r="B208" s="276" t="s">
        <v>396</v>
      </c>
      <c r="C208" s="277">
        <v>26.5</v>
      </c>
      <c r="D208" s="278">
        <v>26.400000000000002</v>
      </c>
      <c r="E208" s="278">
        <v>25.550000000000004</v>
      </c>
      <c r="F208" s="278">
        <v>24.6</v>
      </c>
      <c r="G208" s="278">
        <v>23.750000000000004</v>
      </c>
      <c r="H208" s="278">
        <v>27.350000000000005</v>
      </c>
      <c r="I208" s="278">
        <v>28.200000000000006</v>
      </c>
      <c r="J208" s="278">
        <v>29.150000000000006</v>
      </c>
      <c r="K208" s="276">
        <v>27.25</v>
      </c>
      <c r="L208" s="276">
        <v>25.45</v>
      </c>
      <c r="M208" s="276">
        <v>193.05455000000001</v>
      </c>
    </row>
    <row r="209" spans="1:13">
      <c r="A209" s="267">
        <v>200</v>
      </c>
      <c r="B209" s="276" t="s">
        <v>398</v>
      </c>
      <c r="C209" s="277">
        <v>142.30000000000001</v>
      </c>
      <c r="D209" s="278">
        <v>143.29999999999998</v>
      </c>
      <c r="E209" s="278">
        <v>140.74999999999997</v>
      </c>
      <c r="F209" s="278">
        <v>139.19999999999999</v>
      </c>
      <c r="G209" s="278">
        <v>136.64999999999998</v>
      </c>
      <c r="H209" s="278">
        <v>144.84999999999997</v>
      </c>
      <c r="I209" s="278">
        <v>147.39999999999998</v>
      </c>
      <c r="J209" s="278">
        <v>148.94999999999996</v>
      </c>
      <c r="K209" s="276">
        <v>145.85</v>
      </c>
      <c r="L209" s="276">
        <v>141.75</v>
      </c>
      <c r="M209" s="276">
        <v>1.4884500000000001</v>
      </c>
    </row>
    <row r="210" spans="1:13">
      <c r="A210" s="267">
        <v>201</v>
      </c>
      <c r="B210" s="276" t="s">
        <v>114</v>
      </c>
      <c r="C210" s="277">
        <v>239.9</v>
      </c>
      <c r="D210" s="278">
        <v>239.58333333333334</v>
      </c>
      <c r="E210" s="278">
        <v>238.01666666666668</v>
      </c>
      <c r="F210" s="278">
        <v>236.13333333333333</v>
      </c>
      <c r="G210" s="278">
        <v>234.56666666666666</v>
      </c>
      <c r="H210" s="278">
        <v>241.4666666666667</v>
      </c>
      <c r="I210" s="278">
        <v>243.03333333333336</v>
      </c>
      <c r="J210" s="278">
        <v>244.91666666666671</v>
      </c>
      <c r="K210" s="276">
        <v>241.15</v>
      </c>
      <c r="L210" s="276">
        <v>237.7</v>
      </c>
      <c r="M210" s="276">
        <v>82.136269999999996</v>
      </c>
    </row>
    <row r="211" spans="1:13">
      <c r="A211" s="267">
        <v>202</v>
      </c>
      <c r="B211" s="276" t="s">
        <v>400</v>
      </c>
      <c r="C211" s="277">
        <v>60.5</v>
      </c>
      <c r="D211" s="278">
        <v>60.75</v>
      </c>
      <c r="E211" s="278">
        <v>59.9</v>
      </c>
      <c r="F211" s="278">
        <v>59.3</v>
      </c>
      <c r="G211" s="278">
        <v>58.449999999999996</v>
      </c>
      <c r="H211" s="278">
        <v>61.35</v>
      </c>
      <c r="I211" s="278">
        <v>62.199999999999996</v>
      </c>
      <c r="J211" s="278">
        <v>62.800000000000004</v>
      </c>
      <c r="K211" s="276">
        <v>61.6</v>
      </c>
      <c r="L211" s="276">
        <v>60.15</v>
      </c>
      <c r="M211" s="276">
        <v>19.928290000000001</v>
      </c>
    </row>
    <row r="212" spans="1:13">
      <c r="A212" s="267">
        <v>203</v>
      </c>
      <c r="B212" s="276" t="s">
        <v>115</v>
      </c>
      <c r="C212" s="277">
        <v>215.2</v>
      </c>
      <c r="D212" s="278">
        <v>215.15</v>
      </c>
      <c r="E212" s="278">
        <v>213.8</v>
      </c>
      <c r="F212" s="278">
        <v>212.4</v>
      </c>
      <c r="G212" s="278">
        <v>211.05</v>
      </c>
      <c r="H212" s="278">
        <v>216.55</v>
      </c>
      <c r="I212" s="278">
        <v>217.89999999999998</v>
      </c>
      <c r="J212" s="278">
        <v>219.3</v>
      </c>
      <c r="K212" s="276">
        <v>216.5</v>
      </c>
      <c r="L212" s="276">
        <v>213.75</v>
      </c>
      <c r="M212" s="276">
        <v>33.735819999999997</v>
      </c>
    </row>
    <row r="213" spans="1:13">
      <c r="A213" s="267">
        <v>204</v>
      </c>
      <c r="B213" s="276" t="s">
        <v>116</v>
      </c>
      <c r="C213" s="277">
        <v>2388.9</v>
      </c>
      <c r="D213" s="278">
        <v>2394.1166666666668</v>
      </c>
      <c r="E213" s="278">
        <v>2370.8333333333335</v>
      </c>
      <c r="F213" s="278">
        <v>2352.7666666666669</v>
      </c>
      <c r="G213" s="278">
        <v>2329.4833333333336</v>
      </c>
      <c r="H213" s="278">
        <v>2412.1833333333334</v>
      </c>
      <c r="I213" s="278">
        <v>2435.4666666666662</v>
      </c>
      <c r="J213" s="278">
        <v>2453.5333333333333</v>
      </c>
      <c r="K213" s="276">
        <v>2417.4</v>
      </c>
      <c r="L213" s="276">
        <v>2376.0500000000002</v>
      </c>
      <c r="M213" s="276">
        <v>15.324769999999999</v>
      </c>
    </row>
    <row r="214" spans="1:13">
      <c r="A214" s="267">
        <v>205</v>
      </c>
      <c r="B214" s="276" t="s">
        <v>254</v>
      </c>
      <c r="C214" s="277">
        <v>241.8</v>
      </c>
      <c r="D214" s="278">
        <v>242.66666666666666</v>
      </c>
      <c r="E214" s="278">
        <v>239.33333333333331</v>
      </c>
      <c r="F214" s="278">
        <v>236.86666666666665</v>
      </c>
      <c r="G214" s="278">
        <v>233.5333333333333</v>
      </c>
      <c r="H214" s="278">
        <v>245.13333333333333</v>
      </c>
      <c r="I214" s="278">
        <v>248.46666666666664</v>
      </c>
      <c r="J214" s="278">
        <v>250.93333333333334</v>
      </c>
      <c r="K214" s="276">
        <v>246</v>
      </c>
      <c r="L214" s="276">
        <v>240.2</v>
      </c>
      <c r="M214" s="276">
        <v>3.4856199999999999</v>
      </c>
    </row>
    <row r="215" spans="1:13">
      <c r="A215" s="267">
        <v>206</v>
      </c>
      <c r="B215" s="276" t="s">
        <v>401</v>
      </c>
      <c r="C215" s="277">
        <v>37380.25</v>
      </c>
      <c r="D215" s="278">
        <v>37926.75</v>
      </c>
      <c r="E215" s="278">
        <v>36653.5</v>
      </c>
      <c r="F215" s="278">
        <v>35926.75</v>
      </c>
      <c r="G215" s="278">
        <v>34653.5</v>
      </c>
      <c r="H215" s="278">
        <v>38653.5</v>
      </c>
      <c r="I215" s="278">
        <v>39926.75</v>
      </c>
      <c r="J215" s="278">
        <v>40653.5</v>
      </c>
      <c r="K215" s="276">
        <v>39200</v>
      </c>
      <c r="L215" s="276">
        <v>37200</v>
      </c>
      <c r="M215" s="276">
        <v>7.2690000000000005E-2</v>
      </c>
    </row>
    <row r="216" spans="1:13">
      <c r="A216" s="267">
        <v>207</v>
      </c>
      <c r="B216" s="276" t="s">
        <v>397</v>
      </c>
      <c r="C216" s="277">
        <v>42.15</v>
      </c>
      <c r="D216" s="278">
        <v>42.3</v>
      </c>
      <c r="E216" s="278">
        <v>41.8</v>
      </c>
      <c r="F216" s="278">
        <v>41.45</v>
      </c>
      <c r="G216" s="278">
        <v>40.950000000000003</v>
      </c>
      <c r="H216" s="278">
        <v>42.649999999999991</v>
      </c>
      <c r="I216" s="278">
        <v>43.149999999999991</v>
      </c>
      <c r="J216" s="278">
        <v>43.499999999999986</v>
      </c>
      <c r="K216" s="276">
        <v>42.8</v>
      </c>
      <c r="L216" s="276">
        <v>41.95</v>
      </c>
      <c r="M216" s="276">
        <v>16.909700000000001</v>
      </c>
    </row>
    <row r="217" spans="1:13">
      <c r="A217" s="267">
        <v>208</v>
      </c>
      <c r="B217" s="276" t="s">
        <v>255</v>
      </c>
      <c r="C217" s="277">
        <v>40.9</v>
      </c>
      <c r="D217" s="278">
        <v>40.733333333333327</v>
      </c>
      <c r="E217" s="278">
        <v>39.316666666666656</v>
      </c>
      <c r="F217" s="278">
        <v>37.733333333333327</v>
      </c>
      <c r="G217" s="278">
        <v>36.316666666666656</v>
      </c>
      <c r="H217" s="278">
        <v>42.316666666666656</v>
      </c>
      <c r="I217" s="278">
        <v>43.733333333333327</v>
      </c>
      <c r="J217" s="278">
        <v>45.316666666666656</v>
      </c>
      <c r="K217" s="276">
        <v>42.15</v>
      </c>
      <c r="L217" s="276">
        <v>39.15</v>
      </c>
      <c r="M217" s="276">
        <v>56.37433</v>
      </c>
    </row>
    <row r="218" spans="1:13">
      <c r="A218" s="267">
        <v>209</v>
      </c>
      <c r="B218" s="276" t="s">
        <v>415</v>
      </c>
      <c r="C218" s="277">
        <v>78.349999999999994</v>
      </c>
      <c r="D218" s="278">
        <v>77.899999999999991</v>
      </c>
      <c r="E218" s="278">
        <v>73.449999999999989</v>
      </c>
      <c r="F218" s="278">
        <v>68.55</v>
      </c>
      <c r="G218" s="278">
        <v>64.099999999999994</v>
      </c>
      <c r="H218" s="278">
        <v>82.799999999999983</v>
      </c>
      <c r="I218" s="278">
        <v>87.25</v>
      </c>
      <c r="J218" s="278">
        <v>92.149999999999977</v>
      </c>
      <c r="K218" s="276">
        <v>82.35</v>
      </c>
      <c r="L218" s="276">
        <v>73</v>
      </c>
      <c r="M218" s="276">
        <v>170.25823</v>
      </c>
    </row>
    <row r="219" spans="1:13">
      <c r="A219" s="267">
        <v>210</v>
      </c>
      <c r="B219" s="276" t="s">
        <v>117</v>
      </c>
      <c r="C219" s="277">
        <v>216.9</v>
      </c>
      <c r="D219" s="278">
        <v>213.6</v>
      </c>
      <c r="E219" s="278">
        <v>208.7</v>
      </c>
      <c r="F219" s="278">
        <v>200.5</v>
      </c>
      <c r="G219" s="278">
        <v>195.6</v>
      </c>
      <c r="H219" s="278">
        <v>221.79999999999998</v>
      </c>
      <c r="I219" s="278">
        <v>226.70000000000002</v>
      </c>
      <c r="J219" s="278">
        <v>234.89999999999998</v>
      </c>
      <c r="K219" s="276">
        <v>218.5</v>
      </c>
      <c r="L219" s="276">
        <v>205.4</v>
      </c>
      <c r="M219" s="276">
        <v>313.63853</v>
      </c>
    </row>
    <row r="220" spans="1:13">
      <c r="A220" s="267">
        <v>211</v>
      </c>
      <c r="B220" s="276" t="s">
        <v>118</v>
      </c>
      <c r="C220" s="277">
        <v>520.1</v>
      </c>
      <c r="D220" s="278">
        <v>518.30000000000007</v>
      </c>
      <c r="E220" s="278">
        <v>515.40000000000009</v>
      </c>
      <c r="F220" s="278">
        <v>510.70000000000005</v>
      </c>
      <c r="G220" s="278">
        <v>507.80000000000007</v>
      </c>
      <c r="H220" s="278">
        <v>523.00000000000011</v>
      </c>
      <c r="I220" s="278">
        <v>525.9</v>
      </c>
      <c r="J220" s="278">
        <v>530.60000000000014</v>
      </c>
      <c r="K220" s="276">
        <v>521.20000000000005</v>
      </c>
      <c r="L220" s="276">
        <v>513.6</v>
      </c>
      <c r="M220" s="276">
        <v>144.70472000000001</v>
      </c>
    </row>
    <row r="221" spans="1:13">
      <c r="A221" s="267">
        <v>213</v>
      </c>
      <c r="B221" s="276" t="s">
        <v>256</v>
      </c>
      <c r="C221" s="277">
        <v>1497.65</v>
      </c>
      <c r="D221" s="278">
        <v>1501.55</v>
      </c>
      <c r="E221" s="278">
        <v>1487.1</v>
      </c>
      <c r="F221" s="278">
        <v>1476.55</v>
      </c>
      <c r="G221" s="278">
        <v>1462.1</v>
      </c>
      <c r="H221" s="278">
        <v>1512.1</v>
      </c>
      <c r="I221" s="278">
        <v>1526.5500000000002</v>
      </c>
      <c r="J221" s="278">
        <v>1537.1</v>
      </c>
      <c r="K221" s="276">
        <v>1516</v>
      </c>
      <c r="L221" s="276">
        <v>1491</v>
      </c>
      <c r="M221" s="276">
        <v>6.2662399999999998</v>
      </c>
    </row>
    <row r="222" spans="1:13">
      <c r="A222" s="267">
        <v>214</v>
      </c>
      <c r="B222" s="276" t="s">
        <v>119</v>
      </c>
      <c r="C222" s="277">
        <v>500.95</v>
      </c>
      <c r="D222" s="278">
        <v>498.90000000000003</v>
      </c>
      <c r="E222" s="278">
        <v>493.30000000000007</v>
      </c>
      <c r="F222" s="278">
        <v>485.65000000000003</v>
      </c>
      <c r="G222" s="278">
        <v>480.05000000000007</v>
      </c>
      <c r="H222" s="278">
        <v>506.55000000000007</v>
      </c>
      <c r="I222" s="278">
        <v>512.15000000000009</v>
      </c>
      <c r="J222" s="278">
        <v>519.80000000000007</v>
      </c>
      <c r="K222" s="276">
        <v>504.5</v>
      </c>
      <c r="L222" s="276">
        <v>491.25</v>
      </c>
      <c r="M222" s="276">
        <v>11.804029999999999</v>
      </c>
    </row>
    <row r="223" spans="1:13">
      <c r="A223" s="267">
        <v>215</v>
      </c>
      <c r="B223" s="276" t="s">
        <v>403</v>
      </c>
      <c r="C223" s="277">
        <v>2965.65</v>
      </c>
      <c r="D223" s="278">
        <v>2932.3333333333335</v>
      </c>
      <c r="E223" s="278">
        <v>2859.666666666667</v>
      </c>
      <c r="F223" s="278">
        <v>2753.6833333333334</v>
      </c>
      <c r="G223" s="278">
        <v>2681.0166666666669</v>
      </c>
      <c r="H223" s="278">
        <v>3038.3166666666671</v>
      </c>
      <c r="I223" s="278">
        <v>3110.983333333334</v>
      </c>
      <c r="J223" s="278">
        <v>3216.9666666666672</v>
      </c>
      <c r="K223" s="276">
        <v>3005</v>
      </c>
      <c r="L223" s="276">
        <v>2826.35</v>
      </c>
      <c r="M223" s="276">
        <v>0.10798000000000001</v>
      </c>
    </row>
    <row r="224" spans="1:13">
      <c r="A224" s="267">
        <v>216</v>
      </c>
      <c r="B224" s="276" t="s">
        <v>257</v>
      </c>
      <c r="C224" s="277">
        <v>31.9</v>
      </c>
      <c r="D224" s="278">
        <v>32.15</v>
      </c>
      <c r="E224" s="278">
        <v>31.25</v>
      </c>
      <c r="F224" s="278">
        <v>30.6</v>
      </c>
      <c r="G224" s="278">
        <v>29.700000000000003</v>
      </c>
      <c r="H224" s="278">
        <v>32.799999999999997</v>
      </c>
      <c r="I224" s="278">
        <v>33.699999999999989</v>
      </c>
      <c r="J224" s="278">
        <v>34.349999999999994</v>
      </c>
      <c r="K224" s="276">
        <v>33.049999999999997</v>
      </c>
      <c r="L224" s="276">
        <v>31.5</v>
      </c>
      <c r="M224" s="276">
        <v>107.3051</v>
      </c>
    </row>
    <row r="225" spans="1:13">
      <c r="A225" s="267">
        <v>217</v>
      </c>
      <c r="B225" s="276" t="s">
        <v>120</v>
      </c>
      <c r="C225" s="277">
        <v>10.4</v>
      </c>
      <c r="D225" s="278">
        <v>10.383333333333333</v>
      </c>
      <c r="E225" s="278">
        <v>10.166666666666666</v>
      </c>
      <c r="F225" s="278">
        <v>9.9333333333333336</v>
      </c>
      <c r="G225" s="278">
        <v>9.7166666666666668</v>
      </c>
      <c r="H225" s="278">
        <v>10.616666666666665</v>
      </c>
      <c r="I225" s="278">
        <v>10.833333333333334</v>
      </c>
      <c r="J225" s="278">
        <v>11.066666666666665</v>
      </c>
      <c r="K225" s="276">
        <v>10.6</v>
      </c>
      <c r="L225" s="276">
        <v>10.15</v>
      </c>
      <c r="M225" s="276">
        <v>2546.9153099999999</v>
      </c>
    </row>
    <row r="226" spans="1:13">
      <c r="A226" s="267">
        <v>218</v>
      </c>
      <c r="B226" s="276" t="s">
        <v>404</v>
      </c>
      <c r="C226" s="277">
        <v>38.1</v>
      </c>
      <c r="D226" s="278">
        <v>38.083333333333336</v>
      </c>
      <c r="E226" s="278">
        <v>37.516666666666673</v>
      </c>
      <c r="F226" s="278">
        <v>36.933333333333337</v>
      </c>
      <c r="G226" s="278">
        <v>36.366666666666674</v>
      </c>
      <c r="H226" s="278">
        <v>38.666666666666671</v>
      </c>
      <c r="I226" s="278">
        <v>39.233333333333334</v>
      </c>
      <c r="J226" s="278">
        <v>39.81666666666667</v>
      </c>
      <c r="K226" s="276">
        <v>38.65</v>
      </c>
      <c r="L226" s="276">
        <v>37.5</v>
      </c>
      <c r="M226" s="276">
        <v>52.61889</v>
      </c>
    </row>
    <row r="227" spans="1:13">
      <c r="A227" s="267">
        <v>219</v>
      </c>
      <c r="B227" s="276" t="s">
        <v>121</v>
      </c>
      <c r="C227" s="277">
        <v>36.950000000000003</v>
      </c>
      <c r="D227" s="278">
        <v>36.716666666666669</v>
      </c>
      <c r="E227" s="278">
        <v>36.233333333333334</v>
      </c>
      <c r="F227" s="278">
        <v>35.516666666666666</v>
      </c>
      <c r="G227" s="278">
        <v>35.033333333333331</v>
      </c>
      <c r="H227" s="278">
        <v>37.433333333333337</v>
      </c>
      <c r="I227" s="278">
        <v>37.916666666666671</v>
      </c>
      <c r="J227" s="278">
        <v>38.63333333333334</v>
      </c>
      <c r="K227" s="276">
        <v>37.200000000000003</v>
      </c>
      <c r="L227" s="276">
        <v>36</v>
      </c>
      <c r="M227" s="276">
        <v>228.85982999999999</v>
      </c>
    </row>
    <row r="228" spans="1:13">
      <c r="A228" s="267">
        <v>220</v>
      </c>
      <c r="B228" s="276" t="s">
        <v>416</v>
      </c>
      <c r="C228" s="277">
        <v>214.8</v>
      </c>
      <c r="D228" s="278">
        <v>214.83333333333334</v>
      </c>
      <c r="E228" s="278">
        <v>213.7166666666667</v>
      </c>
      <c r="F228" s="278">
        <v>212.63333333333335</v>
      </c>
      <c r="G228" s="278">
        <v>211.51666666666671</v>
      </c>
      <c r="H228" s="278">
        <v>215.91666666666669</v>
      </c>
      <c r="I228" s="278">
        <v>217.0333333333333</v>
      </c>
      <c r="J228" s="278">
        <v>218.11666666666667</v>
      </c>
      <c r="K228" s="276">
        <v>215.95</v>
      </c>
      <c r="L228" s="276">
        <v>213.75</v>
      </c>
      <c r="M228" s="276">
        <v>5.0096699999999998</v>
      </c>
    </row>
    <row r="229" spans="1:13">
      <c r="A229" s="267">
        <v>221</v>
      </c>
      <c r="B229" s="276" t="s">
        <v>405</v>
      </c>
      <c r="C229" s="277">
        <v>1108</v>
      </c>
      <c r="D229" s="278">
        <v>1119.3333333333333</v>
      </c>
      <c r="E229" s="278">
        <v>1088.6666666666665</v>
      </c>
      <c r="F229" s="278">
        <v>1069.3333333333333</v>
      </c>
      <c r="G229" s="278">
        <v>1038.6666666666665</v>
      </c>
      <c r="H229" s="278">
        <v>1138.6666666666665</v>
      </c>
      <c r="I229" s="278">
        <v>1169.333333333333</v>
      </c>
      <c r="J229" s="278">
        <v>1188.6666666666665</v>
      </c>
      <c r="K229" s="276">
        <v>1150</v>
      </c>
      <c r="L229" s="276">
        <v>1100</v>
      </c>
      <c r="M229" s="276">
        <v>0.70582999999999996</v>
      </c>
    </row>
    <row r="230" spans="1:13">
      <c r="A230" s="267">
        <v>222</v>
      </c>
      <c r="B230" s="276" t="s">
        <v>406</v>
      </c>
      <c r="C230" s="277">
        <v>9.1999999999999993</v>
      </c>
      <c r="D230" s="278">
        <v>9.25</v>
      </c>
      <c r="E230" s="278">
        <v>9.1</v>
      </c>
      <c r="F230" s="278">
        <v>9</v>
      </c>
      <c r="G230" s="278">
        <v>8.85</v>
      </c>
      <c r="H230" s="278">
        <v>9.35</v>
      </c>
      <c r="I230" s="278">
        <v>9.4999999999999982</v>
      </c>
      <c r="J230" s="278">
        <v>9.6</v>
      </c>
      <c r="K230" s="276">
        <v>9.4</v>
      </c>
      <c r="L230" s="276">
        <v>9.15</v>
      </c>
      <c r="M230" s="276">
        <v>27.56795</v>
      </c>
    </row>
    <row r="231" spans="1:13">
      <c r="A231" s="267">
        <v>223</v>
      </c>
      <c r="B231" s="276" t="s">
        <v>122</v>
      </c>
      <c r="C231" s="277">
        <v>490.05</v>
      </c>
      <c r="D231" s="278">
        <v>489.90000000000003</v>
      </c>
      <c r="E231" s="278">
        <v>486.15000000000009</v>
      </c>
      <c r="F231" s="278">
        <v>482.25000000000006</v>
      </c>
      <c r="G231" s="278">
        <v>478.50000000000011</v>
      </c>
      <c r="H231" s="278">
        <v>493.80000000000007</v>
      </c>
      <c r="I231" s="278">
        <v>497.54999999999995</v>
      </c>
      <c r="J231" s="278">
        <v>501.45000000000005</v>
      </c>
      <c r="K231" s="276">
        <v>493.65</v>
      </c>
      <c r="L231" s="276">
        <v>486</v>
      </c>
      <c r="M231" s="276">
        <v>11.234310000000001</v>
      </c>
    </row>
    <row r="232" spans="1:13">
      <c r="A232" s="267">
        <v>224</v>
      </c>
      <c r="B232" s="276" t="s">
        <v>407</v>
      </c>
      <c r="C232" s="277">
        <v>113.45</v>
      </c>
      <c r="D232" s="278">
        <v>113.7</v>
      </c>
      <c r="E232" s="278">
        <v>112.75</v>
      </c>
      <c r="F232" s="278">
        <v>112.05</v>
      </c>
      <c r="G232" s="278">
        <v>111.1</v>
      </c>
      <c r="H232" s="278">
        <v>114.4</v>
      </c>
      <c r="I232" s="278">
        <v>115.35000000000002</v>
      </c>
      <c r="J232" s="278">
        <v>116.05000000000001</v>
      </c>
      <c r="K232" s="276">
        <v>114.65</v>
      </c>
      <c r="L232" s="276">
        <v>113</v>
      </c>
      <c r="M232" s="276">
        <v>2.45058</v>
      </c>
    </row>
    <row r="233" spans="1:13">
      <c r="A233" s="267">
        <v>225</v>
      </c>
      <c r="B233" s="276" t="s">
        <v>1603</v>
      </c>
      <c r="C233" s="277">
        <v>1009.6</v>
      </c>
      <c r="D233" s="278">
        <v>1002.5</v>
      </c>
      <c r="E233" s="278">
        <v>990</v>
      </c>
      <c r="F233" s="278">
        <v>970.4</v>
      </c>
      <c r="G233" s="278">
        <v>957.9</v>
      </c>
      <c r="H233" s="278">
        <v>1022.1</v>
      </c>
      <c r="I233" s="278">
        <v>1034.5999999999999</v>
      </c>
      <c r="J233" s="278">
        <v>1054.2</v>
      </c>
      <c r="K233" s="276">
        <v>1015</v>
      </c>
      <c r="L233" s="276">
        <v>982.9</v>
      </c>
      <c r="M233" s="276">
        <v>0.20755000000000001</v>
      </c>
    </row>
    <row r="234" spans="1:13">
      <c r="A234" s="267">
        <v>226</v>
      </c>
      <c r="B234" s="276" t="s">
        <v>260</v>
      </c>
      <c r="C234" s="277">
        <v>122.95</v>
      </c>
      <c r="D234" s="278">
        <v>123.46666666666665</v>
      </c>
      <c r="E234" s="278">
        <v>121.23333333333331</v>
      </c>
      <c r="F234" s="278">
        <v>119.51666666666665</v>
      </c>
      <c r="G234" s="278">
        <v>117.2833333333333</v>
      </c>
      <c r="H234" s="278">
        <v>125.18333333333331</v>
      </c>
      <c r="I234" s="278">
        <v>127.41666666666666</v>
      </c>
      <c r="J234" s="278">
        <v>129.13333333333333</v>
      </c>
      <c r="K234" s="276">
        <v>125.7</v>
      </c>
      <c r="L234" s="276">
        <v>121.75</v>
      </c>
      <c r="M234" s="276">
        <v>26.77711</v>
      </c>
    </row>
    <row r="235" spans="1:13">
      <c r="A235" s="267">
        <v>227</v>
      </c>
      <c r="B235" s="276" t="s">
        <v>412</v>
      </c>
      <c r="C235" s="277">
        <v>147.55000000000001</v>
      </c>
      <c r="D235" s="278">
        <v>147.51666666666668</v>
      </c>
      <c r="E235" s="278">
        <v>145.03333333333336</v>
      </c>
      <c r="F235" s="278">
        <v>142.51666666666668</v>
      </c>
      <c r="G235" s="278">
        <v>140.03333333333336</v>
      </c>
      <c r="H235" s="278">
        <v>150.03333333333336</v>
      </c>
      <c r="I235" s="278">
        <v>152.51666666666665</v>
      </c>
      <c r="J235" s="278">
        <v>155.03333333333336</v>
      </c>
      <c r="K235" s="276">
        <v>150</v>
      </c>
      <c r="L235" s="276">
        <v>145</v>
      </c>
      <c r="M235" s="276">
        <v>8.6031899999999997</v>
      </c>
    </row>
    <row r="236" spans="1:13">
      <c r="A236" s="267">
        <v>228</v>
      </c>
      <c r="B236" s="276" t="s">
        <v>1615</v>
      </c>
      <c r="C236" s="277">
        <v>6268.4</v>
      </c>
      <c r="D236" s="278">
        <v>6264.45</v>
      </c>
      <c r="E236" s="278">
        <v>6198.95</v>
      </c>
      <c r="F236" s="278">
        <v>6129.5</v>
      </c>
      <c r="G236" s="278">
        <v>6064</v>
      </c>
      <c r="H236" s="278">
        <v>6333.9</v>
      </c>
      <c r="I236" s="278">
        <v>6399.4</v>
      </c>
      <c r="J236" s="278">
        <v>6468.8499999999995</v>
      </c>
      <c r="K236" s="276">
        <v>6329.95</v>
      </c>
      <c r="L236" s="276">
        <v>6195</v>
      </c>
      <c r="M236" s="276">
        <v>0.61136999999999997</v>
      </c>
    </row>
    <row r="237" spans="1:13">
      <c r="A237" s="267">
        <v>229</v>
      </c>
      <c r="B237" s="276" t="s">
        <v>259</v>
      </c>
      <c r="C237" s="277">
        <v>88.45</v>
      </c>
      <c r="D237" s="278">
        <v>88.13333333333334</v>
      </c>
      <c r="E237" s="278">
        <v>85.866666666666674</v>
      </c>
      <c r="F237" s="278">
        <v>83.283333333333331</v>
      </c>
      <c r="G237" s="278">
        <v>81.016666666666666</v>
      </c>
      <c r="H237" s="278">
        <v>90.716666666666683</v>
      </c>
      <c r="I237" s="278">
        <v>92.983333333333363</v>
      </c>
      <c r="J237" s="278">
        <v>95.566666666666691</v>
      </c>
      <c r="K237" s="276">
        <v>90.4</v>
      </c>
      <c r="L237" s="276">
        <v>85.55</v>
      </c>
      <c r="M237" s="276">
        <v>39.418399999999998</v>
      </c>
    </row>
    <row r="238" spans="1:13">
      <c r="A238" s="267">
        <v>230</v>
      </c>
      <c r="B238" s="276" t="s">
        <v>123</v>
      </c>
      <c r="C238" s="277">
        <v>1687.9</v>
      </c>
      <c r="D238" s="278">
        <v>1685.75</v>
      </c>
      <c r="E238" s="278">
        <v>1657.15</v>
      </c>
      <c r="F238" s="278">
        <v>1626.4</v>
      </c>
      <c r="G238" s="278">
        <v>1597.8000000000002</v>
      </c>
      <c r="H238" s="278">
        <v>1716.5</v>
      </c>
      <c r="I238" s="278">
        <v>1745.1</v>
      </c>
      <c r="J238" s="278">
        <v>1775.85</v>
      </c>
      <c r="K238" s="276">
        <v>1714.35</v>
      </c>
      <c r="L238" s="276">
        <v>1655</v>
      </c>
      <c r="M238" s="276">
        <v>22.393930000000001</v>
      </c>
    </row>
    <row r="239" spans="1:13">
      <c r="A239" s="267">
        <v>231</v>
      </c>
      <c r="B239" s="276" t="s">
        <v>1622</v>
      </c>
      <c r="C239" s="277">
        <v>296.5</v>
      </c>
      <c r="D239" s="278">
        <v>296.98333333333335</v>
      </c>
      <c r="E239" s="278">
        <v>292.9666666666667</v>
      </c>
      <c r="F239" s="278">
        <v>289.43333333333334</v>
      </c>
      <c r="G239" s="278">
        <v>285.41666666666669</v>
      </c>
      <c r="H239" s="278">
        <v>300.51666666666671</v>
      </c>
      <c r="I239" s="278">
        <v>304.53333333333336</v>
      </c>
      <c r="J239" s="278">
        <v>308.06666666666672</v>
      </c>
      <c r="K239" s="276">
        <v>301</v>
      </c>
      <c r="L239" s="276">
        <v>293.45</v>
      </c>
      <c r="M239" s="276">
        <v>1.8208</v>
      </c>
    </row>
    <row r="240" spans="1:13">
      <c r="A240" s="267">
        <v>232</v>
      </c>
      <c r="B240" s="276" t="s">
        <v>418</v>
      </c>
      <c r="C240" s="277">
        <v>319.55</v>
      </c>
      <c r="D240" s="278">
        <v>321.10000000000002</v>
      </c>
      <c r="E240" s="278">
        <v>313.80000000000007</v>
      </c>
      <c r="F240" s="278">
        <v>308.05000000000007</v>
      </c>
      <c r="G240" s="278">
        <v>300.75000000000011</v>
      </c>
      <c r="H240" s="278">
        <v>326.85000000000002</v>
      </c>
      <c r="I240" s="278">
        <v>334.15</v>
      </c>
      <c r="J240" s="278">
        <v>339.9</v>
      </c>
      <c r="K240" s="276">
        <v>328.4</v>
      </c>
      <c r="L240" s="276">
        <v>315.35000000000002</v>
      </c>
      <c r="M240" s="276">
        <v>0.29776999999999998</v>
      </c>
    </row>
    <row r="241" spans="1:13">
      <c r="A241" s="267">
        <v>233</v>
      </c>
      <c r="B241" s="276" t="s">
        <v>124</v>
      </c>
      <c r="C241" s="277">
        <v>866.95</v>
      </c>
      <c r="D241" s="278">
        <v>863.65</v>
      </c>
      <c r="E241" s="278">
        <v>856.3</v>
      </c>
      <c r="F241" s="278">
        <v>845.65</v>
      </c>
      <c r="G241" s="278">
        <v>838.3</v>
      </c>
      <c r="H241" s="278">
        <v>874.3</v>
      </c>
      <c r="I241" s="278">
        <v>881.65000000000009</v>
      </c>
      <c r="J241" s="278">
        <v>892.3</v>
      </c>
      <c r="K241" s="276">
        <v>871</v>
      </c>
      <c r="L241" s="276">
        <v>853</v>
      </c>
      <c r="M241" s="276">
        <v>54.490949999999998</v>
      </c>
    </row>
    <row r="242" spans="1:13">
      <c r="A242" s="267">
        <v>234</v>
      </c>
      <c r="B242" s="276" t="s">
        <v>419</v>
      </c>
      <c r="C242" s="277">
        <v>86.55</v>
      </c>
      <c r="D242" s="278">
        <v>86.816666666666663</v>
      </c>
      <c r="E242" s="278">
        <v>84.73333333333332</v>
      </c>
      <c r="F242" s="278">
        <v>82.916666666666657</v>
      </c>
      <c r="G242" s="278">
        <v>80.833333333333314</v>
      </c>
      <c r="H242" s="278">
        <v>88.633333333333326</v>
      </c>
      <c r="I242" s="278">
        <v>90.716666666666669</v>
      </c>
      <c r="J242" s="278">
        <v>92.533333333333331</v>
      </c>
      <c r="K242" s="276">
        <v>88.9</v>
      </c>
      <c r="L242" s="276">
        <v>85</v>
      </c>
      <c r="M242" s="276">
        <v>4.0453099999999997</v>
      </c>
    </row>
    <row r="243" spans="1:13">
      <c r="A243" s="267">
        <v>235</v>
      </c>
      <c r="B243" s="276" t="s">
        <v>3779</v>
      </c>
      <c r="C243" s="277">
        <v>236.95</v>
      </c>
      <c r="D243" s="278">
        <v>237.78333333333333</v>
      </c>
      <c r="E243" s="278">
        <v>234.56666666666666</v>
      </c>
      <c r="F243" s="278">
        <v>232.18333333333334</v>
      </c>
      <c r="G243" s="278">
        <v>228.96666666666667</v>
      </c>
      <c r="H243" s="278">
        <v>240.16666666666666</v>
      </c>
      <c r="I243" s="278">
        <v>243.3833333333333</v>
      </c>
      <c r="J243" s="278">
        <v>245.76666666666665</v>
      </c>
      <c r="K243" s="276">
        <v>241</v>
      </c>
      <c r="L243" s="276">
        <v>235.4</v>
      </c>
      <c r="M243" s="276">
        <v>41.88156</v>
      </c>
    </row>
    <row r="244" spans="1:13">
      <c r="A244" s="267">
        <v>236</v>
      </c>
      <c r="B244" s="276" t="s">
        <v>126</v>
      </c>
      <c r="C244" s="277">
        <v>1240.3</v>
      </c>
      <c r="D244" s="278">
        <v>1241.4333333333334</v>
      </c>
      <c r="E244" s="278">
        <v>1234.8666666666668</v>
      </c>
      <c r="F244" s="278">
        <v>1229.4333333333334</v>
      </c>
      <c r="G244" s="278">
        <v>1222.8666666666668</v>
      </c>
      <c r="H244" s="278">
        <v>1246.8666666666668</v>
      </c>
      <c r="I244" s="278">
        <v>1253.4333333333334</v>
      </c>
      <c r="J244" s="278">
        <v>1258.8666666666668</v>
      </c>
      <c r="K244" s="276">
        <v>1248</v>
      </c>
      <c r="L244" s="276">
        <v>1236</v>
      </c>
      <c r="M244" s="276">
        <v>46.070509999999999</v>
      </c>
    </row>
    <row r="245" spans="1:13">
      <c r="A245" s="267">
        <v>237</v>
      </c>
      <c r="B245" s="276" t="s">
        <v>1645</v>
      </c>
      <c r="C245" s="277">
        <v>631.9</v>
      </c>
      <c r="D245" s="278">
        <v>632.93333333333339</v>
      </c>
      <c r="E245" s="278">
        <v>628.86666666666679</v>
      </c>
      <c r="F245" s="278">
        <v>625.83333333333337</v>
      </c>
      <c r="G245" s="278">
        <v>621.76666666666677</v>
      </c>
      <c r="H245" s="278">
        <v>635.96666666666681</v>
      </c>
      <c r="I245" s="278">
        <v>640.03333333333342</v>
      </c>
      <c r="J245" s="278">
        <v>643.06666666666683</v>
      </c>
      <c r="K245" s="276">
        <v>637</v>
      </c>
      <c r="L245" s="276">
        <v>629.9</v>
      </c>
      <c r="M245" s="276">
        <v>0.12529999999999999</v>
      </c>
    </row>
    <row r="246" spans="1:13">
      <c r="A246" s="267">
        <v>238</v>
      </c>
      <c r="B246" s="276" t="s">
        <v>420</v>
      </c>
      <c r="C246" s="277">
        <v>282.8</v>
      </c>
      <c r="D246" s="278">
        <v>280.88333333333338</v>
      </c>
      <c r="E246" s="278">
        <v>277.41666666666674</v>
      </c>
      <c r="F246" s="278">
        <v>272.03333333333336</v>
      </c>
      <c r="G246" s="278">
        <v>268.56666666666672</v>
      </c>
      <c r="H246" s="278">
        <v>286.26666666666677</v>
      </c>
      <c r="I246" s="278">
        <v>289.73333333333335</v>
      </c>
      <c r="J246" s="278">
        <v>295.11666666666679</v>
      </c>
      <c r="K246" s="276">
        <v>284.35000000000002</v>
      </c>
      <c r="L246" s="276">
        <v>275.5</v>
      </c>
      <c r="M246" s="276">
        <v>9.8047799999999992</v>
      </c>
    </row>
    <row r="247" spans="1:13">
      <c r="A247" s="267">
        <v>239</v>
      </c>
      <c r="B247" s="276" t="s">
        <v>421</v>
      </c>
      <c r="C247" s="277">
        <v>307.10000000000002</v>
      </c>
      <c r="D247" s="278">
        <v>308.8</v>
      </c>
      <c r="E247" s="278">
        <v>304.3</v>
      </c>
      <c r="F247" s="278">
        <v>301.5</v>
      </c>
      <c r="G247" s="278">
        <v>297</v>
      </c>
      <c r="H247" s="278">
        <v>311.60000000000002</v>
      </c>
      <c r="I247" s="278">
        <v>316.10000000000002</v>
      </c>
      <c r="J247" s="278">
        <v>318.90000000000003</v>
      </c>
      <c r="K247" s="276">
        <v>313.3</v>
      </c>
      <c r="L247" s="276">
        <v>306</v>
      </c>
      <c r="M247" s="276">
        <v>1.35056</v>
      </c>
    </row>
    <row r="248" spans="1:13">
      <c r="A248" s="267">
        <v>240</v>
      </c>
      <c r="B248" s="276" t="s">
        <v>417</v>
      </c>
      <c r="C248" s="277">
        <v>10.7</v>
      </c>
      <c r="D248" s="278">
        <v>10.716666666666667</v>
      </c>
      <c r="E248" s="278">
        <v>10.583333333333334</v>
      </c>
      <c r="F248" s="278">
        <v>10.466666666666667</v>
      </c>
      <c r="G248" s="278">
        <v>10.333333333333334</v>
      </c>
      <c r="H248" s="278">
        <v>10.833333333333334</v>
      </c>
      <c r="I248" s="278">
        <v>10.966666666666667</v>
      </c>
      <c r="J248" s="278">
        <v>11.083333333333334</v>
      </c>
      <c r="K248" s="276">
        <v>10.85</v>
      </c>
      <c r="L248" s="276">
        <v>10.6</v>
      </c>
      <c r="M248" s="276">
        <v>20.546279999999999</v>
      </c>
    </row>
    <row r="249" spans="1:13">
      <c r="A249" s="267">
        <v>241</v>
      </c>
      <c r="B249" s="276" t="s">
        <v>127</v>
      </c>
      <c r="C249" s="277">
        <v>91.7</v>
      </c>
      <c r="D249" s="278">
        <v>91.533333333333346</v>
      </c>
      <c r="E249" s="278">
        <v>91.066666666666691</v>
      </c>
      <c r="F249" s="278">
        <v>90.433333333333351</v>
      </c>
      <c r="G249" s="278">
        <v>89.966666666666697</v>
      </c>
      <c r="H249" s="278">
        <v>92.166666666666686</v>
      </c>
      <c r="I249" s="278">
        <v>92.633333333333354</v>
      </c>
      <c r="J249" s="278">
        <v>93.26666666666668</v>
      </c>
      <c r="K249" s="276">
        <v>92</v>
      </c>
      <c r="L249" s="276">
        <v>90.9</v>
      </c>
      <c r="M249" s="276">
        <v>132.13126</v>
      </c>
    </row>
    <row r="250" spans="1:13">
      <c r="A250" s="267">
        <v>242</v>
      </c>
      <c r="B250" s="276" t="s">
        <v>262</v>
      </c>
      <c r="C250" s="277">
        <v>2165.4499999999998</v>
      </c>
      <c r="D250" s="278">
        <v>2166.4833333333331</v>
      </c>
      <c r="E250" s="278">
        <v>2148.9666666666662</v>
      </c>
      <c r="F250" s="278">
        <v>2132.4833333333331</v>
      </c>
      <c r="G250" s="278">
        <v>2114.9666666666662</v>
      </c>
      <c r="H250" s="278">
        <v>2182.9666666666662</v>
      </c>
      <c r="I250" s="278">
        <v>2200.4833333333336</v>
      </c>
      <c r="J250" s="278">
        <v>2216.9666666666662</v>
      </c>
      <c r="K250" s="276">
        <v>2184</v>
      </c>
      <c r="L250" s="276">
        <v>2150</v>
      </c>
      <c r="M250" s="276">
        <v>2.3891100000000001</v>
      </c>
    </row>
    <row r="251" spans="1:13">
      <c r="A251" s="267">
        <v>243</v>
      </c>
      <c r="B251" s="276" t="s">
        <v>408</v>
      </c>
      <c r="C251" s="277">
        <v>112.15</v>
      </c>
      <c r="D251" s="278">
        <v>112.43333333333334</v>
      </c>
      <c r="E251" s="278">
        <v>108.51666666666668</v>
      </c>
      <c r="F251" s="278">
        <v>104.88333333333334</v>
      </c>
      <c r="G251" s="278">
        <v>100.96666666666668</v>
      </c>
      <c r="H251" s="278">
        <v>116.06666666666668</v>
      </c>
      <c r="I251" s="278">
        <v>119.98333333333333</v>
      </c>
      <c r="J251" s="278">
        <v>123.61666666666667</v>
      </c>
      <c r="K251" s="276">
        <v>116.35</v>
      </c>
      <c r="L251" s="276">
        <v>108.8</v>
      </c>
      <c r="M251" s="276">
        <v>6.8532500000000001</v>
      </c>
    </row>
    <row r="252" spans="1:13">
      <c r="A252" s="267">
        <v>244</v>
      </c>
      <c r="B252" s="276" t="s">
        <v>409</v>
      </c>
      <c r="C252" s="277">
        <v>88.95</v>
      </c>
      <c r="D252" s="278">
        <v>88.566666666666677</v>
      </c>
      <c r="E252" s="278">
        <v>85.78333333333336</v>
      </c>
      <c r="F252" s="278">
        <v>82.616666666666688</v>
      </c>
      <c r="G252" s="278">
        <v>79.833333333333371</v>
      </c>
      <c r="H252" s="278">
        <v>91.733333333333348</v>
      </c>
      <c r="I252" s="278">
        <v>94.51666666666668</v>
      </c>
      <c r="J252" s="278">
        <v>97.683333333333337</v>
      </c>
      <c r="K252" s="276">
        <v>91.35</v>
      </c>
      <c r="L252" s="276">
        <v>85.4</v>
      </c>
      <c r="M252" s="276">
        <v>26.613630000000001</v>
      </c>
    </row>
    <row r="253" spans="1:13">
      <c r="A253" s="267">
        <v>245</v>
      </c>
      <c r="B253" s="276" t="s">
        <v>2931</v>
      </c>
      <c r="C253" s="277">
        <v>1417.95</v>
      </c>
      <c r="D253" s="278">
        <v>1422.45</v>
      </c>
      <c r="E253" s="278">
        <v>1406.6000000000001</v>
      </c>
      <c r="F253" s="278">
        <v>1395.25</v>
      </c>
      <c r="G253" s="278">
        <v>1379.4</v>
      </c>
      <c r="H253" s="278">
        <v>1433.8000000000002</v>
      </c>
      <c r="I253" s="278">
        <v>1449.65</v>
      </c>
      <c r="J253" s="278">
        <v>1461.0000000000002</v>
      </c>
      <c r="K253" s="276">
        <v>1438.3</v>
      </c>
      <c r="L253" s="276">
        <v>1411.1</v>
      </c>
      <c r="M253" s="276">
        <v>13.243410000000001</v>
      </c>
    </row>
    <row r="254" spans="1:13">
      <c r="A254" s="267">
        <v>246</v>
      </c>
      <c r="B254" s="276" t="s">
        <v>402</v>
      </c>
      <c r="C254" s="277">
        <v>456.3</v>
      </c>
      <c r="D254" s="278">
        <v>454.68333333333334</v>
      </c>
      <c r="E254" s="278">
        <v>450.61666666666667</v>
      </c>
      <c r="F254" s="278">
        <v>444.93333333333334</v>
      </c>
      <c r="G254" s="278">
        <v>440.86666666666667</v>
      </c>
      <c r="H254" s="278">
        <v>460.36666666666667</v>
      </c>
      <c r="I254" s="278">
        <v>464.43333333333339</v>
      </c>
      <c r="J254" s="278">
        <v>470.11666666666667</v>
      </c>
      <c r="K254" s="276">
        <v>458.75</v>
      </c>
      <c r="L254" s="276">
        <v>449</v>
      </c>
      <c r="M254" s="276">
        <v>3.9518800000000001</v>
      </c>
    </row>
    <row r="255" spans="1:13">
      <c r="A255" s="267">
        <v>247</v>
      </c>
      <c r="B255" s="276" t="s">
        <v>128</v>
      </c>
      <c r="C255" s="277">
        <v>209.5</v>
      </c>
      <c r="D255" s="278">
        <v>209.18333333333331</v>
      </c>
      <c r="E255" s="278">
        <v>208.16666666666663</v>
      </c>
      <c r="F255" s="278">
        <v>206.83333333333331</v>
      </c>
      <c r="G255" s="278">
        <v>205.81666666666663</v>
      </c>
      <c r="H255" s="278">
        <v>210.51666666666662</v>
      </c>
      <c r="I255" s="278">
        <v>211.53333333333333</v>
      </c>
      <c r="J255" s="278">
        <v>212.86666666666662</v>
      </c>
      <c r="K255" s="276">
        <v>210.2</v>
      </c>
      <c r="L255" s="276">
        <v>207.85</v>
      </c>
      <c r="M255" s="276">
        <v>157.41</v>
      </c>
    </row>
    <row r="256" spans="1:13">
      <c r="A256" s="267">
        <v>248</v>
      </c>
      <c r="B256" s="276" t="s">
        <v>413</v>
      </c>
      <c r="C256" s="277">
        <v>331.25</v>
      </c>
      <c r="D256" s="278">
        <v>332.75</v>
      </c>
      <c r="E256" s="278">
        <v>326.95</v>
      </c>
      <c r="F256" s="278">
        <v>322.64999999999998</v>
      </c>
      <c r="G256" s="278">
        <v>316.84999999999997</v>
      </c>
      <c r="H256" s="278">
        <v>337.05</v>
      </c>
      <c r="I256" s="278">
        <v>342.84999999999997</v>
      </c>
      <c r="J256" s="278">
        <v>347.15000000000003</v>
      </c>
      <c r="K256" s="276">
        <v>338.55</v>
      </c>
      <c r="L256" s="276">
        <v>328.45</v>
      </c>
      <c r="M256" s="276">
        <v>2.13666</v>
      </c>
    </row>
    <row r="257" spans="1:13">
      <c r="A257" s="267">
        <v>249</v>
      </c>
      <c r="B257" s="276" t="s">
        <v>411</v>
      </c>
      <c r="C257" s="277">
        <v>127.75</v>
      </c>
      <c r="D257" s="278">
        <v>127.88333333333333</v>
      </c>
      <c r="E257" s="278">
        <v>126.86666666666665</v>
      </c>
      <c r="F257" s="278">
        <v>125.98333333333332</v>
      </c>
      <c r="G257" s="278">
        <v>124.96666666666664</v>
      </c>
      <c r="H257" s="278">
        <v>128.76666666666665</v>
      </c>
      <c r="I257" s="278">
        <v>129.7833333333333</v>
      </c>
      <c r="J257" s="278">
        <v>130.66666666666666</v>
      </c>
      <c r="K257" s="276">
        <v>128.9</v>
      </c>
      <c r="L257" s="276">
        <v>127</v>
      </c>
      <c r="M257" s="276">
        <v>2.9635600000000002</v>
      </c>
    </row>
    <row r="258" spans="1:13">
      <c r="A258" s="267">
        <v>250</v>
      </c>
      <c r="B258" s="276" t="s">
        <v>431</v>
      </c>
      <c r="C258" s="277">
        <v>23.3</v>
      </c>
      <c r="D258" s="278">
        <v>23.466666666666669</v>
      </c>
      <c r="E258" s="278">
        <v>23.083333333333336</v>
      </c>
      <c r="F258" s="278">
        <v>22.866666666666667</v>
      </c>
      <c r="G258" s="278">
        <v>22.483333333333334</v>
      </c>
      <c r="H258" s="278">
        <v>23.683333333333337</v>
      </c>
      <c r="I258" s="278">
        <v>24.06666666666667</v>
      </c>
      <c r="J258" s="278">
        <v>24.283333333333339</v>
      </c>
      <c r="K258" s="276">
        <v>23.85</v>
      </c>
      <c r="L258" s="276">
        <v>23.25</v>
      </c>
      <c r="M258" s="276">
        <v>12.396509999999999</v>
      </c>
    </row>
    <row r="259" spans="1:13">
      <c r="A259" s="267">
        <v>251</v>
      </c>
      <c r="B259" s="276" t="s">
        <v>428</v>
      </c>
      <c r="C259" s="277">
        <v>42.6</v>
      </c>
      <c r="D259" s="278">
        <v>42.533333333333331</v>
      </c>
      <c r="E259" s="278">
        <v>42.066666666666663</v>
      </c>
      <c r="F259" s="278">
        <v>41.533333333333331</v>
      </c>
      <c r="G259" s="278">
        <v>41.066666666666663</v>
      </c>
      <c r="H259" s="278">
        <v>43.066666666666663</v>
      </c>
      <c r="I259" s="278">
        <v>43.533333333333331</v>
      </c>
      <c r="J259" s="278">
        <v>44.066666666666663</v>
      </c>
      <c r="K259" s="276">
        <v>43</v>
      </c>
      <c r="L259" s="276">
        <v>42</v>
      </c>
      <c r="M259" s="276">
        <v>2.0759099999999999</v>
      </c>
    </row>
    <row r="260" spans="1:13">
      <c r="A260" s="267">
        <v>252</v>
      </c>
      <c r="B260" s="276" t="s">
        <v>429</v>
      </c>
      <c r="C260" s="277">
        <v>92.8</v>
      </c>
      <c r="D260" s="278">
        <v>92.966666666666654</v>
      </c>
      <c r="E260" s="278">
        <v>91.683333333333309</v>
      </c>
      <c r="F260" s="278">
        <v>90.566666666666649</v>
      </c>
      <c r="G260" s="278">
        <v>89.283333333333303</v>
      </c>
      <c r="H260" s="278">
        <v>94.083333333333314</v>
      </c>
      <c r="I260" s="278">
        <v>95.366666666666646</v>
      </c>
      <c r="J260" s="278">
        <v>96.48333333333332</v>
      </c>
      <c r="K260" s="276">
        <v>94.25</v>
      </c>
      <c r="L260" s="276">
        <v>91.85</v>
      </c>
      <c r="M260" s="276">
        <v>10.357329999999999</v>
      </c>
    </row>
    <row r="261" spans="1:13">
      <c r="A261" s="267">
        <v>253</v>
      </c>
      <c r="B261" s="276" t="s">
        <v>432</v>
      </c>
      <c r="C261" s="277">
        <v>59.55</v>
      </c>
      <c r="D261" s="278">
        <v>59.266666666666659</v>
      </c>
      <c r="E261" s="278">
        <v>58.133333333333319</v>
      </c>
      <c r="F261" s="278">
        <v>56.716666666666661</v>
      </c>
      <c r="G261" s="278">
        <v>55.583333333333321</v>
      </c>
      <c r="H261" s="278">
        <v>60.683333333333316</v>
      </c>
      <c r="I261" s="278">
        <v>61.816666666666656</v>
      </c>
      <c r="J261" s="278">
        <v>63.233333333333313</v>
      </c>
      <c r="K261" s="276">
        <v>60.4</v>
      </c>
      <c r="L261" s="276">
        <v>57.85</v>
      </c>
      <c r="M261" s="276">
        <v>16.437889999999999</v>
      </c>
    </row>
    <row r="262" spans="1:13">
      <c r="A262" s="267">
        <v>254</v>
      </c>
      <c r="B262" s="276" t="s">
        <v>422</v>
      </c>
      <c r="C262" s="277">
        <v>1030.1500000000001</v>
      </c>
      <c r="D262" s="278">
        <v>1033.3500000000001</v>
      </c>
      <c r="E262" s="278">
        <v>1017.8000000000002</v>
      </c>
      <c r="F262" s="278">
        <v>1005.45</v>
      </c>
      <c r="G262" s="278">
        <v>989.90000000000009</v>
      </c>
      <c r="H262" s="278">
        <v>1045.7000000000003</v>
      </c>
      <c r="I262" s="278">
        <v>1061.25</v>
      </c>
      <c r="J262" s="278">
        <v>1073.6000000000004</v>
      </c>
      <c r="K262" s="276">
        <v>1048.9000000000001</v>
      </c>
      <c r="L262" s="276">
        <v>1021</v>
      </c>
      <c r="M262" s="276">
        <v>0.67044999999999999</v>
      </c>
    </row>
    <row r="263" spans="1:13">
      <c r="A263" s="267">
        <v>255</v>
      </c>
      <c r="B263" s="276" t="s">
        <v>436</v>
      </c>
      <c r="C263" s="277">
        <v>2635.55</v>
      </c>
      <c r="D263" s="278">
        <v>2638.5166666666669</v>
      </c>
      <c r="E263" s="278">
        <v>2557.0333333333338</v>
      </c>
      <c r="F263" s="278">
        <v>2478.5166666666669</v>
      </c>
      <c r="G263" s="278">
        <v>2397.0333333333338</v>
      </c>
      <c r="H263" s="278">
        <v>2717.0333333333338</v>
      </c>
      <c r="I263" s="278">
        <v>2798.5166666666664</v>
      </c>
      <c r="J263" s="278">
        <v>2877.0333333333338</v>
      </c>
      <c r="K263" s="276">
        <v>2720</v>
      </c>
      <c r="L263" s="276">
        <v>2560</v>
      </c>
      <c r="M263" s="276">
        <v>0.83923999999999999</v>
      </c>
    </row>
    <row r="264" spans="1:13">
      <c r="A264" s="267">
        <v>256</v>
      </c>
      <c r="B264" s="276" t="s">
        <v>433</v>
      </c>
      <c r="C264" s="277">
        <v>78.099999999999994</v>
      </c>
      <c r="D264" s="278">
        <v>77.5</v>
      </c>
      <c r="E264" s="278">
        <v>74.5</v>
      </c>
      <c r="F264" s="278">
        <v>70.900000000000006</v>
      </c>
      <c r="G264" s="278">
        <v>67.900000000000006</v>
      </c>
      <c r="H264" s="278">
        <v>81.099999999999994</v>
      </c>
      <c r="I264" s="278">
        <v>84.1</v>
      </c>
      <c r="J264" s="278">
        <v>87.699999999999989</v>
      </c>
      <c r="K264" s="276">
        <v>80.5</v>
      </c>
      <c r="L264" s="276">
        <v>73.900000000000006</v>
      </c>
      <c r="M264" s="276">
        <v>43.454990000000002</v>
      </c>
    </row>
    <row r="265" spans="1:13">
      <c r="A265" s="267">
        <v>257</v>
      </c>
      <c r="B265" s="276" t="s">
        <v>129</v>
      </c>
      <c r="C265" s="277">
        <v>267.14999999999998</v>
      </c>
      <c r="D265" s="278">
        <v>265.11666666666662</v>
      </c>
      <c r="E265" s="278">
        <v>261.23333333333323</v>
      </c>
      <c r="F265" s="278">
        <v>255.31666666666661</v>
      </c>
      <c r="G265" s="278">
        <v>251.43333333333322</v>
      </c>
      <c r="H265" s="278">
        <v>271.03333333333325</v>
      </c>
      <c r="I265" s="278">
        <v>274.91666666666657</v>
      </c>
      <c r="J265" s="278">
        <v>280.83333333333326</v>
      </c>
      <c r="K265" s="276">
        <v>269</v>
      </c>
      <c r="L265" s="276">
        <v>259.2</v>
      </c>
      <c r="M265" s="276">
        <v>80.074190000000002</v>
      </c>
    </row>
    <row r="266" spans="1:13">
      <c r="A266" s="267">
        <v>258</v>
      </c>
      <c r="B266" s="276" t="s">
        <v>423</v>
      </c>
      <c r="C266" s="277">
        <v>1905.8</v>
      </c>
      <c r="D266" s="278">
        <v>1911.3166666666666</v>
      </c>
      <c r="E266" s="278">
        <v>1890.5333333333333</v>
      </c>
      <c r="F266" s="278">
        <v>1875.2666666666667</v>
      </c>
      <c r="G266" s="278">
        <v>1854.4833333333333</v>
      </c>
      <c r="H266" s="278">
        <v>1926.5833333333333</v>
      </c>
      <c r="I266" s="278">
        <v>1947.3666666666666</v>
      </c>
      <c r="J266" s="278">
        <v>1962.6333333333332</v>
      </c>
      <c r="K266" s="276">
        <v>1932.1</v>
      </c>
      <c r="L266" s="276">
        <v>1896.05</v>
      </c>
      <c r="M266" s="276">
        <v>0.93630000000000002</v>
      </c>
    </row>
    <row r="267" spans="1:13">
      <c r="A267" s="267">
        <v>259</v>
      </c>
      <c r="B267" s="276" t="s">
        <v>424</v>
      </c>
      <c r="C267" s="277">
        <v>336.85</v>
      </c>
      <c r="D267" s="278">
        <v>337.7833333333333</v>
      </c>
      <c r="E267" s="278">
        <v>334.86666666666662</v>
      </c>
      <c r="F267" s="278">
        <v>332.88333333333333</v>
      </c>
      <c r="G267" s="278">
        <v>329.96666666666664</v>
      </c>
      <c r="H267" s="278">
        <v>339.76666666666659</v>
      </c>
      <c r="I267" s="278">
        <v>342.68333333333334</v>
      </c>
      <c r="J267" s="278">
        <v>344.66666666666657</v>
      </c>
      <c r="K267" s="276">
        <v>340.7</v>
      </c>
      <c r="L267" s="276">
        <v>335.8</v>
      </c>
      <c r="M267" s="276">
        <v>1.04436</v>
      </c>
    </row>
    <row r="268" spans="1:13">
      <c r="A268" s="267">
        <v>260</v>
      </c>
      <c r="B268" s="276" t="s">
        <v>425</v>
      </c>
      <c r="C268" s="277">
        <v>106.8</v>
      </c>
      <c r="D268" s="278">
        <v>107.15000000000002</v>
      </c>
      <c r="E268" s="278">
        <v>105.80000000000004</v>
      </c>
      <c r="F268" s="278">
        <v>104.80000000000003</v>
      </c>
      <c r="G268" s="278">
        <v>103.45000000000005</v>
      </c>
      <c r="H268" s="278">
        <v>108.15000000000003</v>
      </c>
      <c r="I268" s="278">
        <v>109.50000000000003</v>
      </c>
      <c r="J268" s="278">
        <v>110.50000000000003</v>
      </c>
      <c r="K268" s="276">
        <v>108.5</v>
      </c>
      <c r="L268" s="276">
        <v>106.15</v>
      </c>
      <c r="M268" s="276">
        <v>6.1926500000000004</v>
      </c>
    </row>
    <row r="269" spans="1:13">
      <c r="A269" s="267">
        <v>261</v>
      </c>
      <c r="B269" s="276" t="s">
        <v>426</v>
      </c>
      <c r="C269" s="277">
        <v>72.7</v>
      </c>
      <c r="D269" s="278">
        <v>73.149999999999991</v>
      </c>
      <c r="E269" s="278">
        <v>71.799999999999983</v>
      </c>
      <c r="F269" s="278">
        <v>70.899999999999991</v>
      </c>
      <c r="G269" s="278">
        <v>69.549999999999983</v>
      </c>
      <c r="H269" s="278">
        <v>74.049999999999983</v>
      </c>
      <c r="I269" s="278">
        <v>75.399999999999977</v>
      </c>
      <c r="J269" s="278">
        <v>76.299999999999983</v>
      </c>
      <c r="K269" s="276">
        <v>74.5</v>
      </c>
      <c r="L269" s="276">
        <v>72.25</v>
      </c>
      <c r="M269" s="276">
        <v>10.210140000000001</v>
      </c>
    </row>
    <row r="270" spans="1:13">
      <c r="A270" s="267">
        <v>262</v>
      </c>
      <c r="B270" s="276" t="s">
        <v>427</v>
      </c>
      <c r="C270" s="277">
        <v>84.8</v>
      </c>
      <c r="D270" s="278">
        <v>85</v>
      </c>
      <c r="E270" s="278">
        <v>84</v>
      </c>
      <c r="F270" s="278">
        <v>83.2</v>
      </c>
      <c r="G270" s="278">
        <v>82.2</v>
      </c>
      <c r="H270" s="278">
        <v>85.8</v>
      </c>
      <c r="I270" s="278">
        <v>86.8</v>
      </c>
      <c r="J270" s="278">
        <v>87.6</v>
      </c>
      <c r="K270" s="276">
        <v>86</v>
      </c>
      <c r="L270" s="276">
        <v>84.2</v>
      </c>
      <c r="M270" s="276">
        <v>16.910630000000001</v>
      </c>
    </row>
    <row r="271" spans="1:13">
      <c r="A271" s="267">
        <v>263</v>
      </c>
      <c r="B271" s="276" t="s">
        <v>435</v>
      </c>
      <c r="C271" s="277">
        <v>79.400000000000006</v>
      </c>
      <c r="D271" s="278">
        <v>78.533333333333346</v>
      </c>
      <c r="E271" s="278">
        <v>73.066666666666691</v>
      </c>
      <c r="F271" s="278">
        <v>66.733333333333348</v>
      </c>
      <c r="G271" s="278">
        <v>61.266666666666694</v>
      </c>
      <c r="H271" s="278">
        <v>84.866666666666688</v>
      </c>
      <c r="I271" s="278">
        <v>90.333333333333357</v>
      </c>
      <c r="J271" s="278">
        <v>96.666666666666686</v>
      </c>
      <c r="K271" s="276">
        <v>84</v>
      </c>
      <c r="L271" s="276">
        <v>72.2</v>
      </c>
      <c r="M271" s="276">
        <v>65.592280000000002</v>
      </c>
    </row>
    <row r="272" spans="1:13">
      <c r="A272" s="267">
        <v>264</v>
      </c>
      <c r="B272" s="276" t="s">
        <v>434</v>
      </c>
      <c r="C272" s="277">
        <v>152.4</v>
      </c>
      <c r="D272" s="278">
        <v>151.01666666666668</v>
      </c>
      <c r="E272" s="278">
        <v>146.38333333333335</v>
      </c>
      <c r="F272" s="278">
        <v>140.36666666666667</v>
      </c>
      <c r="G272" s="278">
        <v>135.73333333333335</v>
      </c>
      <c r="H272" s="278">
        <v>157.03333333333336</v>
      </c>
      <c r="I272" s="278">
        <v>161.66666666666669</v>
      </c>
      <c r="J272" s="278">
        <v>167.68333333333337</v>
      </c>
      <c r="K272" s="276">
        <v>155.65</v>
      </c>
      <c r="L272" s="276">
        <v>145</v>
      </c>
      <c r="M272" s="276">
        <v>10.0943</v>
      </c>
    </row>
    <row r="273" spans="1:13">
      <c r="A273" s="267">
        <v>265</v>
      </c>
      <c r="B273" s="276" t="s">
        <v>263</v>
      </c>
      <c r="C273" s="277">
        <v>69.05</v>
      </c>
      <c r="D273" s="278">
        <v>68.850000000000009</v>
      </c>
      <c r="E273" s="278">
        <v>67.40000000000002</v>
      </c>
      <c r="F273" s="278">
        <v>65.750000000000014</v>
      </c>
      <c r="G273" s="278">
        <v>64.300000000000026</v>
      </c>
      <c r="H273" s="278">
        <v>70.500000000000014</v>
      </c>
      <c r="I273" s="278">
        <v>71.95</v>
      </c>
      <c r="J273" s="278">
        <v>73.600000000000009</v>
      </c>
      <c r="K273" s="276">
        <v>70.3</v>
      </c>
      <c r="L273" s="276">
        <v>67.2</v>
      </c>
      <c r="M273" s="276">
        <v>20.308599999999998</v>
      </c>
    </row>
    <row r="274" spans="1:13">
      <c r="A274" s="267">
        <v>266</v>
      </c>
      <c r="B274" s="276" t="s">
        <v>130</v>
      </c>
      <c r="C274" s="277">
        <v>386.6</v>
      </c>
      <c r="D274" s="278">
        <v>381.4666666666667</v>
      </c>
      <c r="E274" s="278">
        <v>373.93333333333339</v>
      </c>
      <c r="F274" s="278">
        <v>361.26666666666671</v>
      </c>
      <c r="G274" s="278">
        <v>353.73333333333341</v>
      </c>
      <c r="H274" s="278">
        <v>394.13333333333338</v>
      </c>
      <c r="I274" s="278">
        <v>401.66666666666669</v>
      </c>
      <c r="J274" s="278">
        <v>414.33333333333337</v>
      </c>
      <c r="K274" s="276">
        <v>389</v>
      </c>
      <c r="L274" s="276">
        <v>368.8</v>
      </c>
      <c r="M274" s="276">
        <v>117.20459</v>
      </c>
    </row>
    <row r="275" spans="1:13">
      <c r="A275" s="267">
        <v>267</v>
      </c>
      <c r="B275" s="276" t="s">
        <v>264</v>
      </c>
      <c r="C275" s="277">
        <v>852.8</v>
      </c>
      <c r="D275" s="278">
        <v>858.4</v>
      </c>
      <c r="E275" s="278">
        <v>842.4</v>
      </c>
      <c r="F275" s="278">
        <v>832</v>
      </c>
      <c r="G275" s="278">
        <v>816</v>
      </c>
      <c r="H275" s="278">
        <v>868.8</v>
      </c>
      <c r="I275" s="278">
        <v>884.8</v>
      </c>
      <c r="J275" s="278">
        <v>895.19999999999993</v>
      </c>
      <c r="K275" s="276">
        <v>874.4</v>
      </c>
      <c r="L275" s="276">
        <v>848</v>
      </c>
      <c r="M275" s="276">
        <v>3.5514800000000002</v>
      </c>
    </row>
    <row r="276" spans="1:13">
      <c r="A276" s="267">
        <v>268</v>
      </c>
      <c r="B276" s="276" t="s">
        <v>131</v>
      </c>
      <c r="C276" s="277">
        <v>2725.5</v>
      </c>
      <c r="D276" s="278">
        <v>2714.8333333333335</v>
      </c>
      <c r="E276" s="278">
        <v>2680.666666666667</v>
      </c>
      <c r="F276" s="278">
        <v>2635.8333333333335</v>
      </c>
      <c r="G276" s="278">
        <v>2601.666666666667</v>
      </c>
      <c r="H276" s="278">
        <v>2759.666666666667</v>
      </c>
      <c r="I276" s="278">
        <v>2793.8333333333339</v>
      </c>
      <c r="J276" s="278">
        <v>2838.666666666667</v>
      </c>
      <c r="K276" s="276">
        <v>2749</v>
      </c>
      <c r="L276" s="276">
        <v>2670</v>
      </c>
      <c r="M276" s="276">
        <v>9.3063300000000009</v>
      </c>
    </row>
    <row r="277" spans="1:13">
      <c r="A277" s="267">
        <v>269</v>
      </c>
      <c r="B277" s="276" t="s">
        <v>132</v>
      </c>
      <c r="C277" s="277">
        <v>620.6</v>
      </c>
      <c r="D277" s="278">
        <v>621.73333333333335</v>
      </c>
      <c r="E277" s="278">
        <v>613.86666666666667</v>
      </c>
      <c r="F277" s="278">
        <v>607.13333333333333</v>
      </c>
      <c r="G277" s="278">
        <v>599.26666666666665</v>
      </c>
      <c r="H277" s="278">
        <v>628.4666666666667</v>
      </c>
      <c r="I277" s="278">
        <v>636.33333333333348</v>
      </c>
      <c r="J277" s="278">
        <v>643.06666666666672</v>
      </c>
      <c r="K277" s="276">
        <v>629.6</v>
      </c>
      <c r="L277" s="276">
        <v>615</v>
      </c>
      <c r="M277" s="276">
        <v>6.3708299999999998</v>
      </c>
    </row>
    <row r="278" spans="1:13">
      <c r="A278" s="267">
        <v>270</v>
      </c>
      <c r="B278" s="276" t="s">
        <v>437</v>
      </c>
      <c r="C278" s="277">
        <v>150.85</v>
      </c>
      <c r="D278" s="278">
        <v>150.36666666666667</v>
      </c>
      <c r="E278" s="278">
        <v>149.23333333333335</v>
      </c>
      <c r="F278" s="278">
        <v>147.61666666666667</v>
      </c>
      <c r="G278" s="278">
        <v>146.48333333333335</v>
      </c>
      <c r="H278" s="278">
        <v>151.98333333333335</v>
      </c>
      <c r="I278" s="278">
        <v>153.11666666666667</v>
      </c>
      <c r="J278" s="278">
        <v>154.73333333333335</v>
      </c>
      <c r="K278" s="276">
        <v>151.5</v>
      </c>
      <c r="L278" s="276">
        <v>148.75</v>
      </c>
      <c r="M278" s="276">
        <v>9.4730699999999999</v>
      </c>
    </row>
    <row r="279" spans="1:13">
      <c r="A279" s="267">
        <v>271</v>
      </c>
      <c r="B279" s="276" t="s">
        <v>443</v>
      </c>
      <c r="C279" s="277">
        <v>687.5</v>
      </c>
      <c r="D279" s="278">
        <v>690.0333333333333</v>
      </c>
      <c r="E279" s="278">
        <v>677.46666666666658</v>
      </c>
      <c r="F279" s="278">
        <v>667.43333333333328</v>
      </c>
      <c r="G279" s="278">
        <v>654.86666666666656</v>
      </c>
      <c r="H279" s="278">
        <v>700.06666666666661</v>
      </c>
      <c r="I279" s="278">
        <v>712.63333333333321</v>
      </c>
      <c r="J279" s="278">
        <v>722.66666666666663</v>
      </c>
      <c r="K279" s="276">
        <v>702.6</v>
      </c>
      <c r="L279" s="276">
        <v>680</v>
      </c>
      <c r="M279" s="276">
        <v>2.9371900000000002</v>
      </c>
    </row>
    <row r="280" spans="1:13">
      <c r="A280" s="267">
        <v>272</v>
      </c>
      <c r="B280" s="276" t="s">
        <v>444</v>
      </c>
      <c r="C280" s="277">
        <v>306.39999999999998</v>
      </c>
      <c r="D280" s="278">
        <v>306.61666666666662</v>
      </c>
      <c r="E280" s="278">
        <v>303.23333333333323</v>
      </c>
      <c r="F280" s="278">
        <v>300.06666666666661</v>
      </c>
      <c r="G280" s="278">
        <v>296.68333333333322</v>
      </c>
      <c r="H280" s="278">
        <v>309.78333333333325</v>
      </c>
      <c r="I280" s="278">
        <v>313.16666666666657</v>
      </c>
      <c r="J280" s="278">
        <v>316.33333333333326</v>
      </c>
      <c r="K280" s="276">
        <v>310</v>
      </c>
      <c r="L280" s="276">
        <v>303.45</v>
      </c>
      <c r="M280" s="276">
        <v>5.4009900000000002</v>
      </c>
    </row>
    <row r="281" spans="1:13">
      <c r="A281" s="267">
        <v>273</v>
      </c>
      <c r="B281" s="276" t="s">
        <v>445</v>
      </c>
      <c r="C281" s="277">
        <v>571.79999999999995</v>
      </c>
      <c r="D281" s="278">
        <v>569.25</v>
      </c>
      <c r="E281" s="278">
        <v>559.54999999999995</v>
      </c>
      <c r="F281" s="278">
        <v>547.29999999999995</v>
      </c>
      <c r="G281" s="278">
        <v>537.59999999999991</v>
      </c>
      <c r="H281" s="278">
        <v>581.5</v>
      </c>
      <c r="I281" s="278">
        <v>591.20000000000005</v>
      </c>
      <c r="J281" s="278">
        <v>603.45000000000005</v>
      </c>
      <c r="K281" s="276">
        <v>578.95000000000005</v>
      </c>
      <c r="L281" s="276">
        <v>557</v>
      </c>
      <c r="M281" s="276">
        <v>2.4512800000000001</v>
      </c>
    </row>
    <row r="282" spans="1:13">
      <c r="A282" s="267">
        <v>274</v>
      </c>
      <c r="B282" s="276" t="s">
        <v>447</v>
      </c>
      <c r="C282" s="277">
        <v>46.15</v>
      </c>
      <c r="D282" s="278">
        <v>45.95000000000001</v>
      </c>
      <c r="E282" s="278">
        <v>45.40000000000002</v>
      </c>
      <c r="F282" s="278">
        <v>44.650000000000013</v>
      </c>
      <c r="G282" s="278">
        <v>44.100000000000023</v>
      </c>
      <c r="H282" s="278">
        <v>46.700000000000017</v>
      </c>
      <c r="I282" s="278">
        <v>47.250000000000014</v>
      </c>
      <c r="J282" s="278">
        <v>48.000000000000014</v>
      </c>
      <c r="K282" s="276">
        <v>46.5</v>
      </c>
      <c r="L282" s="276">
        <v>45.2</v>
      </c>
      <c r="M282" s="276">
        <v>14.92672</v>
      </c>
    </row>
    <row r="283" spans="1:13">
      <c r="A283" s="267">
        <v>275</v>
      </c>
      <c r="B283" s="276" t="s">
        <v>449</v>
      </c>
      <c r="C283" s="277">
        <v>369.7</v>
      </c>
      <c r="D283" s="278">
        <v>369.88333333333327</v>
      </c>
      <c r="E283" s="278">
        <v>364.86666666666656</v>
      </c>
      <c r="F283" s="278">
        <v>360.0333333333333</v>
      </c>
      <c r="G283" s="278">
        <v>355.01666666666659</v>
      </c>
      <c r="H283" s="278">
        <v>374.71666666666653</v>
      </c>
      <c r="I283" s="278">
        <v>379.73333333333329</v>
      </c>
      <c r="J283" s="278">
        <v>384.56666666666649</v>
      </c>
      <c r="K283" s="276">
        <v>374.9</v>
      </c>
      <c r="L283" s="276">
        <v>365.05</v>
      </c>
      <c r="M283" s="276">
        <v>2.7784399999999998</v>
      </c>
    </row>
    <row r="284" spans="1:13">
      <c r="A284" s="267">
        <v>276</v>
      </c>
      <c r="B284" s="276" t="s">
        <v>439</v>
      </c>
      <c r="C284" s="277">
        <v>483</v>
      </c>
      <c r="D284" s="278">
        <v>487.38333333333338</v>
      </c>
      <c r="E284" s="278">
        <v>476.16666666666674</v>
      </c>
      <c r="F284" s="278">
        <v>469.33333333333337</v>
      </c>
      <c r="G284" s="278">
        <v>458.11666666666673</v>
      </c>
      <c r="H284" s="278">
        <v>494.21666666666675</v>
      </c>
      <c r="I284" s="278">
        <v>505.43333333333334</v>
      </c>
      <c r="J284" s="278">
        <v>512.26666666666677</v>
      </c>
      <c r="K284" s="276">
        <v>498.6</v>
      </c>
      <c r="L284" s="276">
        <v>480.55</v>
      </c>
      <c r="M284" s="276">
        <v>1.8269</v>
      </c>
    </row>
    <row r="285" spans="1:13">
      <c r="A285" s="267">
        <v>277</v>
      </c>
      <c r="B285" s="276" t="s">
        <v>440</v>
      </c>
      <c r="C285" s="277">
        <v>333.05</v>
      </c>
      <c r="D285" s="278">
        <v>330.3</v>
      </c>
      <c r="E285" s="278">
        <v>326.10000000000002</v>
      </c>
      <c r="F285" s="278">
        <v>319.15000000000003</v>
      </c>
      <c r="G285" s="278">
        <v>314.95000000000005</v>
      </c>
      <c r="H285" s="278">
        <v>337.25</v>
      </c>
      <c r="I285" s="278">
        <v>341.44999999999993</v>
      </c>
      <c r="J285" s="278">
        <v>348.4</v>
      </c>
      <c r="K285" s="276">
        <v>334.5</v>
      </c>
      <c r="L285" s="276">
        <v>323.35000000000002</v>
      </c>
      <c r="M285" s="276">
        <v>3.4894099999999999</v>
      </c>
    </row>
    <row r="286" spans="1:13">
      <c r="A286" s="267">
        <v>278</v>
      </c>
      <c r="B286" s="276" t="s">
        <v>451</v>
      </c>
      <c r="C286" s="277">
        <v>241.9</v>
      </c>
      <c r="D286" s="278">
        <v>243.61666666666667</v>
      </c>
      <c r="E286" s="278">
        <v>237.28333333333336</v>
      </c>
      <c r="F286" s="278">
        <v>232.66666666666669</v>
      </c>
      <c r="G286" s="278">
        <v>226.33333333333337</v>
      </c>
      <c r="H286" s="278">
        <v>248.23333333333335</v>
      </c>
      <c r="I286" s="278">
        <v>254.56666666666666</v>
      </c>
      <c r="J286" s="278">
        <v>259.18333333333334</v>
      </c>
      <c r="K286" s="276">
        <v>249.95</v>
      </c>
      <c r="L286" s="276">
        <v>239</v>
      </c>
      <c r="M286" s="276">
        <v>4.0154899999999998</v>
      </c>
    </row>
    <row r="287" spans="1:13">
      <c r="A287" s="267">
        <v>279</v>
      </c>
      <c r="B287" s="276" t="s">
        <v>133</v>
      </c>
      <c r="C287" s="277">
        <v>1988.9</v>
      </c>
      <c r="D287" s="278">
        <v>1982.3666666666668</v>
      </c>
      <c r="E287" s="278">
        <v>1968.6333333333337</v>
      </c>
      <c r="F287" s="278">
        <v>1948.3666666666668</v>
      </c>
      <c r="G287" s="278">
        <v>1934.6333333333337</v>
      </c>
      <c r="H287" s="278">
        <v>2002.6333333333337</v>
      </c>
      <c r="I287" s="278">
        <v>2016.3666666666668</v>
      </c>
      <c r="J287" s="278">
        <v>2036.6333333333337</v>
      </c>
      <c r="K287" s="276">
        <v>1996.1</v>
      </c>
      <c r="L287" s="276">
        <v>1962.1</v>
      </c>
      <c r="M287" s="276">
        <v>27.430689999999998</v>
      </c>
    </row>
    <row r="288" spans="1:13">
      <c r="A288" s="267">
        <v>280</v>
      </c>
      <c r="B288" s="276" t="s">
        <v>441</v>
      </c>
      <c r="C288" s="277">
        <v>130.15</v>
      </c>
      <c r="D288" s="278">
        <v>127.61666666666667</v>
      </c>
      <c r="E288" s="278">
        <v>121.83333333333334</v>
      </c>
      <c r="F288" s="278">
        <v>113.51666666666667</v>
      </c>
      <c r="G288" s="278">
        <v>107.73333333333333</v>
      </c>
      <c r="H288" s="278">
        <v>135.93333333333334</v>
      </c>
      <c r="I288" s="278">
        <v>141.71666666666664</v>
      </c>
      <c r="J288" s="278">
        <v>150.03333333333336</v>
      </c>
      <c r="K288" s="276">
        <v>133.4</v>
      </c>
      <c r="L288" s="276">
        <v>119.3</v>
      </c>
      <c r="M288" s="276">
        <v>44.866619999999998</v>
      </c>
    </row>
    <row r="289" spans="1:13">
      <c r="A289" s="267">
        <v>281</v>
      </c>
      <c r="B289" s="276" t="s">
        <v>438</v>
      </c>
      <c r="C289" s="277">
        <v>879.5</v>
      </c>
      <c r="D289" s="278">
        <v>882.26666666666677</v>
      </c>
      <c r="E289" s="278">
        <v>872.53333333333353</v>
      </c>
      <c r="F289" s="278">
        <v>865.56666666666672</v>
      </c>
      <c r="G289" s="278">
        <v>855.83333333333348</v>
      </c>
      <c r="H289" s="278">
        <v>889.23333333333358</v>
      </c>
      <c r="I289" s="278">
        <v>898.96666666666692</v>
      </c>
      <c r="J289" s="278">
        <v>905.93333333333362</v>
      </c>
      <c r="K289" s="276">
        <v>892</v>
      </c>
      <c r="L289" s="276">
        <v>875.3</v>
      </c>
      <c r="M289" s="276">
        <v>0.35382999999999998</v>
      </c>
    </row>
    <row r="290" spans="1:13">
      <c r="A290" s="267">
        <v>282</v>
      </c>
      <c r="B290" s="276" t="s">
        <v>442</v>
      </c>
      <c r="C290" s="277">
        <v>245.55</v>
      </c>
      <c r="D290" s="278">
        <v>246.31666666666669</v>
      </c>
      <c r="E290" s="278">
        <v>243.73333333333338</v>
      </c>
      <c r="F290" s="278">
        <v>241.91666666666669</v>
      </c>
      <c r="G290" s="278">
        <v>239.33333333333337</v>
      </c>
      <c r="H290" s="278">
        <v>248.13333333333338</v>
      </c>
      <c r="I290" s="278">
        <v>250.7166666666667</v>
      </c>
      <c r="J290" s="278">
        <v>252.53333333333339</v>
      </c>
      <c r="K290" s="276">
        <v>248.9</v>
      </c>
      <c r="L290" s="276">
        <v>244.5</v>
      </c>
      <c r="M290" s="276">
        <v>2.028</v>
      </c>
    </row>
    <row r="291" spans="1:13">
      <c r="A291" s="267">
        <v>283</v>
      </c>
      <c r="B291" s="276" t="s">
        <v>1830</v>
      </c>
      <c r="C291" s="277">
        <v>643.9</v>
      </c>
      <c r="D291" s="278">
        <v>639.4666666666667</v>
      </c>
      <c r="E291" s="278">
        <v>623.93333333333339</v>
      </c>
      <c r="F291" s="278">
        <v>603.9666666666667</v>
      </c>
      <c r="G291" s="278">
        <v>588.43333333333339</v>
      </c>
      <c r="H291" s="278">
        <v>659.43333333333339</v>
      </c>
      <c r="I291" s="278">
        <v>674.9666666666667</v>
      </c>
      <c r="J291" s="278">
        <v>694.93333333333339</v>
      </c>
      <c r="K291" s="276">
        <v>655</v>
      </c>
      <c r="L291" s="276">
        <v>619.5</v>
      </c>
      <c r="M291" s="276">
        <v>0.29082999999999998</v>
      </c>
    </row>
    <row r="292" spans="1:13">
      <c r="A292" s="267">
        <v>284</v>
      </c>
      <c r="B292" s="276" t="s">
        <v>448</v>
      </c>
      <c r="C292" s="277">
        <v>516.65</v>
      </c>
      <c r="D292" s="278">
        <v>517.08333333333337</v>
      </c>
      <c r="E292" s="278">
        <v>512.66666666666674</v>
      </c>
      <c r="F292" s="278">
        <v>508.68333333333339</v>
      </c>
      <c r="G292" s="278">
        <v>504.26666666666677</v>
      </c>
      <c r="H292" s="278">
        <v>521.06666666666672</v>
      </c>
      <c r="I292" s="278">
        <v>525.48333333333346</v>
      </c>
      <c r="J292" s="278">
        <v>529.4666666666667</v>
      </c>
      <c r="K292" s="276">
        <v>521.5</v>
      </c>
      <c r="L292" s="276">
        <v>513.1</v>
      </c>
      <c r="M292" s="276">
        <v>1.6488499999999999</v>
      </c>
    </row>
    <row r="293" spans="1:13">
      <c r="A293" s="267">
        <v>285</v>
      </c>
      <c r="B293" s="276" t="s">
        <v>446</v>
      </c>
      <c r="C293" s="277">
        <v>55.05</v>
      </c>
      <c r="D293" s="278">
        <v>55.066666666666663</v>
      </c>
      <c r="E293" s="278">
        <v>54.583333333333329</v>
      </c>
      <c r="F293" s="278">
        <v>54.116666666666667</v>
      </c>
      <c r="G293" s="278">
        <v>53.633333333333333</v>
      </c>
      <c r="H293" s="278">
        <v>55.533333333333324</v>
      </c>
      <c r="I293" s="278">
        <v>56.016666666666659</v>
      </c>
      <c r="J293" s="278">
        <v>56.48333333333332</v>
      </c>
      <c r="K293" s="276">
        <v>55.55</v>
      </c>
      <c r="L293" s="276">
        <v>54.6</v>
      </c>
      <c r="M293" s="276">
        <v>13.762040000000001</v>
      </c>
    </row>
    <row r="294" spans="1:13">
      <c r="A294" s="267">
        <v>286</v>
      </c>
      <c r="B294" s="276" t="s">
        <v>134</v>
      </c>
      <c r="C294" s="277">
        <v>93.8</v>
      </c>
      <c r="D294" s="278">
        <v>92.833333333333329</v>
      </c>
      <c r="E294" s="278">
        <v>91.666666666666657</v>
      </c>
      <c r="F294" s="278">
        <v>89.533333333333331</v>
      </c>
      <c r="G294" s="278">
        <v>88.36666666666666</v>
      </c>
      <c r="H294" s="278">
        <v>94.966666666666654</v>
      </c>
      <c r="I294" s="278">
        <v>96.133333333333312</v>
      </c>
      <c r="J294" s="278">
        <v>98.266666666666652</v>
      </c>
      <c r="K294" s="276">
        <v>94</v>
      </c>
      <c r="L294" s="276">
        <v>90.7</v>
      </c>
      <c r="M294" s="276">
        <v>132.92365000000001</v>
      </c>
    </row>
    <row r="295" spans="1:13">
      <c r="A295" s="267">
        <v>287</v>
      </c>
      <c r="B295" s="276" t="s">
        <v>358</v>
      </c>
      <c r="C295" s="277">
        <v>2297.9499999999998</v>
      </c>
      <c r="D295" s="278">
        <v>2304.65</v>
      </c>
      <c r="E295" s="278">
        <v>2273.3000000000002</v>
      </c>
      <c r="F295" s="278">
        <v>2248.65</v>
      </c>
      <c r="G295" s="278">
        <v>2217.3000000000002</v>
      </c>
      <c r="H295" s="278">
        <v>2329.3000000000002</v>
      </c>
      <c r="I295" s="278">
        <v>2360.6499999999996</v>
      </c>
      <c r="J295" s="278">
        <v>2385.3000000000002</v>
      </c>
      <c r="K295" s="276">
        <v>2336</v>
      </c>
      <c r="L295" s="276">
        <v>2280</v>
      </c>
      <c r="M295" s="276">
        <v>1.6648000000000001</v>
      </c>
    </row>
    <row r="296" spans="1:13">
      <c r="A296" s="267">
        <v>288</v>
      </c>
      <c r="B296" s="276" t="s">
        <v>1841</v>
      </c>
      <c r="C296" s="277">
        <v>242.4</v>
      </c>
      <c r="D296" s="278">
        <v>238.01666666666665</v>
      </c>
      <c r="E296" s="278">
        <v>228.0333333333333</v>
      </c>
      <c r="F296" s="278">
        <v>213.66666666666666</v>
      </c>
      <c r="G296" s="278">
        <v>203.68333333333331</v>
      </c>
      <c r="H296" s="278">
        <v>252.3833333333333</v>
      </c>
      <c r="I296" s="278">
        <v>262.36666666666667</v>
      </c>
      <c r="J296" s="278">
        <v>276.73333333333329</v>
      </c>
      <c r="K296" s="276">
        <v>248</v>
      </c>
      <c r="L296" s="276">
        <v>223.65</v>
      </c>
      <c r="M296" s="276">
        <v>5.68377</v>
      </c>
    </row>
    <row r="297" spans="1:13">
      <c r="A297" s="267">
        <v>289</v>
      </c>
      <c r="B297" s="276" t="s">
        <v>454</v>
      </c>
      <c r="C297" s="277">
        <v>347.85</v>
      </c>
      <c r="D297" s="278">
        <v>349.51666666666665</v>
      </c>
      <c r="E297" s="278">
        <v>345.0333333333333</v>
      </c>
      <c r="F297" s="278">
        <v>342.21666666666664</v>
      </c>
      <c r="G297" s="278">
        <v>337.73333333333329</v>
      </c>
      <c r="H297" s="278">
        <v>352.33333333333331</v>
      </c>
      <c r="I297" s="278">
        <v>356.81666666666666</v>
      </c>
      <c r="J297" s="278">
        <v>359.63333333333333</v>
      </c>
      <c r="K297" s="276">
        <v>354</v>
      </c>
      <c r="L297" s="276">
        <v>346.7</v>
      </c>
      <c r="M297" s="276">
        <v>18.751280000000001</v>
      </c>
    </row>
    <row r="298" spans="1:13">
      <c r="A298" s="267">
        <v>290</v>
      </c>
      <c r="B298" s="276" t="s">
        <v>452</v>
      </c>
      <c r="C298" s="277">
        <v>4641.1499999999996</v>
      </c>
      <c r="D298" s="278">
        <v>4675.7</v>
      </c>
      <c r="E298" s="278">
        <v>4566.45</v>
      </c>
      <c r="F298" s="278">
        <v>4491.75</v>
      </c>
      <c r="G298" s="278">
        <v>4382.5</v>
      </c>
      <c r="H298" s="278">
        <v>4750.3999999999996</v>
      </c>
      <c r="I298" s="278">
        <v>4859.6499999999996</v>
      </c>
      <c r="J298" s="278">
        <v>4934.3499999999995</v>
      </c>
      <c r="K298" s="276">
        <v>4784.95</v>
      </c>
      <c r="L298" s="276">
        <v>4601</v>
      </c>
      <c r="M298" s="276">
        <v>5.9110000000000003E-2</v>
      </c>
    </row>
    <row r="299" spans="1:13">
      <c r="A299" s="267">
        <v>291</v>
      </c>
      <c r="B299" s="276" t="s">
        <v>455</v>
      </c>
      <c r="C299" s="277">
        <v>40.049999999999997</v>
      </c>
      <c r="D299" s="278">
        <v>40.216666666666661</v>
      </c>
      <c r="E299" s="278">
        <v>39.383333333333326</v>
      </c>
      <c r="F299" s="278">
        <v>38.716666666666661</v>
      </c>
      <c r="G299" s="278">
        <v>37.883333333333326</v>
      </c>
      <c r="H299" s="278">
        <v>40.883333333333326</v>
      </c>
      <c r="I299" s="278">
        <v>41.716666666666654</v>
      </c>
      <c r="J299" s="278">
        <v>42.383333333333326</v>
      </c>
      <c r="K299" s="276">
        <v>41.05</v>
      </c>
      <c r="L299" s="276">
        <v>39.549999999999997</v>
      </c>
      <c r="M299" s="276">
        <v>20.60416</v>
      </c>
    </row>
    <row r="300" spans="1:13">
      <c r="A300" s="267">
        <v>292</v>
      </c>
      <c r="B300" s="276" t="s">
        <v>135</v>
      </c>
      <c r="C300" s="277">
        <v>367</v>
      </c>
      <c r="D300" s="278">
        <v>366.90000000000003</v>
      </c>
      <c r="E300" s="278">
        <v>362.80000000000007</v>
      </c>
      <c r="F300" s="278">
        <v>358.6</v>
      </c>
      <c r="G300" s="278">
        <v>354.50000000000006</v>
      </c>
      <c r="H300" s="278">
        <v>371.10000000000008</v>
      </c>
      <c r="I300" s="278">
        <v>375.2000000000001</v>
      </c>
      <c r="J300" s="278">
        <v>379.40000000000009</v>
      </c>
      <c r="K300" s="276">
        <v>371</v>
      </c>
      <c r="L300" s="276">
        <v>362.7</v>
      </c>
      <c r="M300" s="276">
        <v>36.782510000000002</v>
      </c>
    </row>
    <row r="301" spans="1:13">
      <c r="A301" s="267">
        <v>293</v>
      </c>
      <c r="B301" s="276" t="s">
        <v>456</v>
      </c>
      <c r="C301" s="277">
        <v>977.5</v>
      </c>
      <c r="D301" s="278">
        <v>983.4</v>
      </c>
      <c r="E301" s="278">
        <v>961.9</v>
      </c>
      <c r="F301" s="278">
        <v>946.3</v>
      </c>
      <c r="G301" s="278">
        <v>924.8</v>
      </c>
      <c r="H301" s="278">
        <v>999</v>
      </c>
      <c r="I301" s="278">
        <v>1020.5</v>
      </c>
      <c r="J301" s="278">
        <v>1036.0999999999999</v>
      </c>
      <c r="K301" s="276">
        <v>1004.9</v>
      </c>
      <c r="L301" s="276">
        <v>967.8</v>
      </c>
      <c r="M301" s="276">
        <v>0.90246999999999999</v>
      </c>
    </row>
    <row r="302" spans="1:13">
      <c r="A302" s="267">
        <v>294</v>
      </c>
      <c r="B302" s="276" t="s">
        <v>136</v>
      </c>
      <c r="C302" s="277">
        <v>1289.4000000000001</v>
      </c>
      <c r="D302" s="278">
        <v>1282.3</v>
      </c>
      <c r="E302" s="278">
        <v>1273.5999999999999</v>
      </c>
      <c r="F302" s="278">
        <v>1257.8</v>
      </c>
      <c r="G302" s="278">
        <v>1249.0999999999999</v>
      </c>
      <c r="H302" s="278">
        <v>1298.0999999999999</v>
      </c>
      <c r="I302" s="278">
        <v>1306.8000000000002</v>
      </c>
      <c r="J302" s="278">
        <v>1322.6</v>
      </c>
      <c r="K302" s="276">
        <v>1291</v>
      </c>
      <c r="L302" s="276">
        <v>1266.5</v>
      </c>
      <c r="M302" s="276">
        <v>34.058250000000001</v>
      </c>
    </row>
    <row r="303" spans="1:13">
      <c r="A303" s="267">
        <v>295</v>
      </c>
      <c r="B303" s="276" t="s">
        <v>266</v>
      </c>
      <c r="C303" s="277">
        <v>3640.75</v>
      </c>
      <c r="D303" s="278">
        <v>3631.9166666666665</v>
      </c>
      <c r="E303" s="278">
        <v>3589.9333333333329</v>
      </c>
      <c r="F303" s="278">
        <v>3539.1166666666663</v>
      </c>
      <c r="G303" s="278">
        <v>3497.1333333333328</v>
      </c>
      <c r="H303" s="278">
        <v>3682.7333333333331</v>
      </c>
      <c r="I303" s="278">
        <v>3724.7166666666667</v>
      </c>
      <c r="J303" s="278">
        <v>3775.5333333333333</v>
      </c>
      <c r="K303" s="276">
        <v>3673.9</v>
      </c>
      <c r="L303" s="276">
        <v>3581.1</v>
      </c>
      <c r="M303" s="276">
        <v>1.65151</v>
      </c>
    </row>
    <row r="304" spans="1:13">
      <c r="A304" s="267">
        <v>296</v>
      </c>
      <c r="B304" s="276" t="s">
        <v>265</v>
      </c>
      <c r="C304" s="277">
        <v>2389</v>
      </c>
      <c r="D304" s="278">
        <v>2370.15</v>
      </c>
      <c r="E304" s="278">
        <v>2320.3000000000002</v>
      </c>
      <c r="F304" s="278">
        <v>2251.6</v>
      </c>
      <c r="G304" s="278">
        <v>2201.75</v>
      </c>
      <c r="H304" s="278">
        <v>2438.8500000000004</v>
      </c>
      <c r="I304" s="278">
        <v>2488.6999999999998</v>
      </c>
      <c r="J304" s="278">
        <v>2557.4000000000005</v>
      </c>
      <c r="K304" s="276">
        <v>2420</v>
      </c>
      <c r="L304" s="276">
        <v>2301.4499999999998</v>
      </c>
      <c r="M304" s="276">
        <v>3.3023199999999999</v>
      </c>
    </row>
    <row r="305" spans="1:13">
      <c r="A305" s="267">
        <v>297</v>
      </c>
      <c r="B305" s="276" t="s">
        <v>137</v>
      </c>
      <c r="C305" s="277">
        <v>983.75</v>
      </c>
      <c r="D305" s="278">
        <v>982.98333333333323</v>
      </c>
      <c r="E305" s="278">
        <v>975.96666666666647</v>
      </c>
      <c r="F305" s="278">
        <v>968.18333333333328</v>
      </c>
      <c r="G305" s="278">
        <v>961.16666666666652</v>
      </c>
      <c r="H305" s="278">
        <v>990.76666666666642</v>
      </c>
      <c r="I305" s="278">
        <v>997.78333333333308</v>
      </c>
      <c r="J305" s="278">
        <v>1005.5666666666664</v>
      </c>
      <c r="K305" s="276">
        <v>990</v>
      </c>
      <c r="L305" s="276">
        <v>975.2</v>
      </c>
      <c r="M305" s="276">
        <v>25.13101</v>
      </c>
    </row>
    <row r="306" spans="1:13">
      <c r="A306" s="267">
        <v>298</v>
      </c>
      <c r="B306" s="276" t="s">
        <v>457</v>
      </c>
      <c r="C306" s="277">
        <v>1666.45</v>
      </c>
      <c r="D306" s="278">
        <v>1650.1666666666667</v>
      </c>
      <c r="E306" s="278">
        <v>1623.3333333333335</v>
      </c>
      <c r="F306" s="278">
        <v>1580.2166666666667</v>
      </c>
      <c r="G306" s="278">
        <v>1553.3833333333334</v>
      </c>
      <c r="H306" s="278">
        <v>1693.2833333333335</v>
      </c>
      <c r="I306" s="278">
        <v>1720.116666666667</v>
      </c>
      <c r="J306" s="278">
        <v>1763.2333333333336</v>
      </c>
      <c r="K306" s="276">
        <v>1677</v>
      </c>
      <c r="L306" s="276">
        <v>1607.05</v>
      </c>
      <c r="M306" s="276">
        <v>1.3268899999999999</v>
      </c>
    </row>
    <row r="307" spans="1:13">
      <c r="A307" s="267">
        <v>299</v>
      </c>
      <c r="B307" s="276" t="s">
        <v>138</v>
      </c>
      <c r="C307" s="277">
        <v>710.95</v>
      </c>
      <c r="D307" s="278">
        <v>712.35</v>
      </c>
      <c r="E307" s="278">
        <v>705.90000000000009</v>
      </c>
      <c r="F307" s="278">
        <v>700.85</v>
      </c>
      <c r="G307" s="278">
        <v>694.40000000000009</v>
      </c>
      <c r="H307" s="278">
        <v>717.40000000000009</v>
      </c>
      <c r="I307" s="278">
        <v>723.85000000000014</v>
      </c>
      <c r="J307" s="278">
        <v>728.90000000000009</v>
      </c>
      <c r="K307" s="276">
        <v>718.8</v>
      </c>
      <c r="L307" s="276">
        <v>707.3</v>
      </c>
      <c r="M307" s="276">
        <v>24.84872</v>
      </c>
    </row>
    <row r="308" spans="1:13">
      <c r="A308" s="267">
        <v>300</v>
      </c>
      <c r="B308" s="276" t="s">
        <v>139</v>
      </c>
      <c r="C308" s="277">
        <v>175.8</v>
      </c>
      <c r="D308" s="278">
        <v>175.23333333333335</v>
      </c>
      <c r="E308" s="278">
        <v>172.9666666666667</v>
      </c>
      <c r="F308" s="278">
        <v>170.13333333333335</v>
      </c>
      <c r="G308" s="278">
        <v>167.8666666666667</v>
      </c>
      <c r="H308" s="278">
        <v>178.06666666666669</v>
      </c>
      <c r="I308" s="278">
        <v>180.33333333333334</v>
      </c>
      <c r="J308" s="278">
        <v>183.16666666666669</v>
      </c>
      <c r="K308" s="276">
        <v>177.5</v>
      </c>
      <c r="L308" s="276">
        <v>172.4</v>
      </c>
      <c r="M308" s="276">
        <v>54.358629999999998</v>
      </c>
    </row>
    <row r="309" spans="1:13">
      <c r="A309" s="267">
        <v>301</v>
      </c>
      <c r="B309" s="276" t="s">
        <v>319</v>
      </c>
      <c r="C309" s="277">
        <v>13.3</v>
      </c>
      <c r="D309" s="278">
        <v>13.333333333333334</v>
      </c>
      <c r="E309" s="278">
        <v>13.166666666666668</v>
      </c>
      <c r="F309" s="278">
        <v>13.033333333333333</v>
      </c>
      <c r="G309" s="278">
        <v>12.866666666666667</v>
      </c>
      <c r="H309" s="278">
        <v>13.466666666666669</v>
      </c>
      <c r="I309" s="278">
        <v>13.633333333333336</v>
      </c>
      <c r="J309" s="278">
        <v>13.766666666666669</v>
      </c>
      <c r="K309" s="276">
        <v>13.5</v>
      </c>
      <c r="L309" s="276">
        <v>13.2</v>
      </c>
      <c r="M309" s="276">
        <v>16.872150000000001</v>
      </c>
    </row>
    <row r="310" spans="1:13">
      <c r="A310" s="267">
        <v>302</v>
      </c>
      <c r="B310" s="276" t="s">
        <v>464</v>
      </c>
      <c r="C310" s="277">
        <v>169.2</v>
      </c>
      <c r="D310" s="278">
        <v>167.98333333333332</v>
      </c>
      <c r="E310" s="278">
        <v>165.96666666666664</v>
      </c>
      <c r="F310" s="278">
        <v>162.73333333333332</v>
      </c>
      <c r="G310" s="278">
        <v>160.71666666666664</v>
      </c>
      <c r="H310" s="278">
        <v>171.21666666666664</v>
      </c>
      <c r="I310" s="278">
        <v>173.23333333333335</v>
      </c>
      <c r="J310" s="278">
        <v>176.46666666666664</v>
      </c>
      <c r="K310" s="276">
        <v>170</v>
      </c>
      <c r="L310" s="276">
        <v>164.75</v>
      </c>
      <c r="M310" s="276">
        <v>2.7799700000000001</v>
      </c>
    </row>
    <row r="311" spans="1:13">
      <c r="A311" s="267">
        <v>303</v>
      </c>
      <c r="B311" s="276" t="s">
        <v>466</v>
      </c>
      <c r="C311" s="277">
        <v>416.85</v>
      </c>
      <c r="D311" s="278">
        <v>417.11666666666662</v>
      </c>
      <c r="E311" s="278">
        <v>413.23333333333323</v>
      </c>
      <c r="F311" s="278">
        <v>409.61666666666662</v>
      </c>
      <c r="G311" s="278">
        <v>405.73333333333323</v>
      </c>
      <c r="H311" s="278">
        <v>420.73333333333323</v>
      </c>
      <c r="I311" s="278">
        <v>424.61666666666656</v>
      </c>
      <c r="J311" s="278">
        <v>428.23333333333323</v>
      </c>
      <c r="K311" s="276">
        <v>421</v>
      </c>
      <c r="L311" s="276">
        <v>413.5</v>
      </c>
      <c r="M311" s="276">
        <v>0.48237000000000002</v>
      </c>
    </row>
    <row r="312" spans="1:13">
      <c r="A312" s="267">
        <v>304</v>
      </c>
      <c r="B312" s="276" t="s">
        <v>462</v>
      </c>
      <c r="C312" s="277">
        <v>3848.6</v>
      </c>
      <c r="D312" s="278">
        <v>3826.2000000000003</v>
      </c>
      <c r="E312" s="278">
        <v>3767.4000000000005</v>
      </c>
      <c r="F312" s="278">
        <v>3686.2000000000003</v>
      </c>
      <c r="G312" s="278">
        <v>3627.4000000000005</v>
      </c>
      <c r="H312" s="278">
        <v>3907.4000000000005</v>
      </c>
      <c r="I312" s="278">
        <v>3966.2000000000007</v>
      </c>
      <c r="J312" s="278">
        <v>4047.4000000000005</v>
      </c>
      <c r="K312" s="276">
        <v>3885</v>
      </c>
      <c r="L312" s="276">
        <v>3745</v>
      </c>
      <c r="M312" s="276">
        <v>6.9209999999999994E-2</v>
      </c>
    </row>
    <row r="313" spans="1:13">
      <c r="A313" s="267">
        <v>305</v>
      </c>
      <c r="B313" s="276" t="s">
        <v>463</v>
      </c>
      <c r="C313" s="277">
        <v>335.2</v>
      </c>
      <c r="D313" s="278">
        <v>337</v>
      </c>
      <c r="E313" s="278">
        <v>331.3</v>
      </c>
      <c r="F313" s="278">
        <v>327.40000000000003</v>
      </c>
      <c r="G313" s="278">
        <v>321.70000000000005</v>
      </c>
      <c r="H313" s="278">
        <v>340.9</v>
      </c>
      <c r="I313" s="278">
        <v>346.6</v>
      </c>
      <c r="J313" s="278">
        <v>350.49999999999994</v>
      </c>
      <c r="K313" s="276">
        <v>342.7</v>
      </c>
      <c r="L313" s="276">
        <v>333.1</v>
      </c>
      <c r="M313" s="276">
        <v>1.4215800000000001</v>
      </c>
    </row>
    <row r="314" spans="1:13">
      <c r="A314" s="267">
        <v>306</v>
      </c>
      <c r="B314" s="276" t="s">
        <v>140</v>
      </c>
      <c r="C314" s="277">
        <v>167.4</v>
      </c>
      <c r="D314" s="278">
        <v>167.01666666666665</v>
      </c>
      <c r="E314" s="278">
        <v>165.5333333333333</v>
      </c>
      <c r="F314" s="278">
        <v>163.66666666666666</v>
      </c>
      <c r="G314" s="278">
        <v>162.18333333333331</v>
      </c>
      <c r="H314" s="278">
        <v>168.8833333333333</v>
      </c>
      <c r="I314" s="278">
        <v>170.36666666666665</v>
      </c>
      <c r="J314" s="278">
        <v>172.23333333333329</v>
      </c>
      <c r="K314" s="276">
        <v>168.5</v>
      </c>
      <c r="L314" s="276">
        <v>165.15</v>
      </c>
      <c r="M314" s="276">
        <v>38.110010000000003</v>
      </c>
    </row>
    <row r="315" spans="1:13">
      <c r="A315" s="267">
        <v>307</v>
      </c>
      <c r="B315" s="276" t="s">
        <v>141</v>
      </c>
      <c r="C315" s="277">
        <v>406.8</v>
      </c>
      <c r="D315" s="278">
        <v>405.68333333333339</v>
      </c>
      <c r="E315" s="278">
        <v>403.21666666666681</v>
      </c>
      <c r="F315" s="278">
        <v>399.63333333333344</v>
      </c>
      <c r="G315" s="278">
        <v>397.16666666666686</v>
      </c>
      <c r="H315" s="278">
        <v>409.26666666666677</v>
      </c>
      <c r="I315" s="278">
        <v>411.73333333333335</v>
      </c>
      <c r="J315" s="278">
        <v>415.31666666666672</v>
      </c>
      <c r="K315" s="276">
        <v>408.15</v>
      </c>
      <c r="L315" s="276">
        <v>402.1</v>
      </c>
      <c r="M315" s="276">
        <v>9.7682400000000005</v>
      </c>
    </row>
    <row r="316" spans="1:13">
      <c r="A316" s="267">
        <v>308</v>
      </c>
      <c r="B316" s="276" t="s">
        <v>142</v>
      </c>
      <c r="C316" s="277">
        <v>7483</v>
      </c>
      <c r="D316" s="278">
        <v>7493.333333333333</v>
      </c>
      <c r="E316" s="278">
        <v>7443.6666666666661</v>
      </c>
      <c r="F316" s="278">
        <v>7404.333333333333</v>
      </c>
      <c r="G316" s="278">
        <v>7354.6666666666661</v>
      </c>
      <c r="H316" s="278">
        <v>7532.6666666666661</v>
      </c>
      <c r="I316" s="278">
        <v>7582.3333333333321</v>
      </c>
      <c r="J316" s="278">
        <v>7621.6666666666661</v>
      </c>
      <c r="K316" s="276">
        <v>7543</v>
      </c>
      <c r="L316" s="276">
        <v>7454</v>
      </c>
      <c r="M316" s="276">
        <v>5.2131999999999996</v>
      </c>
    </row>
    <row r="317" spans="1:13">
      <c r="A317" s="267">
        <v>309</v>
      </c>
      <c r="B317" s="276" t="s">
        <v>458</v>
      </c>
      <c r="C317" s="277">
        <v>929.9</v>
      </c>
      <c r="D317" s="278">
        <v>927.80000000000007</v>
      </c>
      <c r="E317" s="278">
        <v>912.10000000000014</v>
      </c>
      <c r="F317" s="278">
        <v>894.30000000000007</v>
      </c>
      <c r="G317" s="278">
        <v>878.60000000000014</v>
      </c>
      <c r="H317" s="278">
        <v>945.60000000000014</v>
      </c>
      <c r="I317" s="278">
        <v>961.30000000000018</v>
      </c>
      <c r="J317" s="278">
        <v>979.10000000000014</v>
      </c>
      <c r="K317" s="276">
        <v>943.5</v>
      </c>
      <c r="L317" s="276">
        <v>910</v>
      </c>
      <c r="M317" s="276">
        <v>0.22008</v>
      </c>
    </row>
    <row r="318" spans="1:13">
      <c r="A318" s="267">
        <v>310</v>
      </c>
      <c r="B318" s="276" t="s">
        <v>143</v>
      </c>
      <c r="C318" s="277">
        <v>579.85</v>
      </c>
      <c r="D318" s="278">
        <v>577.05000000000007</v>
      </c>
      <c r="E318" s="278">
        <v>573.30000000000018</v>
      </c>
      <c r="F318" s="278">
        <v>566.75000000000011</v>
      </c>
      <c r="G318" s="278">
        <v>563.00000000000023</v>
      </c>
      <c r="H318" s="278">
        <v>583.60000000000014</v>
      </c>
      <c r="I318" s="278">
        <v>587.34999999999991</v>
      </c>
      <c r="J318" s="278">
        <v>593.90000000000009</v>
      </c>
      <c r="K318" s="276">
        <v>580.79999999999995</v>
      </c>
      <c r="L318" s="276">
        <v>570.5</v>
      </c>
      <c r="M318" s="276">
        <v>12.81903</v>
      </c>
    </row>
    <row r="319" spans="1:13">
      <c r="A319" s="267">
        <v>311</v>
      </c>
      <c r="B319" s="276" t="s">
        <v>472</v>
      </c>
      <c r="C319" s="277">
        <v>1744.3</v>
      </c>
      <c r="D319" s="278">
        <v>1752.3999999999999</v>
      </c>
      <c r="E319" s="278">
        <v>1724.8999999999996</v>
      </c>
      <c r="F319" s="278">
        <v>1705.4999999999998</v>
      </c>
      <c r="G319" s="278">
        <v>1677.9999999999995</v>
      </c>
      <c r="H319" s="278">
        <v>1771.7999999999997</v>
      </c>
      <c r="I319" s="278">
        <v>1799.3000000000002</v>
      </c>
      <c r="J319" s="278">
        <v>1818.6999999999998</v>
      </c>
      <c r="K319" s="276">
        <v>1779.9</v>
      </c>
      <c r="L319" s="276">
        <v>1733</v>
      </c>
      <c r="M319" s="276">
        <v>3.5543100000000001</v>
      </c>
    </row>
    <row r="320" spans="1:13">
      <c r="A320" s="267">
        <v>312</v>
      </c>
      <c r="B320" s="276" t="s">
        <v>468</v>
      </c>
      <c r="C320" s="277">
        <v>1984.05</v>
      </c>
      <c r="D320" s="278">
        <v>1975.0333333333335</v>
      </c>
      <c r="E320" s="278">
        <v>1959.0666666666671</v>
      </c>
      <c r="F320" s="278">
        <v>1934.0833333333335</v>
      </c>
      <c r="G320" s="278">
        <v>1918.116666666667</v>
      </c>
      <c r="H320" s="278">
        <v>2000.0166666666671</v>
      </c>
      <c r="I320" s="278">
        <v>2015.9833333333338</v>
      </c>
      <c r="J320" s="278">
        <v>2040.9666666666672</v>
      </c>
      <c r="K320" s="276">
        <v>1991</v>
      </c>
      <c r="L320" s="276">
        <v>1950.05</v>
      </c>
      <c r="M320" s="276">
        <v>0.63141999999999998</v>
      </c>
    </row>
    <row r="321" spans="1:13">
      <c r="A321" s="267">
        <v>313</v>
      </c>
      <c r="B321" s="276" t="s">
        <v>144</v>
      </c>
      <c r="C321" s="277">
        <v>695.5</v>
      </c>
      <c r="D321" s="278">
        <v>693.31666666666661</v>
      </c>
      <c r="E321" s="278">
        <v>683.63333333333321</v>
      </c>
      <c r="F321" s="278">
        <v>671.76666666666665</v>
      </c>
      <c r="G321" s="278">
        <v>662.08333333333326</v>
      </c>
      <c r="H321" s="278">
        <v>705.18333333333317</v>
      </c>
      <c r="I321" s="278">
        <v>714.86666666666656</v>
      </c>
      <c r="J321" s="278">
        <v>726.73333333333312</v>
      </c>
      <c r="K321" s="276">
        <v>703</v>
      </c>
      <c r="L321" s="276">
        <v>681.45</v>
      </c>
      <c r="M321" s="276">
        <v>17.37265</v>
      </c>
    </row>
    <row r="322" spans="1:13">
      <c r="A322" s="267">
        <v>314</v>
      </c>
      <c r="B322" s="276" t="s">
        <v>145</v>
      </c>
      <c r="C322" s="277">
        <v>1052.45</v>
      </c>
      <c r="D322" s="278">
        <v>1058.3000000000002</v>
      </c>
      <c r="E322" s="278">
        <v>1042.2000000000003</v>
      </c>
      <c r="F322" s="278">
        <v>1031.95</v>
      </c>
      <c r="G322" s="278">
        <v>1015.8500000000001</v>
      </c>
      <c r="H322" s="278">
        <v>1068.5500000000004</v>
      </c>
      <c r="I322" s="278">
        <v>1084.6500000000003</v>
      </c>
      <c r="J322" s="278">
        <v>1094.9000000000005</v>
      </c>
      <c r="K322" s="276">
        <v>1074.4000000000001</v>
      </c>
      <c r="L322" s="276">
        <v>1048.05</v>
      </c>
      <c r="M322" s="276">
        <v>6.06515</v>
      </c>
    </row>
    <row r="323" spans="1:13">
      <c r="A323" s="267">
        <v>315</v>
      </c>
      <c r="B323" s="276" t="s">
        <v>465</v>
      </c>
      <c r="C323" s="277">
        <v>204.15</v>
      </c>
      <c r="D323" s="278">
        <v>203.93333333333331</v>
      </c>
      <c r="E323" s="278">
        <v>201.66666666666663</v>
      </c>
      <c r="F323" s="278">
        <v>199.18333333333331</v>
      </c>
      <c r="G323" s="278">
        <v>196.91666666666663</v>
      </c>
      <c r="H323" s="278">
        <v>206.41666666666663</v>
      </c>
      <c r="I323" s="278">
        <v>208.68333333333334</v>
      </c>
      <c r="J323" s="278">
        <v>211.16666666666663</v>
      </c>
      <c r="K323" s="276">
        <v>206.2</v>
      </c>
      <c r="L323" s="276">
        <v>201.45</v>
      </c>
      <c r="M323" s="276">
        <v>0.83940999999999999</v>
      </c>
    </row>
    <row r="324" spans="1:13">
      <c r="A324" s="267">
        <v>316</v>
      </c>
      <c r="B324" s="276" t="s">
        <v>1975</v>
      </c>
      <c r="C324" s="277">
        <v>202</v>
      </c>
      <c r="D324" s="278">
        <v>203.66666666666666</v>
      </c>
      <c r="E324" s="278">
        <v>199.33333333333331</v>
      </c>
      <c r="F324" s="278">
        <v>196.66666666666666</v>
      </c>
      <c r="G324" s="278">
        <v>192.33333333333331</v>
      </c>
      <c r="H324" s="278">
        <v>206.33333333333331</v>
      </c>
      <c r="I324" s="278">
        <v>210.66666666666663</v>
      </c>
      <c r="J324" s="278">
        <v>213.33333333333331</v>
      </c>
      <c r="K324" s="276">
        <v>208</v>
      </c>
      <c r="L324" s="276">
        <v>201</v>
      </c>
      <c r="M324" s="276">
        <v>4.4528499999999998</v>
      </c>
    </row>
    <row r="325" spans="1:13">
      <c r="A325" s="267">
        <v>317</v>
      </c>
      <c r="B325" s="276" t="s">
        <v>469</v>
      </c>
      <c r="C325" s="277">
        <v>92.45</v>
      </c>
      <c r="D325" s="278">
        <v>91.783333333333346</v>
      </c>
      <c r="E325" s="278">
        <v>90.316666666666691</v>
      </c>
      <c r="F325" s="278">
        <v>88.183333333333351</v>
      </c>
      <c r="G325" s="278">
        <v>86.716666666666697</v>
      </c>
      <c r="H325" s="278">
        <v>93.916666666666686</v>
      </c>
      <c r="I325" s="278">
        <v>95.383333333333354</v>
      </c>
      <c r="J325" s="278">
        <v>97.51666666666668</v>
      </c>
      <c r="K325" s="276">
        <v>93.25</v>
      </c>
      <c r="L325" s="276">
        <v>89.65</v>
      </c>
      <c r="M325" s="276">
        <v>10.23638</v>
      </c>
    </row>
    <row r="326" spans="1:13">
      <c r="A326" s="267">
        <v>318</v>
      </c>
      <c r="B326" s="276" t="s">
        <v>470</v>
      </c>
      <c r="C326" s="277">
        <v>402.8</v>
      </c>
      <c r="D326" s="278">
        <v>402.59999999999997</v>
      </c>
      <c r="E326" s="278">
        <v>391.19999999999993</v>
      </c>
      <c r="F326" s="278">
        <v>379.59999999999997</v>
      </c>
      <c r="G326" s="278">
        <v>368.19999999999993</v>
      </c>
      <c r="H326" s="278">
        <v>414.19999999999993</v>
      </c>
      <c r="I326" s="278">
        <v>425.59999999999991</v>
      </c>
      <c r="J326" s="278">
        <v>437.19999999999993</v>
      </c>
      <c r="K326" s="276">
        <v>414</v>
      </c>
      <c r="L326" s="276">
        <v>391</v>
      </c>
      <c r="M326" s="276">
        <v>1.1773899999999999</v>
      </c>
    </row>
    <row r="327" spans="1:13">
      <c r="A327" s="267">
        <v>319</v>
      </c>
      <c r="B327" s="276" t="s">
        <v>146</v>
      </c>
      <c r="C327" s="277">
        <v>1608.8</v>
      </c>
      <c r="D327" s="278">
        <v>1610.6333333333332</v>
      </c>
      <c r="E327" s="278">
        <v>1592.2666666666664</v>
      </c>
      <c r="F327" s="278">
        <v>1575.7333333333331</v>
      </c>
      <c r="G327" s="278">
        <v>1557.3666666666663</v>
      </c>
      <c r="H327" s="278">
        <v>1627.1666666666665</v>
      </c>
      <c r="I327" s="278">
        <v>1645.5333333333333</v>
      </c>
      <c r="J327" s="278">
        <v>1662.0666666666666</v>
      </c>
      <c r="K327" s="276">
        <v>1629</v>
      </c>
      <c r="L327" s="276">
        <v>1594.1</v>
      </c>
      <c r="M327" s="276">
        <v>11.689080000000001</v>
      </c>
    </row>
    <row r="328" spans="1:13">
      <c r="A328" s="267">
        <v>320</v>
      </c>
      <c r="B328" s="276" t="s">
        <v>459</v>
      </c>
      <c r="C328" s="277">
        <v>23.2</v>
      </c>
      <c r="D328" s="278">
        <v>23.233333333333334</v>
      </c>
      <c r="E328" s="278">
        <v>22.916666666666668</v>
      </c>
      <c r="F328" s="278">
        <v>22.633333333333333</v>
      </c>
      <c r="G328" s="278">
        <v>22.316666666666666</v>
      </c>
      <c r="H328" s="278">
        <v>23.516666666666669</v>
      </c>
      <c r="I328" s="278">
        <v>23.833333333333332</v>
      </c>
      <c r="J328" s="278">
        <v>24.116666666666671</v>
      </c>
      <c r="K328" s="276">
        <v>23.55</v>
      </c>
      <c r="L328" s="276">
        <v>22.95</v>
      </c>
      <c r="M328" s="276">
        <v>12.911429999999999</v>
      </c>
    </row>
    <row r="329" spans="1:13">
      <c r="A329" s="267">
        <v>321</v>
      </c>
      <c r="B329" s="276" t="s">
        <v>460</v>
      </c>
      <c r="C329" s="277">
        <v>141.55000000000001</v>
      </c>
      <c r="D329" s="278">
        <v>141.18333333333334</v>
      </c>
      <c r="E329" s="278">
        <v>139.36666666666667</v>
      </c>
      <c r="F329" s="278">
        <v>137.18333333333334</v>
      </c>
      <c r="G329" s="278">
        <v>135.36666666666667</v>
      </c>
      <c r="H329" s="278">
        <v>143.36666666666667</v>
      </c>
      <c r="I329" s="278">
        <v>145.18333333333334</v>
      </c>
      <c r="J329" s="278">
        <v>147.36666666666667</v>
      </c>
      <c r="K329" s="276">
        <v>143</v>
      </c>
      <c r="L329" s="276">
        <v>139</v>
      </c>
      <c r="M329" s="276">
        <v>3.0178199999999999</v>
      </c>
    </row>
    <row r="330" spans="1:13">
      <c r="A330" s="267">
        <v>322</v>
      </c>
      <c r="B330" s="276" t="s">
        <v>147</v>
      </c>
      <c r="C330" s="277">
        <v>160.65</v>
      </c>
      <c r="D330" s="278">
        <v>158.91666666666666</v>
      </c>
      <c r="E330" s="278">
        <v>156.83333333333331</v>
      </c>
      <c r="F330" s="278">
        <v>153.01666666666665</v>
      </c>
      <c r="G330" s="278">
        <v>150.93333333333331</v>
      </c>
      <c r="H330" s="278">
        <v>162.73333333333332</v>
      </c>
      <c r="I330" s="278">
        <v>164.81666666666663</v>
      </c>
      <c r="J330" s="278">
        <v>168.63333333333333</v>
      </c>
      <c r="K330" s="276">
        <v>161</v>
      </c>
      <c r="L330" s="276">
        <v>155.1</v>
      </c>
      <c r="M330" s="276">
        <v>127.5598</v>
      </c>
    </row>
    <row r="331" spans="1:13">
      <c r="A331" s="267">
        <v>323</v>
      </c>
      <c r="B331" s="276" t="s">
        <v>471</v>
      </c>
      <c r="C331" s="277">
        <v>603.1</v>
      </c>
      <c r="D331" s="278">
        <v>605.69999999999993</v>
      </c>
      <c r="E331" s="278">
        <v>597.54999999999984</v>
      </c>
      <c r="F331" s="278">
        <v>591.99999999999989</v>
      </c>
      <c r="G331" s="278">
        <v>583.8499999999998</v>
      </c>
      <c r="H331" s="278">
        <v>611.24999999999989</v>
      </c>
      <c r="I331" s="278">
        <v>619.4</v>
      </c>
      <c r="J331" s="278">
        <v>624.94999999999993</v>
      </c>
      <c r="K331" s="276">
        <v>613.85</v>
      </c>
      <c r="L331" s="276">
        <v>600.15</v>
      </c>
      <c r="M331" s="276">
        <v>1.1895899999999999</v>
      </c>
    </row>
    <row r="332" spans="1:13">
      <c r="A332" s="267">
        <v>324</v>
      </c>
      <c r="B332" s="276" t="s">
        <v>268</v>
      </c>
      <c r="C332" s="277">
        <v>1560.55</v>
      </c>
      <c r="D332" s="278">
        <v>1561.8833333333332</v>
      </c>
      <c r="E332" s="278">
        <v>1534.7666666666664</v>
      </c>
      <c r="F332" s="278">
        <v>1508.9833333333331</v>
      </c>
      <c r="G332" s="278">
        <v>1481.8666666666663</v>
      </c>
      <c r="H332" s="278">
        <v>1587.6666666666665</v>
      </c>
      <c r="I332" s="278">
        <v>1614.7833333333333</v>
      </c>
      <c r="J332" s="278">
        <v>1640.5666666666666</v>
      </c>
      <c r="K332" s="276">
        <v>1589</v>
      </c>
      <c r="L332" s="276">
        <v>1536.1</v>
      </c>
      <c r="M332" s="276">
        <v>3.4586700000000001</v>
      </c>
    </row>
    <row r="333" spans="1:13">
      <c r="A333" s="267">
        <v>325</v>
      </c>
      <c r="B333" s="276" t="s">
        <v>148</v>
      </c>
      <c r="C333" s="277">
        <v>75366.7</v>
      </c>
      <c r="D333" s="278">
        <v>75738.583333333328</v>
      </c>
      <c r="E333" s="278">
        <v>74636.96666666666</v>
      </c>
      <c r="F333" s="278">
        <v>73907.233333333337</v>
      </c>
      <c r="G333" s="278">
        <v>72805.616666666669</v>
      </c>
      <c r="H333" s="278">
        <v>76468.316666666651</v>
      </c>
      <c r="I333" s="278">
        <v>77569.93333333332</v>
      </c>
      <c r="J333" s="278">
        <v>78299.666666666642</v>
      </c>
      <c r="K333" s="276">
        <v>76840.2</v>
      </c>
      <c r="L333" s="276">
        <v>75008.850000000006</v>
      </c>
      <c r="M333" s="276">
        <v>0.18088000000000001</v>
      </c>
    </row>
    <row r="334" spans="1:13">
      <c r="A334" s="267">
        <v>326</v>
      </c>
      <c r="B334" s="276" t="s">
        <v>267</v>
      </c>
      <c r="C334" s="277">
        <v>34.35</v>
      </c>
      <c r="D334" s="278">
        <v>34.266666666666673</v>
      </c>
      <c r="E334" s="278">
        <v>33.833333333333343</v>
      </c>
      <c r="F334" s="278">
        <v>33.31666666666667</v>
      </c>
      <c r="G334" s="278">
        <v>32.88333333333334</v>
      </c>
      <c r="H334" s="278">
        <v>34.783333333333346</v>
      </c>
      <c r="I334" s="278">
        <v>35.216666666666669</v>
      </c>
      <c r="J334" s="278">
        <v>35.733333333333348</v>
      </c>
      <c r="K334" s="276">
        <v>34.700000000000003</v>
      </c>
      <c r="L334" s="276">
        <v>33.75</v>
      </c>
      <c r="M334" s="276">
        <v>11.95255</v>
      </c>
    </row>
    <row r="335" spans="1:13">
      <c r="A335" s="267">
        <v>327</v>
      </c>
      <c r="B335" s="276" t="s">
        <v>149</v>
      </c>
      <c r="C335" s="277">
        <v>1218.0999999999999</v>
      </c>
      <c r="D335" s="278">
        <v>1210.0166666666667</v>
      </c>
      <c r="E335" s="278">
        <v>1197.0333333333333</v>
      </c>
      <c r="F335" s="278">
        <v>1175.9666666666667</v>
      </c>
      <c r="G335" s="278">
        <v>1162.9833333333333</v>
      </c>
      <c r="H335" s="278">
        <v>1231.0833333333333</v>
      </c>
      <c r="I335" s="278">
        <v>1244.0666666666664</v>
      </c>
      <c r="J335" s="278">
        <v>1265.1333333333332</v>
      </c>
      <c r="K335" s="276">
        <v>1223</v>
      </c>
      <c r="L335" s="276">
        <v>1188.95</v>
      </c>
      <c r="M335" s="276">
        <v>12.354050000000001</v>
      </c>
    </row>
    <row r="336" spans="1:13">
      <c r="A336" s="267">
        <v>328</v>
      </c>
      <c r="B336" s="276" t="s">
        <v>3161</v>
      </c>
      <c r="C336" s="277">
        <v>304.60000000000002</v>
      </c>
      <c r="D336" s="278">
        <v>305.78333333333336</v>
      </c>
      <c r="E336" s="278">
        <v>302.31666666666672</v>
      </c>
      <c r="F336" s="278">
        <v>300.03333333333336</v>
      </c>
      <c r="G336" s="278">
        <v>296.56666666666672</v>
      </c>
      <c r="H336" s="278">
        <v>308.06666666666672</v>
      </c>
      <c r="I336" s="278">
        <v>311.5333333333333</v>
      </c>
      <c r="J336" s="278">
        <v>313.81666666666672</v>
      </c>
      <c r="K336" s="276">
        <v>309.25</v>
      </c>
      <c r="L336" s="276">
        <v>303.5</v>
      </c>
      <c r="M336" s="276">
        <v>6.0095999999999998</v>
      </c>
    </row>
    <row r="337" spans="1:13">
      <c r="A337" s="267">
        <v>329</v>
      </c>
      <c r="B337" s="276" t="s">
        <v>269</v>
      </c>
      <c r="C337" s="277">
        <v>951.4</v>
      </c>
      <c r="D337" s="278">
        <v>946.75</v>
      </c>
      <c r="E337" s="278">
        <v>938.5</v>
      </c>
      <c r="F337" s="278">
        <v>925.6</v>
      </c>
      <c r="G337" s="278">
        <v>917.35</v>
      </c>
      <c r="H337" s="278">
        <v>959.65</v>
      </c>
      <c r="I337" s="278">
        <v>967.9</v>
      </c>
      <c r="J337" s="278">
        <v>980.8</v>
      </c>
      <c r="K337" s="276">
        <v>955</v>
      </c>
      <c r="L337" s="276">
        <v>933.85</v>
      </c>
      <c r="M337" s="276">
        <v>2.5349300000000001</v>
      </c>
    </row>
    <row r="338" spans="1:13">
      <c r="A338" s="267">
        <v>330</v>
      </c>
      <c r="B338" s="276" t="s">
        <v>150</v>
      </c>
      <c r="C338" s="277">
        <v>42.55</v>
      </c>
      <c r="D338" s="278">
        <v>42.15</v>
      </c>
      <c r="E338" s="278">
        <v>41.5</v>
      </c>
      <c r="F338" s="278">
        <v>40.450000000000003</v>
      </c>
      <c r="G338" s="278">
        <v>39.800000000000004</v>
      </c>
      <c r="H338" s="278">
        <v>43.199999999999996</v>
      </c>
      <c r="I338" s="278">
        <v>43.849999999999987</v>
      </c>
      <c r="J338" s="278">
        <v>44.899999999999991</v>
      </c>
      <c r="K338" s="276">
        <v>42.8</v>
      </c>
      <c r="L338" s="276">
        <v>41.1</v>
      </c>
      <c r="M338" s="276">
        <v>186.82388</v>
      </c>
    </row>
    <row r="339" spans="1:13">
      <c r="A339" s="267">
        <v>331</v>
      </c>
      <c r="B339" s="276" t="s">
        <v>261</v>
      </c>
      <c r="C339" s="277">
        <v>4629.3500000000004</v>
      </c>
      <c r="D339" s="278">
        <v>4643.8666666666677</v>
      </c>
      <c r="E339" s="278">
        <v>4602.9333333333352</v>
      </c>
      <c r="F339" s="278">
        <v>4576.5166666666673</v>
      </c>
      <c r="G339" s="278">
        <v>4535.5833333333348</v>
      </c>
      <c r="H339" s="278">
        <v>4670.2833333333356</v>
      </c>
      <c r="I339" s="278">
        <v>4711.2166666666681</v>
      </c>
      <c r="J339" s="278">
        <v>4737.6333333333359</v>
      </c>
      <c r="K339" s="276">
        <v>4684.8</v>
      </c>
      <c r="L339" s="276">
        <v>4617.45</v>
      </c>
      <c r="M339" s="276">
        <v>2.5545900000000001</v>
      </c>
    </row>
    <row r="340" spans="1:13">
      <c r="A340" s="267">
        <v>332</v>
      </c>
      <c r="B340" s="276" t="s">
        <v>478</v>
      </c>
      <c r="C340" s="277">
        <v>2587.75</v>
      </c>
      <c r="D340" s="278">
        <v>2583.1333333333332</v>
      </c>
      <c r="E340" s="278">
        <v>2566.2666666666664</v>
      </c>
      <c r="F340" s="278">
        <v>2544.7833333333333</v>
      </c>
      <c r="G340" s="278">
        <v>2527.9166666666665</v>
      </c>
      <c r="H340" s="278">
        <v>2604.6166666666663</v>
      </c>
      <c r="I340" s="278">
        <v>2621.4833333333331</v>
      </c>
      <c r="J340" s="278">
        <v>2642.9666666666662</v>
      </c>
      <c r="K340" s="276">
        <v>2600</v>
      </c>
      <c r="L340" s="276">
        <v>2561.65</v>
      </c>
      <c r="M340" s="276">
        <v>0.52176</v>
      </c>
    </row>
    <row r="341" spans="1:13">
      <c r="A341" s="267">
        <v>333</v>
      </c>
      <c r="B341" s="276" t="s">
        <v>151</v>
      </c>
      <c r="C341" s="277">
        <v>29.85</v>
      </c>
      <c r="D341" s="278">
        <v>29.900000000000002</v>
      </c>
      <c r="E341" s="278">
        <v>29.450000000000003</v>
      </c>
      <c r="F341" s="278">
        <v>29.05</v>
      </c>
      <c r="G341" s="278">
        <v>28.6</v>
      </c>
      <c r="H341" s="278">
        <v>30.300000000000004</v>
      </c>
      <c r="I341" s="278">
        <v>30.75</v>
      </c>
      <c r="J341" s="278">
        <v>31.150000000000006</v>
      </c>
      <c r="K341" s="276">
        <v>30.35</v>
      </c>
      <c r="L341" s="276">
        <v>29.5</v>
      </c>
      <c r="M341" s="276">
        <v>82.116560000000007</v>
      </c>
    </row>
    <row r="342" spans="1:13">
      <c r="A342" s="267">
        <v>334</v>
      </c>
      <c r="B342" s="276" t="s">
        <v>477</v>
      </c>
      <c r="C342" s="277">
        <v>59.65</v>
      </c>
      <c r="D342" s="278">
        <v>58.216666666666669</v>
      </c>
      <c r="E342" s="278">
        <v>56.333333333333336</v>
      </c>
      <c r="F342" s="278">
        <v>53.016666666666666</v>
      </c>
      <c r="G342" s="278">
        <v>51.133333333333333</v>
      </c>
      <c r="H342" s="278">
        <v>61.533333333333339</v>
      </c>
      <c r="I342" s="278">
        <v>63.416666666666664</v>
      </c>
      <c r="J342" s="278">
        <v>66.733333333333348</v>
      </c>
      <c r="K342" s="276">
        <v>60.1</v>
      </c>
      <c r="L342" s="276">
        <v>54.9</v>
      </c>
      <c r="M342" s="276">
        <v>28.688559999999999</v>
      </c>
    </row>
    <row r="343" spans="1:13">
      <c r="A343" s="267">
        <v>335</v>
      </c>
      <c r="B343" s="276" t="s">
        <v>152</v>
      </c>
      <c r="C343" s="277">
        <v>59.35</v>
      </c>
      <c r="D343" s="278">
        <v>58.766666666666673</v>
      </c>
      <c r="E343" s="278">
        <v>57.383333333333347</v>
      </c>
      <c r="F343" s="278">
        <v>55.416666666666671</v>
      </c>
      <c r="G343" s="278">
        <v>54.033333333333346</v>
      </c>
      <c r="H343" s="278">
        <v>60.733333333333348</v>
      </c>
      <c r="I343" s="278">
        <v>62.116666666666674</v>
      </c>
      <c r="J343" s="278">
        <v>64.083333333333343</v>
      </c>
      <c r="K343" s="276">
        <v>60.15</v>
      </c>
      <c r="L343" s="276">
        <v>56.8</v>
      </c>
      <c r="M343" s="276">
        <v>149.88097999999999</v>
      </c>
    </row>
    <row r="344" spans="1:13">
      <c r="A344" s="267">
        <v>336</v>
      </c>
      <c r="B344" s="276" t="s">
        <v>473</v>
      </c>
      <c r="C344" s="277">
        <v>538.20000000000005</v>
      </c>
      <c r="D344" s="278">
        <v>540.66666666666663</v>
      </c>
      <c r="E344" s="278">
        <v>531.5333333333333</v>
      </c>
      <c r="F344" s="278">
        <v>524.86666666666667</v>
      </c>
      <c r="G344" s="278">
        <v>515.73333333333335</v>
      </c>
      <c r="H344" s="278">
        <v>547.33333333333326</v>
      </c>
      <c r="I344" s="278">
        <v>556.4666666666667</v>
      </c>
      <c r="J344" s="278">
        <v>563.13333333333321</v>
      </c>
      <c r="K344" s="276">
        <v>549.79999999999995</v>
      </c>
      <c r="L344" s="276">
        <v>534</v>
      </c>
      <c r="M344" s="276">
        <v>0.9173</v>
      </c>
    </row>
    <row r="345" spans="1:13">
      <c r="A345" s="267">
        <v>337</v>
      </c>
      <c r="B345" s="276" t="s">
        <v>153</v>
      </c>
      <c r="C345" s="277">
        <v>18597.349999999999</v>
      </c>
      <c r="D345" s="278">
        <v>18653.783333333333</v>
      </c>
      <c r="E345" s="278">
        <v>18463.566666666666</v>
      </c>
      <c r="F345" s="278">
        <v>18329.783333333333</v>
      </c>
      <c r="G345" s="278">
        <v>18139.566666666666</v>
      </c>
      <c r="H345" s="278">
        <v>18787.566666666666</v>
      </c>
      <c r="I345" s="278">
        <v>18977.783333333333</v>
      </c>
      <c r="J345" s="278">
        <v>19111.566666666666</v>
      </c>
      <c r="K345" s="276">
        <v>18844</v>
      </c>
      <c r="L345" s="276">
        <v>18520</v>
      </c>
      <c r="M345" s="276">
        <v>0.65356999999999998</v>
      </c>
    </row>
    <row r="346" spans="1:13">
      <c r="A346" s="267">
        <v>338</v>
      </c>
      <c r="B346" s="276" t="s">
        <v>476</v>
      </c>
      <c r="C346" s="277">
        <v>37.15</v>
      </c>
      <c r="D346" s="278">
        <v>37.333333333333329</v>
      </c>
      <c r="E346" s="278">
        <v>36.86666666666666</v>
      </c>
      <c r="F346" s="278">
        <v>36.583333333333329</v>
      </c>
      <c r="G346" s="278">
        <v>36.11666666666666</v>
      </c>
      <c r="H346" s="278">
        <v>37.61666666666666</v>
      </c>
      <c r="I346" s="278">
        <v>38.083333333333329</v>
      </c>
      <c r="J346" s="278">
        <v>38.36666666666666</v>
      </c>
      <c r="K346" s="276">
        <v>37.799999999999997</v>
      </c>
      <c r="L346" s="276">
        <v>37.049999999999997</v>
      </c>
      <c r="M346" s="276">
        <v>5.5605900000000004</v>
      </c>
    </row>
    <row r="347" spans="1:13">
      <c r="A347" s="267">
        <v>339</v>
      </c>
      <c r="B347" s="276" t="s">
        <v>475</v>
      </c>
      <c r="C347" s="277">
        <v>445.55</v>
      </c>
      <c r="D347" s="278">
        <v>442.59999999999997</v>
      </c>
      <c r="E347" s="278">
        <v>435.69999999999993</v>
      </c>
      <c r="F347" s="278">
        <v>425.84999999999997</v>
      </c>
      <c r="G347" s="278">
        <v>418.94999999999993</v>
      </c>
      <c r="H347" s="278">
        <v>452.44999999999993</v>
      </c>
      <c r="I347" s="278">
        <v>459.34999999999991</v>
      </c>
      <c r="J347" s="278">
        <v>469.19999999999993</v>
      </c>
      <c r="K347" s="276">
        <v>449.5</v>
      </c>
      <c r="L347" s="276">
        <v>432.75</v>
      </c>
      <c r="M347" s="276">
        <v>4.6711</v>
      </c>
    </row>
    <row r="348" spans="1:13">
      <c r="A348" s="267">
        <v>340</v>
      </c>
      <c r="B348" s="276" t="s">
        <v>270</v>
      </c>
      <c r="C348" s="277">
        <v>23.1</v>
      </c>
      <c r="D348" s="278">
        <v>23.216666666666669</v>
      </c>
      <c r="E348" s="278">
        <v>22.883333333333336</v>
      </c>
      <c r="F348" s="278">
        <v>22.666666666666668</v>
      </c>
      <c r="G348" s="278">
        <v>22.333333333333336</v>
      </c>
      <c r="H348" s="278">
        <v>23.433333333333337</v>
      </c>
      <c r="I348" s="278">
        <v>23.766666666666666</v>
      </c>
      <c r="J348" s="278">
        <v>23.983333333333338</v>
      </c>
      <c r="K348" s="276">
        <v>23.55</v>
      </c>
      <c r="L348" s="276">
        <v>23</v>
      </c>
      <c r="M348" s="276">
        <v>70.241560000000007</v>
      </c>
    </row>
    <row r="349" spans="1:13">
      <c r="A349" s="267">
        <v>341</v>
      </c>
      <c r="B349" s="276" t="s">
        <v>283</v>
      </c>
      <c r="C349" s="277">
        <v>133.69999999999999</v>
      </c>
      <c r="D349" s="278">
        <v>133.68333333333331</v>
      </c>
      <c r="E349" s="278">
        <v>132.26666666666662</v>
      </c>
      <c r="F349" s="278">
        <v>130.83333333333331</v>
      </c>
      <c r="G349" s="278">
        <v>129.41666666666663</v>
      </c>
      <c r="H349" s="278">
        <v>135.11666666666662</v>
      </c>
      <c r="I349" s="278">
        <v>136.5333333333333</v>
      </c>
      <c r="J349" s="278">
        <v>137.96666666666661</v>
      </c>
      <c r="K349" s="276">
        <v>135.1</v>
      </c>
      <c r="L349" s="276">
        <v>132.25</v>
      </c>
      <c r="M349" s="276">
        <v>4.9354899999999997</v>
      </c>
    </row>
    <row r="350" spans="1:13">
      <c r="A350" s="267">
        <v>342</v>
      </c>
      <c r="B350" s="276" t="s">
        <v>479</v>
      </c>
      <c r="C350" s="277">
        <v>1545.65</v>
      </c>
      <c r="D350" s="278">
        <v>1517.2166666666665</v>
      </c>
      <c r="E350" s="278">
        <v>1454.4333333333329</v>
      </c>
      <c r="F350" s="278">
        <v>1363.2166666666665</v>
      </c>
      <c r="G350" s="278">
        <v>1300.4333333333329</v>
      </c>
      <c r="H350" s="278">
        <v>1608.4333333333329</v>
      </c>
      <c r="I350" s="278">
        <v>1671.2166666666662</v>
      </c>
      <c r="J350" s="278">
        <v>1762.4333333333329</v>
      </c>
      <c r="K350" s="276">
        <v>1580</v>
      </c>
      <c r="L350" s="276">
        <v>1426</v>
      </c>
      <c r="M350" s="276">
        <v>2.75745</v>
      </c>
    </row>
    <row r="351" spans="1:13">
      <c r="A351" s="267">
        <v>343</v>
      </c>
      <c r="B351" s="276" t="s">
        <v>474</v>
      </c>
      <c r="C351" s="277">
        <v>54.6</v>
      </c>
      <c r="D351" s="278">
        <v>54.516666666666673</v>
      </c>
      <c r="E351" s="278">
        <v>54.333333333333343</v>
      </c>
      <c r="F351" s="278">
        <v>54.06666666666667</v>
      </c>
      <c r="G351" s="278">
        <v>53.88333333333334</v>
      </c>
      <c r="H351" s="278">
        <v>54.783333333333346</v>
      </c>
      <c r="I351" s="278">
        <v>54.966666666666669</v>
      </c>
      <c r="J351" s="278">
        <v>55.233333333333348</v>
      </c>
      <c r="K351" s="276">
        <v>54.7</v>
      </c>
      <c r="L351" s="276">
        <v>54.25</v>
      </c>
      <c r="M351" s="276">
        <v>3.9417200000000001</v>
      </c>
    </row>
    <row r="352" spans="1:13">
      <c r="A352" s="267">
        <v>344</v>
      </c>
      <c r="B352" s="276" t="s">
        <v>155</v>
      </c>
      <c r="C352" s="277">
        <v>115.95</v>
      </c>
      <c r="D352" s="278">
        <v>115.45</v>
      </c>
      <c r="E352" s="278">
        <v>113.9</v>
      </c>
      <c r="F352" s="278">
        <v>111.85000000000001</v>
      </c>
      <c r="G352" s="278">
        <v>110.30000000000001</v>
      </c>
      <c r="H352" s="278">
        <v>117.5</v>
      </c>
      <c r="I352" s="278">
        <v>119.04999999999998</v>
      </c>
      <c r="J352" s="278">
        <v>121.1</v>
      </c>
      <c r="K352" s="276">
        <v>117</v>
      </c>
      <c r="L352" s="276">
        <v>113.4</v>
      </c>
      <c r="M352" s="276">
        <v>56.382829999999998</v>
      </c>
    </row>
    <row r="353" spans="1:13">
      <c r="A353" s="267">
        <v>345</v>
      </c>
      <c r="B353" s="276" t="s">
        <v>156</v>
      </c>
      <c r="C353" s="277">
        <v>100.45</v>
      </c>
      <c r="D353" s="278">
        <v>100.66666666666667</v>
      </c>
      <c r="E353" s="278">
        <v>99.783333333333346</v>
      </c>
      <c r="F353" s="278">
        <v>99.116666666666674</v>
      </c>
      <c r="G353" s="278">
        <v>98.233333333333348</v>
      </c>
      <c r="H353" s="278">
        <v>101.33333333333334</v>
      </c>
      <c r="I353" s="278">
        <v>102.21666666666667</v>
      </c>
      <c r="J353" s="278">
        <v>102.88333333333334</v>
      </c>
      <c r="K353" s="276">
        <v>101.55</v>
      </c>
      <c r="L353" s="276">
        <v>100</v>
      </c>
      <c r="M353" s="276">
        <v>154.54893000000001</v>
      </c>
    </row>
    <row r="354" spans="1:13">
      <c r="A354" s="267">
        <v>346</v>
      </c>
      <c r="B354" s="276" t="s">
        <v>271</v>
      </c>
      <c r="C354" s="277">
        <v>537.54999999999995</v>
      </c>
      <c r="D354" s="278">
        <v>538.58333333333326</v>
      </c>
      <c r="E354" s="278">
        <v>530.01666666666654</v>
      </c>
      <c r="F354" s="278">
        <v>522.48333333333323</v>
      </c>
      <c r="G354" s="278">
        <v>513.91666666666652</v>
      </c>
      <c r="H354" s="278">
        <v>546.11666666666656</v>
      </c>
      <c r="I354" s="278">
        <v>554.68333333333317</v>
      </c>
      <c r="J354" s="278">
        <v>562.21666666666658</v>
      </c>
      <c r="K354" s="276">
        <v>547.15</v>
      </c>
      <c r="L354" s="276">
        <v>531.04999999999995</v>
      </c>
      <c r="M354" s="276">
        <v>3.82294</v>
      </c>
    </row>
    <row r="355" spans="1:13">
      <c r="A355" s="267">
        <v>347</v>
      </c>
      <c r="B355" s="276" t="s">
        <v>272</v>
      </c>
      <c r="C355" s="277">
        <v>3181.9</v>
      </c>
      <c r="D355" s="278">
        <v>3195.7833333333328</v>
      </c>
      <c r="E355" s="278">
        <v>3146.5666666666657</v>
      </c>
      <c r="F355" s="278">
        <v>3111.2333333333327</v>
      </c>
      <c r="G355" s="278">
        <v>3062.0166666666655</v>
      </c>
      <c r="H355" s="278">
        <v>3231.1166666666659</v>
      </c>
      <c r="I355" s="278">
        <v>3280.333333333333</v>
      </c>
      <c r="J355" s="278">
        <v>3315.6666666666661</v>
      </c>
      <c r="K355" s="276">
        <v>3245</v>
      </c>
      <c r="L355" s="276">
        <v>3160.45</v>
      </c>
      <c r="M355" s="276">
        <v>1.3101100000000001</v>
      </c>
    </row>
    <row r="356" spans="1:13">
      <c r="A356" s="267">
        <v>348</v>
      </c>
      <c r="B356" s="276" t="s">
        <v>157</v>
      </c>
      <c r="C356" s="277">
        <v>111.15</v>
      </c>
      <c r="D356" s="278">
        <v>110.75</v>
      </c>
      <c r="E356" s="278">
        <v>110</v>
      </c>
      <c r="F356" s="278">
        <v>108.85</v>
      </c>
      <c r="G356" s="278">
        <v>108.1</v>
      </c>
      <c r="H356" s="278">
        <v>111.9</v>
      </c>
      <c r="I356" s="278">
        <v>112.65</v>
      </c>
      <c r="J356" s="278">
        <v>113.80000000000001</v>
      </c>
      <c r="K356" s="276">
        <v>111.5</v>
      </c>
      <c r="L356" s="276">
        <v>109.6</v>
      </c>
      <c r="M356" s="276">
        <v>10.54307</v>
      </c>
    </row>
    <row r="357" spans="1:13">
      <c r="A357" s="267">
        <v>349</v>
      </c>
      <c r="B357" s="276" t="s">
        <v>480</v>
      </c>
      <c r="C357" s="277">
        <v>81.900000000000006</v>
      </c>
      <c r="D357" s="278">
        <v>81.849999999999994</v>
      </c>
      <c r="E357" s="278">
        <v>79.149999999999991</v>
      </c>
      <c r="F357" s="278">
        <v>76.399999999999991</v>
      </c>
      <c r="G357" s="278">
        <v>73.699999999999989</v>
      </c>
      <c r="H357" s="278">
        <v>84.6</v>
      </c>
      <c r="I357" s="278">
        <v>87.299999999999983</v>
      </c>
      <c r="J357" s="278">
        <v>90.05</v>
      </c>
      <c r="K357" s="276">
        <v>84.55</v>
      </c>
      <c r="L357" s="276">
        <v>79.099999999999994</v>
      </c>
      <c r="M357" s="276">
        <v>0.56608000000000003</v>
      </c>
    </row>
    <row r="358" spans="1:13">
      <c r="A358" s="267">
        <v>350</v>
      </c>
      <c r="B358" s="276" t="s">
        <v>158</v>
      </c>
      <c r="C358" s="277">
        <v>93.8</v>
      </c>
      <c r="D358" s="278">
        <v>94.083333333333329</v>
      </c>
      <c r="E358" s="278">
        <v>93.016666666666652</v>
      </c>
      <c r="F358" s="278">
        <v>92.23333333333332</v>
      </c>
      <c r="G358" s="278">
        <v>91.166666666666643</v>
      </c>
      <c r="H358" s="278">
        <v>94.86666666666666</v>
      </c>
      <c r="I358" s="278">
        <v>95.933333333333351</v>
      </c>
      <c r="J358" s="278">
        <v>96.716666666666669</v>
      </c>
      <c r="K358" s="276">
        <v>95.15</v>
      </c>
      <c r="L358" s="276">
        <v>93.3</v>
      </c>
      <c r="M358" s="276">
        <v>177.59262000000001</v>
      </c>
    </row>
    <row r="359" spans="1:13">
      <c r="A359" s="267">
        <v>351</v>
      </c>
      <c r="B359" s="276" t="s">
        <v>481</v>
      </c>
      <c r="C359" s="277">
        <v>84.4</v>
      </c>
      <c r="D359" s="278">
        <v>84.13333333333334</v>
      </c>
      <c r="E359" s="278">
        <v>83.26666666666668</v>
      </c>
      <c r="F359" s="278">
        <v>82.13333333333334</v>
      </c>
      <c r="G359" s="278">
        <v>81.26666666666668</v>
      </c>
      <c r="H359" s="278">
        <v>85.26666666666668</v>
      </c>
      <c r="I359" s="278">
        <v>86.133333333333326</v>
      </c>
      <c r="J359" s="278">
        <v>87.26666666666668</v>
      </c>
      <c r="K359" s="276">
        <v>85</v>
      </c>
      <c r="L359" s="276">
        <v>83</v>
      </c>
      <c r="M359" s="276">
        <v>2.73014</v>
      </c>
    </row>
    <row r="360" spans="1:13">
      <c r="A360" s="267">
        <v>352</v>
      </c>
      <c r="B360" s="276" t="s">
        <v>482</v>
      </c>
      <c r="C360" s="277">
        <v>225.2</v>
      </c>
      <c r="D360" s="278">
        <v>223.81666666666669</v>
      </c>
      <c r="E360" s="278">
        <v>220.43333333333339</v>
      </c>
      <c r="F360" s="278">
        <v>215.66666666666671</v>
      </c>
      <c r="G360" s="278">
        <v>212.28333333333342</v>
      </c>
      <c r="H360" s="278">
        <v>228.58333333333337</v>
      </c>
      <c r="I360" s="278">
        <v>231.96666666666664</v>
      </c>
      <c r="J360" s="278">
        <v>236.73333333333335</v>
      </c>
      <c r="K360" s="276">
        <v>227.2</v>
      </c>
      <c r="L360" s="276">
        <v>219.05</v>
      </c>
      <c r="M360" s="276">
        <v>1.9926699999999999</v>
      </c>
    </row>
    <row r="361" spans="1:13">
      <c r="A361" s="267">
        <v>353</v>
      </c>
      <c r="B361" s="276" t="s">
        <v>483</v>
      </c>
      <c r="C361" s="277">
        <v>243.6</v>
      </c>
      <c r="D361" s="278">
        <v>241.06666666666669</v>
      </c>
      <c r="E361" s="278">
        <v>233.13333333333338</v>
      </c>
      <c r="F361" s="278">
        <v>222.66666666666669</v>
      </c>
      <c r="G361" s="278">
        <v>214.73333333333338</v>
      </c>
      <c r="H361" s="278">
        <v>251.53333333333339</v>
      </c>
      <c r="I361" s="278">
        <v>259.4666666666667</v>
      </c>
      <c r="J361" s="278">
        <v>269.93333333333339</v>
      </c>
      <c r="K361" s="276">
        <v>249</v>
      </c>
      <c r="L361" s="276">
        <v>230.6</v>
      </c>
      <c r="M361" s="276">
        <v>5.7465200000000003</v>
      </c>
    </row>
    <row r="362" spans="1:13">
      <c r="A362" s="267">
        <v>354</v>
      </c>
      <c r="B362" s="276" t="s">
        <v>159</v>
      </c>
      <c r="C362" s="277">
        <v>27583.200000000001</v>
      </c>
      <c r="D362" s="278">
        <v>27554.216666666664</v>
      </c>
      <c r="E362" s="278">
        <v>27342.983333333326</v>
      </c>
      <c r="F362" s="278">
        <v>27102.766666666663</v>
      </c>
      <c r="G362" s="278">
        <v>26891.533333333326</v>
      </c>
      <c r="H362" s="278">
        <v>27794.433333333327</v>
      </c>
      <c r="I362" s="278">
        <v>28005.666666666664</v>
      </c>
      <c r="J362" s="278">
        <v>28245.883333333328</v>
      </c>
      <c r="K362" s="276">
        <v>27765.45</v>
      </c>
      <c r="L362" s="276">
        <v>27314</v>
      </c>
      <c r="M362" s="276">
        <v>0.3226</v>
      </c>
    </row>
    <row r="363" spans="1:13">
      <c r="A363" s="267">
        <v>355</v>
      </c>
      <c r="B363" s="276" t="s">
        <v>160</v>
      </c>
      <c r="C363" s="277">
        <v>1445.6</v>
      </c>
      <c r="D363" s="278">
        <v>1444.8333333333333</v>
      </c>
      <c r="E363" s="278">
        <v>1410.9166666666665</v>
      </c>
      <c r="F363" s="278">
        <v>1376.2333333333333</v>
      </c>
      <c r="G363" s="278">
        <v>1342.3166666666666</v>
      </c>
      <c r="H363" s="278">
        <v>1479.5166666666664</v>
      </c>
      <c r="I363" s="278">
        <v>1513.4333333333329</v>
      </c>
      <c r="J363" s="278">
        <v>1548.1166666666663</v>
      </c>
      <c r="K363" s="276">
        <v>1478.75</v>
      </c>
      <c r="L363" s="276">
        <v>1410.15</v>
      </c>
      <c r="M363" s="276">
        <v>22.54204</v>
      </c>
    </row>
    <row r="364" spans="1:13">
      <c r="A364" s="267">
        <v>356</v>
      </c>
      <c r="B364" s="276" t="s">
        <v>488</v>
      </c>
      <c r="C364" s="277">
        <v>1472.85</v>
      </c>
      <c r="D364" s="278">
        <v>1474.3</v>
      </c>
      <c r="E364" s="278">
        <v>1448.6</v>
      </c>
      <c r="F364" s="278">
        <v>1424.35</v>
      </c>
      <c r="G364" s="278">
        <v>1398.6499999999999</v>
      </c>
      <c r="H364" s="278">
        <v>1498.55</v>
      </c>
      <c r="I364" s="278">
        <v>1524.2500000000002</v>
      </c>
      <c r="J364" s="278">
        <v>1548.5</v>
      </c>
      <c r="K364" s="276">
        <v>1500</v>
      </c>
      <c r="L364" s="276">
        <v>1450.05</v>
      </c>
      <c r="M364" s="276">
        <v>1.32362</v>
      </c>
    </row>
    <row r="365" spans="1:13">
      <c r="A365" s="267">
        <v>357</v>
      </c>
      <c r="B365" s="276" t="s">
        <v>161</v>
      </c>
      <c r="C365" s="277">
        <v>251.15</v>
      </c>
      <c r="D365" s="278">
        <v>250.16666666666666</v>
      </c>
      <c r="E365" s="278">
        <v>248.18333333333331</v>
      </c>
      <c r="F365" s="278">
        <v>245.21666666666664</v>
      </c>
      <c r="G365" s="278">
        <v>243.23333333333329</v>
      </c>
      <c r="H365" s="278">
        <v>253.13333333333333</v>
      </c>
      <c r="I365" s="278">
        <v>255.11666666666667</v>
      </c>
      <c r="J365" s="278">
        <v>258.08333333333337</v>
      </c>
      <c r="K365" s="276">
        <v>252.15</v>
      </c>
      <c r="L365" s="276">
        <v>247.2</v>
      </c>
      <c r="M365" s="276">
        <v>21.83456</v>
      </c>
    </row>
    <row r="366" spans="1:13">
      <c r="A366" s="267">
        <v>358</v>
      </c>
      <c r="B366" s="276" t="s">
        <v>162</v>
      </c>
      <c r="C366" s="277">
        <v>116.85</v>
      </c>
      <c r="D366" s="278">
        <v>116.31666666666666</v>
      </c>
      <c r="E366" s="278">
        <v>114.98333333333332</v>
      </c>
      <c r="F366" s="278">
        <v>113.11666666666666</v>
      </c>
      <c r="G366" s="278">
        <v>111.78333333333332</v>
      </c>
      <c r="H366" s="278">
        <v>118.18333333333332</v>
      </c>
      <c r="I366" s="278">
        <v>119.51666666666667</v>
      </c>
      <c r="J366" s="278">
        <v>121.38333333333333</v>
      </c>
      <c r="K366" s="276">
        <v>117.65</v>
      </c>
      <c r="L366" s="276">
        <v>114.45</v>
      </c>
      <c r="M366" s="276">
        <v>38.657820000000001</v>
      </c>
    </row>
    <row r="367" spans="1:13">
      <c r="A367" s="267">
        <v>359</v>
      </c>
      <c r="B367" s="276" t="s">
        <v>275</v>
      </c>
      <c r="C367" s="277">
        <v>5212</v>
      </c>
      <c r="D367" s="278">
        <v>5212.4833333333336</v>
      </c>
      <c r="E367" s="278">
        <v>5174.9666666666672</v>
      </c>
      <c r="F367" s="278">
        <v>5137.9333333333334</v>
      </c>
      <c r="G367" s="278">
        <v>5100.416666666667</v>
      </c>
      <c r="H367" s="278">
        <v>5249.5166666666673</v>
      </c>
      <c r="I367" s="278">
        <v>5287.0333333333338</v>
      </c>
      <c r="J367" s="278">
        <v>5324.0666666666675</v>
      </c>
      <c r="K367" s="276">
        <v>5250</v>
      </c>
      <c r="L367" s="276">
        <v>5175.45</v>
      </c>
      <c r="M367" s="276">
        <v>0.52629000000000004</v>
      </c>
    </row>
    <row r="368" spans="1:13">
      <c r="A368" s="267">
        <v>360</v>
      </c>
      <c r="B368" s="276" t="s">
        <v>277</v>
      </c>
      <c r="C368" s="277">
        <v>10969.9</v>
      </c>
      <c r="D368" s="278">
        <v>11204.416666666666</v>
      </c>
      <c r="E368" s="278">
        <v>10508.833333333332</v>
      </c>
      <c r="F368" s="278">
        <v>10047.766666666666</v>
      </c>
      <c r="G368" s="278">
        <v>9352.1833333333325</v>
      </c>
      <c r="H368" s="278">
        <v>11665.483333333332</v>
      </c>
      <c r="I368" s="278">
        <v>12361.066666666664</v>
      </c>
      <c r="J368" s="278">
        <v>12822.133333333331</v>
      </c>
      <c r="K368" s="276">
        <v>11900</v>
      </c>
      <c r="L368" s="276">
        <v>10743.35</v>
      </c>
      <c r="M368" s="276">
        <v>0.86746999999999996</v>
      </c>
    </row>
    <row r="369" spans="1:13">
      <c r="A369" s="267">
        <v>361</v>
      </c>
      <c r="B369" s="276" t="s">
        <v>494</v>
      </c>
      <c r="C369" s="277">
        <v>6920</v>
      </c>
      <c r="D369" s="278">
        <v>7010.083333333333</v>
      </c>
      <c r="E369" s="278">
        <v>6770.2166666666662</v>
      </c>
      <c r="F369" s="278">
        <v>6620.4333333333334</v>
      </c>
      <c r="G369" s="278">
        <v>6380.5666666666666</v>
      </c>
      <c r="H369" s="278">
        <v>7159.8666666666659</v>
      </c>
      <c r="I369" s="278">
        <v>7399.7333333333327</v>
      </c>
      <c r="J369" s="278">
        <v>7549.5166666666655</v>
      </c>
      <c r="K369" s="276">
        <v>7249.95</v>
      </c>
      <c r="L369" s="276">
        <v>6860.3</v>
      </c>
      <c r="M369" s="276">
        <v>0.43789</v>
      </c>
    </row>
    <row r="370" spans="1:13">
      <c r="A370" s="267">
        <v>362</v>
      </c>
      <c r="B370" s="276" t="s">
        <v>489</v>
      </c>
      <c r="C370" s="277">
        <v>168.15</v>
      </c>
      <c r="D370" s="278">
        <v>168.1</v>
      </c>
      <c r="E370" s="278">
        <v>165.25</v>
      </c>
      <c r="F370" s="278">
        <v>162.35</v>
      </c>
      <c r="G370" s="278">
        <v>159.5</v>
      </c>
      <c r="H370" s="278">
        <v>171</v>
      </c>
      <c r="I370" s="278">
        <v>173.84999999999997</v>
      </c>
      <c r="J370" s="278">
        <v>176.75</v>
      </c>
      <c r="K370" s="276">
        <v>170.95</v>
      </c>
      <c r="L370" s="276">
        <v>165.2</v>
      </c>
      <c r="M370" s="276">
        <v>11.516959999999999</v>
      </c>
    </row>
    <row r="371" spans="1:13">
      <c r="A371" s="267">
        <v>363</v>
      </c>
      <c r="B371" s="276" t="s">
        <v>490</v>
      </c>
      <c r="C371" s="277">
        <v>737.8</v>
      </c>
      <c r="D371" s="278">
        <v>745.43333333333339</v>
      </c>
      <c r="E371" s="278">
        <v>722.36666666666679</v>
      </c>
      <c r="F371" s="278">
        <v>706.93333333333339</v>
      </c>
      <c r="G371" s="278">
        <v>683.86666666666679</v>
      </c>
      <c r="H371" s="278">
        <v>760.86666666666679</v>
      </c>
      <c r="I371" s="278">
        <v>783.93333333333339</v>
      </c>
      <c r="J371" s="278">
        <v>799.36666666666679</v>
      </c>
      <c r="K371" s="276">
        <v>768.5</v>
      </c>
      <c r="L371" s="276">
        <v>730</v>
      </c>
      <c r="M371" s="276">
        <v>2.2261799999999998</v>
      </c>
    </row>
    <row r="372" spans="1:13">
      <c r="A372" s="267">
        <v>364</v>
      </c>
      <c r="B372" s="276" t="s">
        <v>163</v>
      </c>
      <c r="C372" s="277">
        <v>1757.35</v>
      </c>
      <c r="D372" s="278">
        <v>1751.4666666666665</v>
      </c>
      <c r="E372" s="278">
        <v>1733.9333333333329</v>
      </c>
      <c r="F372" s="278">
        <v>1710.5166666666664</v>
      </c>
      <c r="G372" s="278">
        <v>1692.9833333333329</v>
      </c>
      <c r="H372" s="278">
        <v>1774.883333333333</v>
      </c>
      <c r="I372" s="278">
        <v>1792.4166666666663</v>
      </c>
      <c r="J372" s="278">
        <v>1815.833333333333</v>
      </c>
      <c r="K372" s="276">
        <v>1769</v>
      </c>
      <c r="L372" s="276">
        <v>1728.05</v>
      </c>
      <c r="M372" s="276">
        <v>7.8530699999999998</v>
      </c>
    </row>
    <row r="373" spans="1:13">
      <c r="A373" s="267">
        <v>365</v>
      </c>
      <c r="B373" s="276" t="s">
        <v>273</v>
      </c>
      <c r="C373" s="277">
        <v>2224.5500000000002</v>
      </c>
      <c r="D373" s="278">
        <v>2231.1333333333332</v>
      </c>
      <c r="E373" s="278">
        <v>2212.2666666666664</v>
      </c>
      <c r="F373" s="278">
        <v>2199.9833333333331</v>
      </c>
      <c r="G373" s="278">
        <v>2181.1166666666663</v>
      </c>
      <c r="H373" s="278">
        <v>2243.4166666666665</v>
      </c>
      <c r="I373" s="278">
        <v>2262.2833333333333</v>
      </c>
      <c r="J373" s="278">
        <v>2274.5666666666666</v>
      </c>
      <c r="K373" s="276">
        <v>2250</v>
      </c>
      <c r="L373" s="276">
        <v>2218.85</v>
      </c>
      <c r="M373" s="276">
        <v>1.31514</v>
      </c>
    </row>
    <row r="374" spans="1:13">
      <c r="A374" s="267">
        <v>366</v>
      </c>
      <c r="B374" s="276" t="s">
        <v>164</v>
      </c>
      <c r="C374" s="277">
        <v>32.4</v>
      </c>
      <c r="D374" s="278">
        <v>32.266666666666666</v>
      </c>
      <c r="E374" s="278">
        <v>31.633333333333333</v>
      </c>
      <c r="F374" s="278">
        <v>30.866666666666667</v>
      </c>
      <c r="G374" s="278">
        <v>30.233333333333334</v>
      </c>
      <c r="H374" s="278">
        <v>33.033333333333331</v>
      </c>
      <c r="I374" s="278">
        <v>33.666666666666657</v>
      </c>
      <c r="J374" s="278">
        <v>34.43333333333333</v>
      </c>
      <c r="K374" s="276">
        <v>32.9</v>
      </c>
      <c r="L374" s="276">
        <v>31.5</v>
      </c>
      <c r="M374" s="276">
        <v>1459.9007300000001</v>
      </c>
    </row>
    <row r="375" spans="1:13">
      <c r="A375" s="267">
        <v>367</v>
      </c>
      <c r="B375" s="276" t="s">
        <v>274</v>
      </c>
      <c r="C375" s="277">
        <v>356.3</v>
      </c>
      <c r="D375" s="278">
        <v>357.36666666666662</v>
      </c>
      <c r="E375" s="278">
        <v>353.83333333333326</v>
      </c>
      <c r="F375" s="278">
        <v>351.36666666666662</v>
      </c>
      <c r="G375" s="278">
        <v>347.83333333333326</v>
      </c>
      <c r="H375" s="278">
        <v>359.83333333333326</v>
      </c>
      <c r="I375" s="278">
        <v>363.36666666666667</v>
      </c>
      <c r="J375" s="278">
        <v>365.83333333333326</v>
      </c>
      <c r="K375" s="276">
        <v>360.9</v>
      </c>
      <c r="L375" s="276">
        <v>354.9</v>
      </c>
      <c r="M375" s="276">
        <v>0.98006000000000004</v>
      </c>
    </row>
    <row r="376" spans="1:13">
      <c r="A376" s="267">
        <v>368</v>
      </c>
      <c r="B376" s="276" t="s">
        <v>485</v>
      </c>
      <c r="C376" s="277">
        <v>171.9</v>
      </c>
      <c r="D376" s="278">
        <v>172.0333333333333</v>
      </c>
      <c r="E376" s="278">
        <v>171.06666666666661</v>
      </c>
      <c r="F376" s="278">
        <v>170.23333333333329</v>
      </c>
      <c r="G376" s="278">
        <v>169.26666666666659</v>
      </c>
      <c r="H376" s="278">
        <v>172.86666666666662</v>
      </c>
      <c r="I376" s="278">
        <v>173.83333333333331</v>
      </c>
      <c r="J376" s="278">
        <v>174.66666666666663</v>
      </c>
      <c r="K376" s="276">
        <v>173</v>
      </c>
      <c r="L376" s="276">
        <v>171.2</v>
      </c>
      <c r="M376" s="276">
        <v>2.16154</v>
      </c>
    </row>
    <row r="377" spans="1:13">
      <c r="A377" s="267">
        <v>369</v>
      </c>
      <c r="B377" s="276" t="s">
        <v>491</v>
      </c>
      <c r="C377" s="277">
        <v>1050.25</v>
      </c>
      <c r="D377" s="278">
        <v>1052.3500000000001</v>
      </c>
      <c r="E377" s="278">
        <v>1039.9000000000003</v>
      </c>
      <c r="F377" s="278">
        <v>1029.5500000000002</v>
      </c>
      <c r="G377" s="278">
        <v>1017.1000000000004</v>
      </c>
      <c r="H377" s="278">
        <v>1062.7000000000003</v>
      </c>
      <c r="I377" s="278">
        <v>1075.1500000000001</v>
      </c>
      <c r="J377" s="278">
        <v>1085.5000000000002</v>
      </c>
      <c r="K377" s="276">
        <v>1064.8</v>
      </c>
      <c r="L377" s="276">
        <v>1042</v>
      </c>
      <c r="M377" s="276">
        <v>2.2410100000000002</v>
      </c>
    </row>
    <row r="378" spans="1:13">
      <c r="A378" s="267">
        <v>370</v>
      </c>
      <c r="B378" s="276" t="s">
        <v>2223</v>
      </c>
      <c r="C378" s="277">
        <v>521.1</v>
      </c>
      <c r="D378" s="278">
        <v>521.5333333333333</v>
      </c>
      <c r="E378" s="278">
        <v>515.56666666666661</v>
      </c>
      <c r="F378" s="278">
        <v>510.0333333333333</v>
      </c>
      <c r="G378" s="278">
        <v>504.06666666666661</v>
      </c>
      <c r="H378" s="278">
        <v>527.06666666666661</v>
      </c>
      <c r="I378" s="278">
        <v>533.0333333333333</v>
      </c>
      <c r="J378" s="278">
        <v>538.56666666666661</v>
      </c>
      <c r="K378" s="276">
        <v>527.5</v>
      </c>
      <c r="L378" s="276">
        <v>516</v>
      </c>
      <c r="M378" s="276">
        <v>0.30447999999999997</v>
      </c>
    </row>
    <row r="379" spans="1:13">
      <c r="A379" s="267">
        <v>371</v>
      </c>
      <c r="B379" s="276" t="s">
        <v>165</v>
      </c>
      <c r="C379" s="277">
        <v>191.55</v>
      </c>
      <c r="D379" s="278">
        <v>191.28333333333333</v>
      </c>
      <c r="E379" s="278">
        <v>190.26666666666665</v>
      </c>
      <c r="F379" s="278">
        <v>188.98333333333332</v>
      </c>
      <c r="G379" s="278">
        <v>187.96666666666664</v>
      </c>
      <c r="H379" s="278">
        <v>192.56666666666666</v>
      </c>
      <c r="I379" s="278">
        <v>193.58333333333337</v>
      </c>
      <c r="J379" s="278">
        <v>194.86666666666667</v>
      </c>
      <c r="K379" s="276">
        <v>192.3</v>
      </c>
      <c r="L379" s="276">
        <v>190</v>
      </c>
      <c r="M379" s="276">
        <v>38.698259999999998</v>
      </c>
    </row>
    <row r="380" spans="1:13">
      <c r="A380" s="267">
        <v>372</v>
      </c>
      <c r="B380" s="276" t="s">
        <v>492</v>
      </c>
      <c r="C380" s="277">
        <v>111.5</v>
      </c>
      <c r="D380" s="278">
        <v>112.05</v>
      </c>
      <c r="E380" s="278">
        <v>109.64999999999999</v>
      </c>
      <c r="F380" s="278">
        <v>107.8</v>
      </c>
      <c r="G380" s="278">
        <v>105.39999999999999</v>
      </c>
      <c r="H380" s="278">
        <v>113.89999999999999</v>
      </c>
      <c r="I380" s="278">
        <v>116.3</v>
      </c>
      <c r="J380" s="278">
        <v>118.14999999999999</v>
      </c>
      <c r="K380" s="276">
        <v>114.45</v>
      </c>
      <c r="L380" s="276">
        <v>110.2</v>
      </c>
      <c r="M380" s="276">
        <v>39.377719999999997</v>
      </c>
    </row>
    <row r="381" spans="1:13">
      <c r="A381" s="267">
        <v>373</v>
      </c>
      <c r="B381" s="276" t="s">
        <v>276</v>
      </c>
      <c r="C381" s="277">
        <v>272.39999999999998</v>
      </c>
      <c r="D381" s="278">
        <v>273.06666666666666</v>
      </c>
      <c r="E381" s="278">
        <v>270.33333333333331</v>
      </c>
      <c r="F381" s="278">
        <v>268.26666666666665</v>
      </c>
      <c r="G381" s="278">
        <v>265.5333333333333</v>
      </c>
      <c r="H381" s="278">
        <v>275.13333333333333</v>
      </c>
      <c r="I381" s="278">
        <v>277.86666666666667</v>
      </c>
      <c r="J381" s="278">
        <v>279.93333333333334</v>
      </c>
      <c r="K381" s="276">
        <v>275.8</v>
      </c>
      <c r="L381" s="276">
        <v>271</v>
      </c>
      <c r="M381" s="276">
        <v>2.6308799999999999</v>
      </c>
    </row>
    <row r="382" spans="1:13">
      <c r="A382" s="267">
        <v>374</v>
      </c>
      <c r="B382" s="276" t="s">
        <v>493</v>
      </c>
      <c r="C382" s="277">
        <v>88.8</v>
      </c>
      <c r="D382" s="278">
        <v>89.333333333333329</v>
      </c>
      <c r="E382" s="278">
        <v>87.716666666666654</v>
      </c>
      <c r="F382" s="278">
        <v>86.633333333333326</v>
      </c>
      <c r="G382" s="278">
        <v>85.016666666666652</v>
      </c>
      <c r="H382" s="278">
        <v>90.416666666666657</v>
      </c>
      <c r="I382" s="278">
        <v>92.033333333333331</v>
      </c>
      <c r="J382" s="278">
        <v>93.11666666666666</v>
      </c>
      <c r="K382" s="276">
        <v>90.95</v>
      </c>
      <c r="L382" s="276">
        <v>88.25</v>
      </c>
      <c r="M382" s="276">
        <v>1.3439099999999999</v>
      </c>
    </row>
    <row r="383" spans="1:13">
      <c r="A383" s="267">
        <v>375</v>
      </c>
      <c r="B383" s="276" t="s">
        <v>486</v>
      </c>
      <c r="C383" s="277">
        <v>57.9</v>
      </c>
      <c r="D383" s="278">
        <v>58.15</v>
      </c>
      <c r="E383" s="278">
        <v>57.4</v>
      </c>
      <c r="F383" s="278">
        <v>56.9</v>
      </c>
      <c r="G383" s="278">
        <v>56.15</v>
      </c>
      <c r="H383" s="278">
        <v>58.65</v>
      </c>
      <c r="I383" s="278">
        <v>59.4</v>
      </c>
      <c r="J383" s="278">
        <v>59.9</v>
      </c>
      <c r="K383" s="276">
        <v>58.9</v>
      </c>
      <c r="L383" s="276">
        <v>57.65</v>
      </c>
      <c r="M383" s="276">
        <v>9.0210600000000003</v>
      </c>
    </row>
    <row r="384" spans="1:13">
      <c r="A384" s="267">
        <v>376</v>
      </c>
      <c r="B384" s="276" t="s">
        <v>166</v>
      </c>
      <c r="C384" s="277">
        <v>1310.4000000000001</v>
      </c>
      <c r="D384" s="278">
        <v>1306.9666666666669</v>
      </c>
      <c r="E384" s="278">
        <v>1289.9833333333338</v>
      </c>
      <c r="F384" s="278">
        <v>1269.5666666666668</v>
      </c>
      <c r="G384" s="278">
        <v>1252.5833333333337</v>
      </c>
      <c r="H384" s="278">
        <v>1327.3833333333339</v>
      </c>
      <c r="I384" s="278">
        <v>1344.366666666667</v>
      </c>
      <c r="J384" s="278">
        <v>1364.783333333334</v>
      </c>
      <c r="K384" s="276">
        <v>1323.95</v>
      </c>
      <c r="L384" s="276">
        <v>1286.55</v>
      </c>
      <c r="M384" s="276">
        <v>14.19608</v>
      </c>
    </row>
    <row r="385" spans="1:13">
      <c r="A385" s="267">
        <v>377</v>
      </c>
      <c r="B385" s="276" t="s">
        <v>278</v>
      </c>
      <c r="C385" s="277">
        <v>497.15</v>
      </c>
      <c r="D385" s="278">
        <v>491.59999999999997</v>
      </c>
      <c r="E385" s="278">
        <v>471.79999999999995</v>
      </c>
      <c r="F385" s="278">
        <v>446.45</v>
      </c>
      <c r="G385" s="278">
        <v>426.65</v>
      </c>
      <c r="H385" s="278">
        <v>516.94999999999993</v>
      </c>
      <c r="I385" s="278">
        <v>536.75</v>
      </c>
      <c r="J385" s="278">
        <v>562.09999999999991</v>
      </c>
      <c r="K385" s="276">
        <v>511.4</v>
      </c>
      <c r="L385" s="276">
        <v>466.25</v>
      </c>
      <c r="M385" s="276">
        <v>7.5774900000000001</v>
      </c>
    </row>
    <row r="386" spans="1:13">
      <c r="A386" s="267">
        <v>378</v>
      </c>
      <c r="B386" s="276" t="s">
        <v>496</v>
      </c>
      <c r="C386" s="277">
        <v>448.25</v>
      </c>
      <c r="D386" s="278">
        <v>449.13333333333338</v>
      </c>
      <c r="E386" s="278">
        <v>444.11666666666679</v>
      </c>
      <c r="F386" s="278">
        <v>439.98333333333341</v>
      </c>
      <c r="G386" s="278">
        <v>434.96666666666681</v>
      </c>
      <c r="H386" s="278">
        <v>453.26666666666677</v>
      </c>
      <c r="I386" s="278">
        <v>458.2833333333333</v>
      </c>
      <c r="J386" s="278">
        <v>462.41666666666674</v>
      </c>
      <c r="K386" s="276">
        <v>454.15</v>
      </c>
      <c r="L386" s="276">
        <v>445</v>
      </c>
      <c r="M386" s="276">
        <v>1.51081</v>
      </c>
    </row>
    <row r="387" spans="1:13">
      <c r="A387" s="267">
        <v>379</v>
      </c>
      <c r="B387" s="276" t="s">
        <v>498</v>
      </c>
      <c r="C387" s="277">
        <v>126</v>
      </c>
      <c r="D387" s="278">
        <v>125.8</v>
      </c>
      <c r="E387" s="278">
        <v>123.69999999999999</v>
      </c>
      <c r="F387" s="278">
        <v>121.39999999999999</v>
      </c>
      <c r="G387" s="278">
        <v>119.29999999999998</v>
      </c>
      <c r="H387" s="278">
        <v>128.1</v>
      </c>
      <c r="I387" s="278">
        <v>130.19999999999999</v>
      </c>
      <c r="J387" s="278">
        <v>132.5</v>
      </c>
      <c r="K387" s="276">
        <v>127.9</v>
      </c>
      <c r="L387" s="276">
        <v>123.5</v>
      </c>
      <c r="M387" s="276">
        <v>14.45501</v>
      </c>
    </row>
    <row r="388" spans="1:13">
      <c r="A388" s="267">
        <v>380</v>
      </c>
      <c r="B388" s="276" t="s">
        <v>279</v>
      </c>
      <c r="C388" s="277">
        <v>487.6</v>
      </c>
      <c r="D388" s="278">
        <v>489.23333333333329</v>
      </c>
      <c r="E388" s="278">
        <v>483.51666666666659</v>
      </c>
      <c r="F388" s="278">
        <v>479.43333333333328</v>
      </c>
      <c r="G388" s="278">
        <v>473.71666666666658</v>
      </c>
      <c r="H388" s="278">
        <v>493.31666666666661</v>
      </c>
      <c r="I388" s="278">
        <v>499.0333333333333</v>
      </c>
      <c r="J388" s="278">
        <v>503.11666666666662</v>
      </c>
      <c r="K388" s="276">
        <v>494.95</v>
      </c>
      <c r="L388" s="276">
        <v>485.15</v>
      </c>
      <c r="M388" s="276">
        <v>0.71831999999999996</v>
      </c>
    </row>
    <row r="389" spans="1:13">
      <c r="A389" s="267">
        <v>381</v>
      </c>
      <c r="B389" s="276" t="s">
        <v>499</v>
      </c>
      <c r="C389" s="277">
        <v>273.75</v>
      </c>
      <c r="D389" s="278">
        <v>274.76666666666665</v>
      </c>
      <c r="E389" s="278">
        <v>270.5333333333333</v>
      </c>
      <c r="F389" s="278">
        <v>267.31666666666666</v>
      </c>
      <c r="G389" s="278">
        <v>263.08333333333331</v>
      </c>
      <c r="H389" s="278">
        <v>277.98333333333329</v>
      </c>
      <c r="I389" s="278">
        <v>282.21666666666664</v>
      </c>
      <c r="J389" s="278">
        <v>285.43333333333328</v>
      </c>
      <c r="K389" s="276">
        <v>279</v>
      </c>
      <c r="L389" s="276">
        <v>271.55</v>
      </c>
      <c r="M389" s="276">
        <v>2.2776100000000001</v>
      </c>
    </row>
    <row r="390" spans="1:13">
      <c r="A390" s="267">
        <v>382</v>
      </c>
      <c r="B390" s="276" t="s">
        <v>167</v>
      </c>
      <c r="C390" s="277">
        <v>779.8</v>
      </c>
      <c r="D390" s="278">
        <v>781.06666666666661</v>
      </c>
      <c r="E390" s="278">
        <v>773.43333333333317</v>
      </c>
      <c r="F390" s="278">
        <v>767.06666666666661</v>
      </c>
      <c r="G390" s="278">
        <v>759.43333333333317</v>
      </c>
      <c r="H390" s="278">
        <v>787.43333333333317</v>
      </c>
      <c r="I390" s="278">
        <v>795.06666666666661</v>
      </c>
      <c r="J390" s="278">
        <v>801.43333333333317</v>
      </c>
      <c r="K390" s="276">
        <v>788.7</v>
      </c>
      <c r="L390" s="276">
        <v>774.7</v>
      </c>
      <c r="M390" s="276">
        <v>5.4356600000000004</v>
      </c>
    </row>
    <row r="391" spans="1:13">
      <c r="A391" s="267">
        <v>383</v>
      </c>
      <c r="B391" s="276" t="s">
        <v>501</v>
      </c>
      <c r="C391" s="277">
        <v>1571.15</v>
      </c>
      <c r="D391" s="278">
        <v>1570.7</v>
      </c>
      <c r="E391" s="278">
        <v>1552.7</v>
      </c>
      <c r="F391" s="278">
        <v>1534.25</v>
      </c>
      <c r="G391" s="278">
        <v>1516.25</v>
      </c>
      <c r="H391" s="278">
        <v>1589.15</v>
      </c>
      <c r="I391" s="278">
        <v>1607.15</v>
      </c>
      <c r="J391" s="278">
        <v>1625.6000000000001</v>
      </c>
      <c r="K391" s="276">
        <v>1588.7</v>
      </c>
      <c r="L391" s="276">
        <v>1552.25</v>
      </c>
      <c r="M391" s="276">
        <v>5.9119999999999999E-2</v>
      </c>
    </row>
    <row r="392" spans="1:13">
      <c r="A392" s="267">
        <v>384</v>
      </c>
      <c r="B392" s="276" t="s">
        <v>502</v>
      </c>
      <c r="C392" s="277">
        <v>343.05</v>
      </c>
      <c r="D392" s="278">
        <v>343.63333333333338</v>
      </c>
      <c r="E392" s="278">
        <v>339.46666666666675</v>
      </c>
      <c r="F392" s="278">
        <v>335.88333333333338</v>
      </c>
      <c r="G392" s="278">
        <v>331.71666666666675</v>
      </c>
      <c r="H392" s="278">
        <v>347.21666666666675</v>
      </c>
      <c r="I392" s="278">
        <v>351.38333333333338</v>
      </c>
      <c r="J392" s="278">
        <v>354.96666666666675</v>
      </c>
      <c r="K392" s="276">
        <v>347.8</v>
      </c>
      <c r="L392" s="276">
        <v>340.05</v>
      </c>
      <c r="M392" s="276">
        <v>8.3897899999999996</v>
      </c>
    </row>
    <row r="393" spans="1:13">
      <c r="A393" s="267">
        <v>385</v>
      </c>
      <c r="B393" s="276" t="s">
        <v>168</v>
      </c>
      <c r="C393" s="277">
        <v>229.1</v>
      </c>
      <c r="D393" s="278">
        <v>226.98333333333335</v>
      </c>
      <c r="E393" s="278">
        <v>223.9666666666667</v>
      </c>
      <c r="F393" s="278">
        <v>218.83333333333334</v>
      </c>
      <c r="G393" s="278">
        <v>215.81666666666669</v>
      </c>
      <c r="H393" s="278">
        <v>232.1166666666667</v>
      </c>
      <c r="I393" s="278">
        <v>235.13333333333335</v>
      </c>
      <c r="J393" s="278">
        <v>240.26666666666671</v>
      </c>
      <c r="K393" s="276">
        <v>230</v>
      </c>
      <c r="L393" s="276">
        <v>221.85</v>
      </c>
      <c r="M393" s="276">
        <v>137.13702000000001</v>
      </c>
    </row>
    <row r="394" spans="1:13">
      <c r="A394" s="267">
        <v>386</v>
      </c>
      <c r="B394" s="276" t="s">
        <v>500</v>
      </c>
      <c r="C394" s="277">
        <v>53.3</v>
      </c>
      <c r="D394" s="278">
        <v>52.9</v>
      </c>
      <c r="E394" s="278">
        <v>52.099999999999994</v>
      </c>
      <c r="F394" s="278">
        <v>50.9</v>
      </c>
      <c r="G394" s="278">
        <v>50.099999999999994</v>
      </c>
      <c r="H394" s="278">
        <v>54.099999999999994</v>
      </c>
      <c r="I394" s="278">
        <v>54.899999999999991</v>
      </c>
      <c r="J394" s="278">
        <v>56.099999999999994</v>
      </c>
      <c r="K394" s="276">
        <v>53.7</v>
      </c>
      <c r="L394" s="276">
        <v>51.7</v>
      </c>
      <c r="M394" s="276">
        <v>24.182269999999999</v>
      </c>
    </row>
    <row r="395" spans="1:13">
      <c r="A395" s="267">
        <v>387</v>
      </c>
      <c r="B395" s="276" t="s">
        <v>169</v>
      </c>
      <c r="C395" s="277">
        <v>135.5</v>
      </c>
      <c r="D395" s="278">
        <v>135.5</v>
      </c>
      <c r="E395" s="278">
        <v>134.35</v>
      </c>
      <c r="F395" s="278">
        <v>133.19999999999999</v>
      </c>
      <c r="G395" s="278">
        <v>132.04999999999998</v>
      </c>
      <c r="H395" s="278">
        <v>136.65</v>
      </c>
      <c r="I395" s="278">
        <v>137.79999999999998</v>
      </c>
      <c r="J395" s="278">
        <v>138.95000000000002</v>
      </c>
      <c r="K395" s="276">
        <v>136.65</v>
      </c>
      <c r="L395" s="276">
        <v>134.35</v>
      </c>
      <c r="M395" s="276">
        <v>34.565269999999998</v>
      </c>
    </row>
    <row r="396" spans="1:13">
      <c r="A396" s="267">
        <v>388</v>
      </c>
      <c r="B396" s="276" t="s">
        <v>503</v>
      </c>
      <c r="C396" s="277">
        <v>133</v>
      </c>
      <c r="D396" s="278">
        <v>133.26666666666668</v>
      </c>
      <c r="E396" s="278">
        <v>132.03333333333336</v>
      </c>
      <c r="F396" s="278">
        <v>131.06666666666669</v>
      </c>
      <c r="G396" s="278">
        <v>129.83333333333337</v>
      </c>
      <c r="H396" s="278">
        <v>134.23333333333335</v>
      </c>
      <c r="I396" s="278">
        <v>135.46666666666664</v>
      </c>
      <c r="J396" s="278">
        <v>136.43333333333334</v>
      </c>
      <c r="K396" s="276">
        <v>134.5</v>
      </c>
      <c r="L396" s="276">
        <v>132.30000000000001</v>
      </c>
      <c r="M396" s="276">
        <v>0.81011</v>
      </c>
    </row>
    <row r="397" spans="1:13">
      <c r="A397" s="267">
        <v>389</v>
      </c>
      <c r="B397" s="276" t="s">
        <v>504</v>
      </c>
      <c r="C397" s="277">
        <v>806.55</v>
      </c>
      <c r="D397" s="278">
        <v>808.85</v>
      </c>
      <c r="E397" s="278">
        <v>802.7</v>
      </c>
      <c r="F397" s="278">
        <v>798.85</v>
      </c>
      <c r="G397" s="278">
        <v>792.7</v>
      </c>
      <c r="H397" s="278">
        <v>812.7</v>
      </c>
      <c r="I397" s="278">
        <v>818.84999999999991</v>
      </c>
      <c r="J397" s="278">
        <v>822.7</v>
      </c>
      <c r="K397" s="276">
        <v>815</v>
      </c>
      <c r="L397" s="276">
        <v>805</v>
      </c>
      <c r="M397" s="276">
        <v>2.0891199999999999</v>
      </c>
    </row>
    <row r="398" spans="1:13">
      <c r="A398" s="267">
        <v>390</v>
      </c>
      <c r="B398" s="276" t="s">
        <v>170</v>
      </c>
      <c r="C398" s="277">
        <v>2003.3</v>
      </c>
      <c r="D398" s="278">
        <v>2005.5333333333335</v>
      </c>
      <c r="E398" s="278">
        <v>1993.0666666666671</v>
      </c>
      <c r="F398" s="278">
        <v>1982.8333333333335</v>
      </c>
      <c r="G398" s="278">
        <v>1970.366666666667</v>
      </c>
      <c r="H398" s="278">
        <v>2015.7666666666671</v>
      </c>
      <c r="I398" s="278">
        <v>2028.2333333333338</v>
      </c>
      <c r="J398" s="278">
        <v>2038.4666666666672</v>
      </c>
      <c r="K398" s="276">
        <v>2018</v>
      </c>
      <c r="L398" s="276">
        <v>1995.3</v>
      </c>
      <c r="M398" s="276">
        <v>79.477189999999993</v>
      </c>
    </row>
    <row r="399" spans="1:13">
      <c r="A399" s="267">
        <v>391</v>
      </c>
      <c r="B399" s="276" t="s">
        <v>519</v>
      </c>
      <c r="C399" s="277">
        <v>12.35</v>
      </c>
      <c r="D399" s="278">
        <v>12.516666666666666</v>
      </c>
      <c r="E399" s="278">
        <v>12.083333333333332</v>
      </c>
      <c r="F399" s="278">
        <v>11.816666666666666</v>
      </c>
      <c r="G399" s="278">
        <v>11.383333333333333</v>
      </c>
      <c r="H399" s="278">
        <v>12.783333333333331</v>
      </c>
      <c r="I399" s="278">
        <v>13.216666666666665</v>
      </c>
      <c r="J399" s="278">
        <v>13.483333333333331</v>
      </c>
      <c r="K399" s="276">
        <v>12.95</v>
      </c>
      <c r="L399" s="276">
        <v>12.25</v>
      </c>
      <c r="M399" s="276">
        <v>24.760470000000002</v>
      </c>
    </row>
    <row r="400" spans="1:13">
      <c r="A400" s="267">
        <v>392</v>
      </c>
      <c r="B400" s="276" t="s">
        <v>508</v>
      </c>
      <c r="C400" s="277">
        <v>238.1</v>
      </c>
      <c r="D400" s="278">
        <v>239.38333333333333</v>
      </c>
      <c r="E400" s="278">
        <v>235.71666666666664</v>
      </c>
      <c r="F400" s="278">
        <v>233.33333333333331</v>
      </c>
      <c r="G400" s="278">
        <v>229.66666666666663</v>
      </c>
      <c r="H400" s="278">
        <v>241.76666666666665</v>
      </c>
      <c r="I400" s="278">
        <v>245.43333333333334</v>
      </c>
      <c r="J400" s="278">
        <v>247.81666666666666</v>
      </c>
      <c r="K400" s="276">
        <v>243.05</v>
      </c>
      <c r="L400" s="276">
        <v>237</v>
      </c>
      <c r="M400" s="276">
        <v>1.49068</v>
      </c>
    </row>
    <row r="401" spans="1:13">
      <c r="A401" s="267">
        <v>393</v>
      </c>
      <c r="B401" s="276" t="s">
        <v>495</v>
      </c>
      <c r="C401" s="277">
        <v>267.7</v>
      </c>
      <c r="D401" s="278">
        <v>268.15000000000003</v>
      </c>
      <c r="E401" s="278">
        <v>265.80000000000007</v>
      </c>
      <c r="F401" s="278">
        <v>263.90000000000003</v>
      </c>
      <c r="G401" s="278">
        <v>261.55000000000007</v>
      </c>
      <c r="H401" s="278">
        <v>270.05000000000007</v>
      </c>
      <c r="I401" s="278">
        <v>272.40000000000009</v>
      </c>
      <c r="J401" s="278">
        <v>274.30000000000007</v>
      </c>
      <c r="K401" s="276">
        <v>270.5</v>
      </c>
      <c r="L401" s="276">
        <v>266.25</v>
      </c>
      <c r="M401" s="276">
        <v>3.3169</v>
      </c>
    </row>
    <row r="402" spans="1:13">
      <c r="A402" s="267">
        <v>394</v>
      </c>
      <c r="B402" s="276" t="s">
        <v>512</v>
      </c>
      <c r="C402" s="277">
        <v>63.3</v>
      </c>
      <c r="D402" s="278">
        <v>63.449999999999996</v>
      </c>
      <c r="E402" s="278">
        <v>61.849999999999994</v>
      </c>
      <c r="F402" s="278">
        <v>60.4</v>
      </c>
      <c r="G402" s="278">
        <v>58.8</v>
      </c>
      <c r="H402" s="278">
        <v>64.899999999999991</v>
      </c>
      <c r="I402" s="278">
        <v>66.5</v>
      </c>
      <c r="J402" s="278">
        <v>67.949999999999989</v>
      </c>
      <c r="K402" s="276">
        <v>65.05</v>
      </c>
      <c r="L402" s="276">
        <v>62</v>
      </c>
      <c r="M402" s="276">
        <v>9.7667000000000002</v>
      </c>
    </row>
    <row r="403" spans="1:13">
      <c r="A403" s="267">
        <v>395</v>
      </c>
      <c r="B403" s="276" t="s">
        <v>171</v>
      </c>
      <c r="C403" s="277">
        <v>63.95</v>
      </c>
      <c r="D403" s="278">
        <v>63.116666666666667</v>
      </c>
      <c r="E403" s="278">
        <v>61.433333333333337</v>
      </c>
      <c r="F403" s="278">
        <v>58.916666666666671</v>
      </c>
      <c r="G403" s="278">
        <v>57.233333333333341</v>
      </c>
      <c r="H403" s="278">
        <v>65.633333333333326</v>
      </c>
      <c r="I403" s="278">
        <v>67.316666666666663</v>
      </c>
      <c r="J403" s="278">
        <v>69.833333333333329</v>
      </c>
      <c r="K403" s="276">
        <v>64.8</v>
      </c>
      <c r="L403" s="276">
        <v>60.6</v>
      </c>
      <c r="M403" s="276">
        <v>509.04676999999998</v>
      </c>
    </row>
    <row r="404" spans="1:13">
      <c r="A404" s="267">
        <v>396</v>
      </c>
      <c r="B404" s="276" t="s">
        <v>513</v>
      </c>
      <c r="C404" s="277">
        <v>8261.7000000000007</v>
      </c>
      <c r="D404" s="278">
        <v>8234.2666666666682</v>
      </c>
      <c r="E404" s="278">
        <v>8129.4333333333361</v>
      </c>
      <c r="F404" s="278">
        <v>7997.1666666666679</v>
      </c>
      <c r="G404" s="278">
        <v>7892.3333333333358</v>
      </c>
      <c r="H404" s="278">
        <v>8366.5333333333365</v>
      </c>
      <c r="I404" s="278">
        <v>8471.3666666666686</v>
      </c>
      <c r="J404" s="278">
        <v>8603.6333333333369</v>
      </c>
      <c r="K404" s="276">
        <v>8339.1</v>
      </c>
      <c r="L404" s="276">
        <v>8102</v>
      </c>
      <c r="M404" s="276">
        <v>0.16605</v>
      </c>
    </row>
    <row r="405" spans="1:13">
      <c r="A405" s="267">
        <v>397</v>
      </c>
      <c r="B405" s="276" t="s">
        <v>3523</v>
      </c>
      <c r="C405" s="277">
        <v>840</v>
      </c>
      <c r="D405" s="278">
        <v>840.5</v>
      </c>
      <c r="E405" s="278">
        <v>836.8</v>
      </c>
      <c r="F405" s="278">
        <v>833.59999999999991</v>
      </c>
      <c r="G405" s="278">
        <v>829.89999999999986</v>
      </c>
      <c r="H405" s="278">
        <v>843.7</v>
      </c>
      <c r="I405" s="278">
        <v>847.40000000000009</v>
      </c>
      <c r="J405" s="278">
        <v>850.60000000000014</v>
      </c>
      <c r="K405" s="276">
        <v>844.2</v>
      </c>
      <c r="L405" s="276">
        <v>837.3</v>
      </c>
      <c r="M405" s="276">
        <v>4.6967499999999998</v>
      </c>
    </row>
    <row r="406" spans="1:13">
      <c r="A406" s="267">
        <v>398</v>
      </c>
      <c r="B406" s="276" t="s">
        <v>280</v>
      </c>
      <c r="C406" s="277">
        <v>901.65</v>
      </c>
      <c r="D406" s="278">
        <v>894.55000000000007</v>
      </c>
      <c r="E406" s="278">
        <v>884.60000000000014</v>
      </c>
      <c r="F406" s="278">
        <v>867.55000000000007</v>
      </c>
      <c r="G406" s="278">
        <v>857.60000000000014</v>
      </c>
      <c r="H406" s="278">
        <v>911.60000000000014</v>
      </c>
      <c r="I406" s="278">
        <v>921.55000000000018</v>
      </c>
      <c r="J406" s="278">
        <v>938.60000000000014</v>
      </c>
      <c r="K406" s="276">
        <v>904.5</v>
      </c>
      <c r="L406" s="276">
        <v>877.5</v>
      </c>
      <c r="M406" s="276">
        <v>41.878610000000002</v>
      </c>
    </row>
    <row r="407" spans="1:13">
      <c r="A407" s="267">
        <v>399</v>
      </c>
      <c r="B407" s="276" t="s">
        <v>172</v>
      </c>
      <c r="C407" s="277">
        <v>275.2</v>
      </c>
      <c r="D407" s="278">
        <v>273.06666666666666</v>
      </c>
      <c r="E407" s="278">
        <v>270.13333333333333</v>
      </c>
      <c r="F407" s="278">
        <v>265.06666666666666</v>
      </c>
      <c r="G407" s="278">
        <v>262.13333333333333</v>
      </c>
      <c r="H407" s="278">
        <v>278.13333333333333</v>
      </c>
      <c r="I407" s="278">
        <v>281.06666666666661</v>
      </c>
      <c r="J407" s="278">
        <v>286.13333333333333</v>
      </c>
      <c r="K407" s="276">
        <v>276</v>
      </c>
      <c r="L407" s="276">
        <v>268</v>
      </c>
      <c r="M407" s="276">
        <v>368.70242000000002</v>
      </c>
    </row>
    <row r="408" spans="1:13">
      <c r="A408" s="267">
        <v>400</v>
      </c>
      <c r="B408" s="276" t="s">
        <v>514</v>
      </c>
      <c r="C408" s="277">
        <v>4419</v>
      </c>
      <c r="D408" s="278">
        <v>4409.5333333333338</v>
      </c>
      <c r="E408" s="278">
        <v>4273.3666666666677</v>
      </c>
      <c r="F408" s="278">
        <v>4127.7333333333336</v>
      </c>
      <c r="G408" s="278">
        <v>3991.5666666666675</v>
      </c>
      <c r="H408" s="278">
        <v>4555.1666666666679</v>
      </c>
      <c r="I408" s="278">
        <v>4691.3333333333339</v>
      </c>
      <c r="J408" s="278">
        <v>4836.9666666666681</v>
      </c>
      <c r="K408" s="276">
        <v>4545.7</v>
      </c>
      <c r="L408" s="276">
        <v>4263.8999999999996</v>
      </c>
      <c r="M408" s="276">
        <v>0.17047999999999999</v>
      </c>
    </row>
    <row r="409" spans="1:13">
      <c r="A409" s="267">
        <v>401</v>
      </c>
      <c r="B409" s="276" t="s">
        <v>2402</v>
      </c>
      <c r="C409" s="277">
        <v>84.25</v>
      </c>
      <c r="D409" s="278">
        <v>83.75</v>
      </c>
      <c r="E409" s="278">
        <v>82.3</v>
      </c>
      <c r="F409" s="278">
        <v>80.349999999999994</v>
      </c>
      <c r="G409" s="278">
        <v>78.899999999999991</v>
      </c>
      <c r="H409" s="278">
        <v>85.7</v>
      </c>
      <c r="I409" s="278">
        <v>87.149999999999991</v>
      </c>
      <c r="J409" s="278">
        <v>89.100000000000009</v>
      </c>
      <c r="K409" s="276">
        <v>85.2</v>
      </c>
      <c r="L409" s="276">
        <v>81.8</v>
      </c>
      <c r="M409" s="276">
        <v>4.4528600000000003</v>
      </c>
    </row>
    <row r="410" spans="1:13">
      <c r="A410" s="267">
        <v>402</v>
      </c>
      <c r="B410" s="276" t="s">
        <v>2404</v>
      </c>
      <c r="C410" s="277">
        <v>87.75</v>
      </c>
      <c r="D410" s="278">
        <v>88.383333333333326</v>
      </c>
      <c r="E410" s="278">
        <v>86.366666666666646</v>
      </c>
      <c r="F410" s="278">
        <v>84.98333333333332</v>
      </c>
      <c r="G410" s="278">
        <v>82.96666666666664</v>
      </c>
      <c r="H410" s="278">
        <v>89.766666666666652</v>
      </c>
      <c r="I410" s="278">
        <v>91.783333333333331</v>
      </c>
      <c r="J410" s="278">
        <v>93.166666666666657</v>
      </c>
      <c r="K410" s="276">
        <v>90.4</v>
      </c>
      <c r="L410" s="276">
        <v>87</v>
      </c>
      <c r="M410" s="276">
        <v>21.732859999999999</v>
      </c>
    </row>
    <row r="411" spans="1:13">
      <c r="A411" s="267">
        <v>403</v>
      </c>
      <c r="B411" s="276" t="s">
        <v>2412</v>
      </c>
      <c r="C411" s="277">
        <v>170.1</v>
      </c>
      <c r="D411" s="278">
        <v>170.4</v>
      </c>
      <c r="E411" s="278">
        <v>168</v>
      </c>
      <c r="F411" s="278">
        <v>165.9</v>
      </c>
      <c r="G411" s="278">
        <v>163.5</v>
      </c>
      <c r="H411" s="278">
        <v>172.5</v>
      </c>
      <c r="I411" s="278">
        <v>174.90000000000003</v>
      </c>
      <c r="J411" s="278">
        <v>177</v>
      </c>
      <c r="K411" s="276">
        <v>172.8</v>
      </c>
      <c r="L411" s="276">
        <v>168.3</v>
      </c>
      <c r="M411" s="276">
        <v>4.6270199999999999</v>
      </c>
    </row>
    <row r="412" spans="1:13">
      <c r="A412" s="267">
        <v>404</v>
      </c>
      <c r="B412" s="276" t="s">
        <v>516</v>
      </c>
      <c r="C412" s="277">
        <v>1688.75</v>
      </c>
      <c r="D412" s="278">
        <v>1688.25</v>
      </c>
      <c r="E412" s="278">
        <v>1676.5</v>
      </c>
      <c r="F412" s="278">
        <v>1664.25</v>
      </c>
      <c r="G412" s="278">
        <v>1652.5</v>
      </c>
      <c r="H412" s="278">
        <v>1700.5</v>
      </c>
      <c r="I412" s="278">
        <v>1712.25</v>
      </c>
      <c r="J412" s="278">
        <v>1724.5</v>
      </c>
      <c r="K412" s="276">
        <v>1700</v>
      </c>
      <c r="L412" s="276">
        <v>1676</v>
      </c>
      <c r="M412" s="276">
        <v>5.0090000000000003E-2</v>
      </c>
    </row>
    <row r="413" spans="1:13">
      <c r="A413" s="267">
        <v>405</v>
      </c>
      <c r="B413" s="276" t="s">
        <v>518</v>
      </c>
      <c r="C413" s="277">
        <v>202.4</v>
      </c>
      <c r="D413" s="278">
        <v>203.43333333333331</v>
      </c>
      <c r="E413" s="278">
        <v>200.96666666666661</v>
      </c>
      <c r="F413" s="278">
        <v>199.5333333333333</v>
      </c>
      <c r="G413" s="278">
        <v>197.06666666666661</v>
      </c>
      <c r="H413" s="278">
        <v>204.86666666666662</v>
      </c>
      <c r="I413" s="278">
        <v>207.33333333333331</v>
      </c>
      <c r="J413" s="278">
        <v>208.76666666666662</v>
      </c>
      <c r="K413" s="276">
        <v>205.9</v>
      </c>
      <c r="L413" s="276">
        <v>202</v>
      </c>
      <c r="M413" s="276">
        <v>1.3535600000000001</v>
      </c>
    </row>
    <row r="414" spans="1:13">
      <c r="A414" s="267">
        <v>406</v>
      </c>
      <c r="B414" s="276" t="s">
        <v>173</v>
      </c>
      <c r="C414" s="277">
        <v>23715.55</v>
      </c>
      <c r="D414" s="278">
        <v>23798.850000000002</v>
      </c>
      <c r="E414" s="278">
        <v>23487.750000000004</v>
      </c>
      <c r="F414" s="278">
        <v>23259.95</v>
      </c>
      <c r="G414" s="278">
        <v>22948.850000000002</v>
      </c>
      <c r="H414" s="278">
        <v>24026.650000000005</v>
      </c>
      <c r="I414" s="278">
        <v>24337.750000000004</v>
      </c>
      <c r="J414" s="278">
        <v>24565.550000000007</v>
      </c>
      <c r="K414" s="276">
        <v>24109.95</v>
      </c>
      <c r="L414" s="276">
        <v>23571.05</v>
      </c>
      <c r="M414" s="276">
        <v>0.58821999999999997</v>
      </c>
    </row>
    <row r="415" spans="1:13">
      <c r="A415" s="267">
        <v>407</v>
      </c>
      <c r="B415" s="276" t="s">
        <v>520</v>
      </c>
      <c r="C415" s="277">
        <v>1064.9000000000001</v>
      </c>
      <c r="D415" s="278">
        <v>1065.9833333333333</v>
      </c>
      <c r="E415" s="278">
        <v>1050.9666666666667</v>
      </c>
      <c r="F415" s="278">
        <v>1037.0333333333333</v>
      </c>
      <c r="G415" s="278">
        <v>1022.0166666666667</v>
      </c>
      <c r="H415" s="278">
        <v>1079.9166666666667</v>
      </c>
      <c r="I415" s="278">
        <v>1094.9333333333336</v>
      </c>
      <c r="J415" s="278">
        <v>1108.8666666666668</v>
      </c>
      <c r="K415" s="276">
        <v>1081</v>
      </c>
      <c r="L415" s="276">
        <v>1052.05</v>
      </c>
      <c r="M415" s="276">
        <v>0.34266000000000002</v>
      </c>
    </row>
    <row r="416" spans="1:13">
      <c r="A416" s="267">
        <v>408</v>
      </c>
      <c r="B416" s="276" t="s">
        <v>174</v>
      </c>
      <c r="C416" s="277">
        <v>1572.95</v>
      </c>
      <c r="D416" s="278">
        <v>1563.7166666666665</v>
      </c>
      <c r="E416" s="278">
        <v>1549.4333333333329</v>
      </c>
      <c r="F416" s="278">
        <v>1525.9166666666665</v>
      </c>
      <c r="G416" s="278">
        <v>1511.633333333333</v>
      </c>
      <c r="H416" s="278">
        <v>1587.2333333333329</v>
      </c>
      <c r="I416" s="278">
        <v>1601.5166666666662</v>
      </c>
      <c r="J416" s="278">
        <v>1625.0333333333328</v>
      </c>
      <c r="K416" s="276">
        <v>1578</v>
      </c>
      <c r="L416" s="276">
        <v>1540.2</v>
      </c>
      <c r="M416" s="276">
        <v>4.56813</v>
      </c>
    </row>
    <row r="417" spans="1:13">
      <c r="A417" s="267">
        <v>409</v>
      </c>
      <c r="B417" s="276" t="s">
        <v>515</v>
      </c>
      <c r="C417" s="277">
        <v>438.9</v>
      </c>
      <c r="D417" s="278">
        <v>441.8</v>
      </c>
      <c r="E417" s="278">
        <v>432.1</v>
      </c>
      <c r="F417" s="278">
        <v>425.3</v>
      </c>
      <c r="G417" s="278">
        <v>415.6</v>
      </c>
      <c r="H417" s="278">
        <v>448.6</v>
      </c>
      <c r="I417" s="278">
        <v>458.29999999999995</v>
      </c>
      <c r="J417" s="278">
        <v>465.1</v>
      </c>
      <c r="K417" s="276">
        <v>451.5</v>
      </c>
      <c r="L417" s="276">
        <v>435</v>
      </c>
      <c r="M417" s="276">
        <v>1.17747</v>
      </c>
    </row>
    <row r="418" spans="1:13">
      <c r="A418" s="267">
        <v>410</v>
      </c>
      <c r="B418" s="276" t="s">
        <v>510</v>
      </c>
      <c r="C418" s="277">
        <v>25.5</v>
      </c>
      <c r="D418" s="278">
        <v>25.716666666666669</v>
      </c>
      <c r="E418" s="278">
        <v>25.183333333333337</v>
      </c>
      <c r="F418" s="278">
        <v>24.866666666666667</v>
      </c>
      <c r="G418" s="278">
        <v>24.333333333333336</v>
      </c>
      <c r="H418" s="278">
        <v>26.033333333333339</v>
      </c>
      <c r="I418" s="278">
        <v>26.56666666666667</v>
      </c>
      <c r="J418" s="278">
        <v>26.88333333333334</v>
      </c>
      <c r="K418" s="276">
        <v>26.25</v>
      </c>
      <c r="L418" s="276">
        <v>25.4</v>
      </c>
      <c r="M418" s="276">
        <v>16.64058</v>
      </c>
    </row>
    <row r="419" spans="1:13">
      <c r="A419" s="267">
        <v>411</v>
      </c>
      <c r="B419" s="276" t="s">
        <v>511</v>
      </c>
      <c r="C419" s="277">
        <v>1705.4</v>
      </c>
      <c r="D419" s="278">
        <v>1707.8833333333332</v>
      </c>
      <c r="E419" s="278">
        <v>1675.7666666666664</v>
      </c>
      <c r="F419" s="278">
        <v>1646.1333333333332</v>
      </c>
      <c r="G419" s="278">
        <v>1614.0166666666664</v>
      </c>
      <c r="H419" s="278">
        <v>1737.5166666666664</v>
      </c>
      <c r="I419" s="278">
        <v>1769.6333333333332</v>
      </c>
      <c r="J419" s="278">
        <v>1799.2666666666664</v>
      </c>
      <c r="K419" s="276">
        <v>1740</v>
      </c>
      <c r="L419" s="276">
        <v>1678.25</v>
      </c>
      <c r="M419" s="276">
        <v>1.39954</v>
      </c>
    </row>
    <row r="420" spans="1:13">
      <c r="A420" s="267">
        <v>412</v>
      </c>
      <c r="B420" s="276" t="s">
        <v>521</v>
      </c>
      <c r="C420" s="277">
        <v>354.3</v>
      </c>
      <c r="D420" s="278">
        <v>350.76666666666665</v>
      </c>
      <c r="E420" s="278">
        <v>343.5333333333333</v>
      </c>
      <c r="F420" s="278">
        <v>332.76666666666665</v>
      </c>
      <c r="G420" s="278">
        <v>325.5333333333333</v>
      </c>
      <c r="H420" s="278">
        <v>361.5333333333333</v>
      </c>
      <c r="I420" s="278">
        <v>368.76666666666665</v>
      </c>
      <c r="J420" s="278">
        <v>379.5333333333333</v>
      </c>
      <c r="K420" s="276">
        <v>358</v>
      </c>
      <c r="L420" s="276">
        <v>340</v>
      </c>
      <c r="M420" s="276">
        <v>7.0729199999999999</v>
      </c>
    </row>
    <row r="421" spans="1:13">
      <c r="A421" s="267">
        <v>413</v>
      </c>
      <c r="B421" s="276" t="s">
        <v>522</v>
      </c>
      <c r="C421" s="277">
        <v>1080.55</v>
      </c>
      <c r="D421" s="278">
        <v>1076.55</v>
      </c>
      <c r="E421" s="278">
        <v>1067.0999999999999</v>
      </c>
      <c r="F421" s="278">
        <v>1053.6499999999999</v>
      </c>
      <c r="G421" s="278">
        <v>1044.1999999999998</v>
      </c>
      <c r="H421" s="278">
        <v>1090</v>
      </c>
      <c r="I421" s="278">
        <v>1099.4500000000003</v>
      </c>
      <c r="J421" s="278">
        <v>1112.9000000000001</v>
      </c>
      <c r="K421" s="276">
        <v>1086</v>
      </c>
      <c r="L421" s="276">
        <v>1063.0999999999999</v>
      </c>
      <c r="M421" s="276">
        <v>0.17176</v>
      </c>
    </row>
    <row r="422" spans="1:13">
      <c r="A422" s="267">
        <v>414</v>
      </c>
      <c r="B422" s="276" t="s">
        <v>523</v>
      </c>
      <c r="C422" s="277">
        <v>397.5</v>
      </c>
      <c r="D422" s="278">
        <v>398.34999999999997</v>
      </c>
      <c r="E422" s="278">
        <v>391.34999999999991</v>
      </c>
      <c r="F422" s="278">
        <v>385.19999999999993</v>
      </c>
      <c r="G422" s="278">
        <v>378.19999999999987</v>
      </c>
      <c r="H422" s="278">
        <v>404.49999999999994</v>
      </c>
      <c r="I422" s="278">
        <v>411.50000000000006</v>
      </c>
      <c r="J422" s="278">
        <v>417.65</v>
      </c>
      <c r="K422" s="276">
        <v>405.35</v>
      </c>
      <c r="L422" s="276">
        <v>392.2</v>
      </c>
      <c r="M422" s="276">
        <v>11.468780000000001</v>
      </c>
    </row>
    <row r="423" spans="1:13">
      <c r="A423" s="267">
        <v>415</v>
      </c>
      <c r="B423" s="276" t="s">
        <v>524</v>
      </c>
      <c r="C423" s="277">
        <v>9.0500000000000007</v>
      </c>
      <c r="D423" s="278">
        <v>9.1</v>
      </c>
      <c r="E423" s="278">
        <v>8.9499999999999993</v>
      </c>
      <c r="F423" s="278">
        <v>8.85</v>
      </c>
      <c r="G423" s="278">
        <v>8.6999999999999993</v>
      </c>
      <c r="H423" s="278">
        <v>9.1999999999999993</v>
      </c>
      <c r="I423" s="278">
        <v>9.3500000000000014</v>
      </c>
      <c r="J423" s="278">
        <v>9.4499999999999993</v>
      </c>
      <c r="K423" s="276">
        <v>9.25</v>
      </c>
      <c r="L423" s="276">
        <v>9</v>
      </c>
      <c r="M423" s="276">
        <v>148.26251999999999</v>
      </c>
    </row>
    <row r="424" spans="1:13">
      <c r="A424" s="267">
        <v>416</v>
      </c>
      <c r="B424" s="276" t="s">
        <v>2516</v>
      </c>
      <c r="C424" s="285">
        <v>746.45</v>
      </c>
      <c r="D424" s="286">
        <v>744.73333333333323</v>
      </c>
      <c r="E424" s="286">
        <v>729.66666666666652</v>
      </c>
      <c r="F424" s="286">
        <v>712.88333333333333</v>
      </c>
      <c r="G424" s="286">
        <v>697.81666666666661</v>
      </c>
      <c r="H424" s="286">
        <v>761.51666666666642</v>
      </c>
      <c r="I424" s="286">
        <v>776.58333333333326</v>
      </c>
      <c r="J424" s="286">
        <v>793.36666666666633</v>
      </c>
      <c r="K424" s="287">
        <v>759.8</v>
      </c>
      <c r="L424" s="287">
        <v>727.95</v>
      </c>
      <c r="M424" s="287">
        <v>2.14438</v>
      </c>
    </row>
    <row r="425" spans="1:13">
      <c r="A425" s="267">
        <v>417</v>
      </c>
      <c r="B425" s="276" t="s">
        <v>527</v>
      </c>
      <c r="C425" s="276">
        <v>183.85</v>
      </c>
      <c r="D425" s="278">
        <v>185.35</v>
      </c>
      <c r="E425" s="278">
        <v>181.89999999999998</v>
      </c>
      <c r="F425" s="278">
        <v>179.95</v>
      </c>
      <c r="G425" s="278">
        <v>176.49999999999997</v>
      </c>
      <c r="H425" s="278">
        <v>187.29999999999998</v>
      </c>
      <c r="I425" s="278">
        <v>190.74999999999997</v>
      </c>
      <c r="J425" s="278">
        <v>192.7</v>
      </c>
      <c r="K425" s="276">
        <v>188.8</v>
      </c>
      <c r="L425" s="276">
        <v>183.4</v>
      </c>
      <c r="M425" s="276">
        <v>5.1208799999999997</v>
      </c>
    </row>
    <row r="426" spans="1:13">
      <c r="A426" s="267">
        <v>418</v>
      </c>
      <c r="B426" s="276" t="s">
        <v>2525</v>
      </c>
      <c r="C426" s="276">
        <v>95.85</v>
      </c>
      <c r="D426" s="278">
        <v>95.783333333333346</v>
      </c>
      <c r="E426" s="278">
        <v>94.066666666666691</v>
      </c>
      <c r="F426" s="278">
        <v>92.283333333333346</v>
      </c>
      <c r="G426" s="278">
        <v>90.566666666666691</v>
      </c>
      <c r="H426" s="278">
        <v>97.566666666666691</v>
      </c>
      <c r="I426" s="278">
        <v>99.28333333333336</v>
      </c>
      <c r="J426" s="278">
        <v>101.06666666666669</v>
      </c>
      <c r="K426" s="276">
        <v>97.5</v>
      </c>
      <c r="L426" s="276">
        <v>94</v>
      </c>
      <c r="M426" s="276">
        <v>52.673690000000001</v>
      </c>
    </row>
    <row r="427" spans="1:13">
      <c r="A427" s="267">
        <v>419</v>
      </c>
      <c r="B427" s="276" t="s">
        <v>175</v>
      </c>
      <c r="C427" s="276">
        <v>5505.35</v>
      </c>
      <c r="D427" s="278">
        <v>5497.6833333333334</v>
      </c>
      <c r="E427" s="278">
        <v>5458.166666666667</v>
      </c>
      <c r="F427" s="278">
        <v>5410.9833333333336</v>
      </c>
      <c r="G427" s="278">
        <v>5371.4666666666672</v>
      </c>
      <c r="H427" s="278">
        <v>5544.8666666666668</v>
      </c>
      <c r="I427" s="278">
        <v>5584.3833333333332</v>
      </c>
      <c r="J427" s="278">
        <v>5631.5666666666666</v>
      </c>
      <c r="K427" s="276">
        <v>5537.2</v>
      </c>
      <c r="L427" s="276">
        <v>5450.5</v>
      </c>
      <c r="M427" s="276">
        <v>0.98372000000000004</v>
      </c>
    </row>
    <row r="428" spans="1:13">
      <c r="A428" s="267">
        <v>420</v>
      </c>
      <c r="B428" s="276" t="s">
        <v>176</v>
      </c>
      <c r="C428" s="276">
        <v>1016.05</v>
      </c>
      <c r="D428" s="278">
        <v>1014.6833333333334</v>
      </c>
      <c r="E428" s="278">
        <v>999.56666666666683</v>
      </c>
      <c r="F428" s="278">
        <v>983.08333333333348</v>
      </c>
      <c r="G428" s="278">
        <v>967.96666666666692</v>
      </c>
      <c r="H428" s="278">
        <v>1031.1666666666667</v>
      </c>
      <c r="I428" s="278">
        <v>1046.2833333333333</v>
      </c>
      <c r="J428" s="278">
        <v>1062.7666666666667</v>
      </c>
      <c r="K428" s="276">
        <v>1029.8</v>
      </c>
      <c r="L428" s="276">
        <v>998.2</v>
      </c>
      <c r="M428" s="276">
        <v>43.134169999999997</v>
      </c>
    </row>
    <row r="429" spans="1:13">
      <c r="A429" s="267">
        <v>421</v>
      </c>
      <c r="B429" s="276" t="s">
        <v>177</v>
      </c>
      <c r="C429" s="276">
        <v>900.9</v>
      </c>
      <c r="D429" s="278">
        <v>892.35</v>
      </c>
      <c r="E429" s="278">
        <v>866.7</v>
      </c>
      <c r="F429" s="278">
        <v>832.5</v>
      </c>
      <c r="G429" s="278">
        <v>806.85</v>
      </c>
      <c r="H429" s="278">
        <v>926.55000000000007</v>
      </c>
      <c r="I429" s="278">
        <v>952.19999999999993</v>
      </c>
      <c r="J429" s="278">
        <v>986.40000000000009</v>
      </c>
      <c r="K429" s="276">
        <v>918</v>
      </c>
      <c r="L429" s="276">
        <v>858.15</v>
      </c>
      <c r="M429" s="276">
        <v>22.29673</v>
      </c>
    </row>
    <row r="430" spans="1:13">
      <c r="A430" s="267">
        <v>422</v>
      </c>
      <c r="B430" s="276" t="s">
        <v>525</v>
      </c>
      <c r="C430" s="276">
        <v>90.6</v>
      </c>
      <c r="D430" s="278">
        <v>90.816666666666663</v>
      </c>
      <c r="E430" s="278">
        <v>88.833333333333329</v>
      </c>
      <c r="F430" s="278">
        <v>87.066666666666663</v>
      </c>
      <c r="G430" s="278">
        <v>85.083333333333329</v>
      </c>
      <c r="H430" s="278">
        <v>92.583333333333329</v>
      </c>
      <c r="I430" s="278">
        <v>94.566666666666677</v>
      </c>
      <c r="J430" s="278">
        <v>96.333333333333329</v>
      </c>
      <c r="K430" s="276">
        <v>92.8</v>
      </c>
      <c r="L430" s="276">
        <v>89.05</v>
      </c>
      <c r="M430" s="276">
        <v>1.1352599999999999</v>
      </c>
    </row>
    <row r="431" spans="1:13">
      <c r="A431" s="267">
        <v>423</v>
      </c>
      <c r="B431" s="276" t="s">
        <v>526</v>
      </c>
      <c r="C431" s="276">
        <v>474.7</v>
      </c>
      <c r="D431" s="278">
        <v>474.55</v>
      </c>
      <c r="E431" s="278">
        <v>469.15000000000003</v>
      </c>
      <c r="F431" s="278">
        <v>463.6</v>
      </c>
      <c r="G431" s="278">
        <v>458.20000000000005</v>
      </c>
      <c r="H431" s="278">
        <v>480.1</v>
      </c>
      <c r="I431" s="278">
        <v>485.5</v>
      </c>
      <c r="J431" s="278">
        <v>491.05</v>
      </c>
      <c r="K431" s="276">
        <v>479.95</v>
      </c>
      <c r="L431" s="276">
        <v>469</v>
      </c>
      <c r="M431" s="276">
        <v>0.90259999999999996</v>
      </c>
    </row>
    <row r="432" spans="1:13">
      <c r="A432" s="267">
        <v>424</v>
      </c>
      <c r="B432" s="276" t="s">
        <v>3387</v>
      </c>
      <c r="C432" s="276">
        <v>294.55</v>
      </c>
      <c r="D432" s="278">
        <v>295.0333333333333</v>
      </c>
      <c r="E432" s="278">
        <v>292.06666666666661</v>
      </c>
      <c r="F432" s="278">
        <v>289.58333333333331</v>
      </c>
      <c r="G432" s="278">
        <v>286.61666666666662</v>
      </c>
      <c r="H432" s="278">
        <v>297.51666666666659</v>
      </c>
      <c r="I432" s="278">
        <v>300.48333333333329</v>
      </c>
      <c r="J432" s="278">
        <v>302.96666666666658</v>
      </c>
      <c r="K432" s="276">
        <v>298</v>
      </c>
      <c r="L432" s="276">
        <v>292.55</v>
      </c>
      <c r="M432" s="276">
        <v>2.0445500000000001</v>
      </c>
    </row>
    <row r="433" spans="1:13">
      <c r="A433" s="267">
        <v>425</v>
      </c>
      <c r="B433" s="276" t="s">
        <v>529</v>
      </c>
      <c r="C433" s="276">
        <v>1782.55</v>
      </c>
      <c r="D433" s="278">
        <v>1784.8500000000001</v>
      </c>
      <c r="E433" s="278">
        <v>1756.7000000000003</v>
      </c>
      <c r="F433" s="278">
        <v>1730.8500000000001</v>
      </c>
      <c r="G433" s="278">
        <v>1702.7000000000003</v>
      </c>
      <c r="H433" s="278">
        <v>1810.7000000000003</v>
      </c>
      <c r="I433" s="278">
        <v>1838.8500000000004</v>
      </c>
      <c r="J433" s="278">
        <v>1864.7000000000003</v>
      </c>
      <c r="K433" s="276">
        <v>1813</v>
      </c>
      <c r="L433" s="276">
        <v>1759</v>
      </c>
      <c r="M433" s="276">
        <v>0.10534</v>
      </c>
    </row>
    <row r="434" spans="1:13">
      <c r="A434" s="267">
        <v>426</v>
      </c>
      <c r="B434" s="276" t="s">
        <v>530</v>
      </c>
      <c r="C434" s="276">
        <v>528.15</v>
      </c>
      <c r="D434" s="278">
        <v>531.08333333333337</v>
      </c>
      <c r="E434" s="278">
        <v>522.16666666666674</v>
      </c>
      <c r="F434" s="278">
        <v>516.18333333333339</v>
      </c>
      <c r="G434" s="278">
        <v>507.26666666666677</v>
      </c>
      <c r="H434" s="278">
        <v>537.06666666666672</v>
      </c>
      <c r="I434" s="278">
        <v>545.98333333333346</v>
      </c>
      <c r="J434" s="278">
        <v>551.9666666666667</v>
      </c>
      <c r="K434" s="276">
        <v>540</v>
      </c>
      <c r="L434" s="276">
        <v>525.1</v>
      </c>
      <c r="M434" s="276">
        <v>0.56777999999999995</v>
      </c>
    </row>
    <row r="435" spans="1:13">
      <c r="A435" s="267">
        <v>427</v>
      </c>
      <c r="B435" s="276" t="s">
        <v>178</v>
      </c>
      <c r="C435" s="276">
        <v>586.95000000000005</v>
      </c>
      <c r="D435" s="278">
        <v>590.31666666666672</v>
      </c>
      <c r="E435" s="278">
        <v>581.18333333333339</v>
      </c>
      <c r="F435" s="278">
        <v>575.41666666666663</v>
      </c>
      <c r="G435" s="278">
        <v>566.2833333333333</v>
      </c>
      <c r="H435" s="278">
        <v>596.08333333333348</v>
      </c>
      <c r="I435" s="278">
        <v>605.21666666666692</v>
      </c>
      <c r="J435" s="278">
        <v>610.98333333333358</v>
      </c>
      <c r="K435" s="276">
        <v>599.45000000000005</v>
      </c>
      <c r="L435" s="276">
        <v>584.54999999999995</v>
      </c>
      <c r="M435" s="276">
        <v>122.99793</v>
      </c>
    </row>
    <row r="436" spans="1:13">
      <c r="A436" s="267">
        <v>428</v>
      </c>
      <c r="B436" s="276" t="s">
        <v>531</v>
      </c>
      <c r="C436" s="276">
        <v>349.55</v>
      </c>
      <c r="D436" s="278">
        <v>351.31666666666661</v>
      </c>
      <c r="E436" s="278">
        <v>343.63333333333321</v>
      </c>
      <c r="F436" s="278">
        <v>337.71666666666658</v>
      </c>
      <c r="G436" s="278">
        <v>330.03333333333319</v>
      </c>
      <c r="H436" s="278">
        <v>357.23333333333323</v>
      </c>
      <c r="I436" s="278">
        <v>364.91666666666663</v>
      </c>
      <c r="J436" s="278">
        <v>370.83333333333326</v>
      </c>
      <c r="K436" s="276">
        <v>359</v>
      </c>
      <c r="L436" s="276">
        <v>345.4</v>
      </c>
      <c r="M436" s="276">
        <v>7.7222799999999996</v>
      </c>
    </row>
    <row r="437" spans="1:13">
      <c r="A437" s="267">
        <v>429</v>
      </c>
      <c r="B437" s="276" t="s">
        <v>179</v>
      </c>
      <c r="C437" s="276">
        <v>490.65</v>
      </c>
      <c r="D437" s="278">
        <v>489.58333333333331</v>
      </c>
      <c r="E437" s="278">
        <v>485.26666666666665</v>
      </c>
      <c r="F437" s="278">
        <v>479.88333333333333</v>
      </c>
      <c r="G437" s="278">
        <v>475.56666666666666</v>
      </c>
      <c r="H437" s="278">
        <v>494.96666666666664</v>
      </c>
      <c r="I437" s="278">
        <v>499.28333333333336</v>
      </c>
      <c r="J437" s="278">
        <v>504.66666666666663</v>
      </c>
      <c r="K437" s="276">
        <v>493.9</v>
      </c>
      <c r="L437" s="276">
        <v>484.2</v>
      </c>
      <c r="M437" s="276">
        <v>20.724229999999999</v>
      </c>
    </row>
    <row r="438" spans="1:13">
      <c r="A438" s="267">
        <v>430</v>
      </c>
      <c r="B438" s="276" t="s">
        <v>532</v>
      </c>
      <c r="C438" s="276">
        <v>195.45</v>
      </c>
      <c r="D438" s="278">
        <v>194.04999999999998</v>
      </c>
      <c r="E438" s="278">
        <v>191.84999999999997</v>
      </c>
      <c r="F438" s="278">
        <v>188.24999999999997</v>
      </c>
      <c r="G438" s="278">
        <v>186.04999999999995</v>
      </c>
      <c r="H438" s="278">
        <v>197.64999999999998</v>
      </c>
      <c r="I438" s="278">
        <v>199.84999999999997</v>
      </c>
      <c r="J438" s="278">
        <v>203.45</v>
      </c>
      <c r="K438" s="276">
        <v>196.25</v>
      </c>
      <c r="L438" s="276">
        <v>190.45</v>
      </c>
      <c r="M438" s="276">
        <v>1.76458</v>
      </c>
    </row>
    <row r="439" spans="1:13">
      <c r="A439" s="267">
        <v>431</v>
      </c>
      <c r="B439" s="276" t="s">
        <v>533</v>
      </c>
      <c r="C439" s="276">
        <v>1644.6</v>
      </c>
      <c r="D439" s="278">
        <v>1642.1333333333332</v>
      </c>
      <c r="E439" s="278">
        <v>1602.3166666666664</v>
      </c>
      <c r="F439" s="278">
        <v>1560.0333333333331</v>
      </c>
      <c r="G439" s="278">
        <v>1520.2166666666662</v>
      </c>
      <c r="H439" s="278">
        <v>1684.4166666666665</v>
      </c>
      <c r="I439" s="278">
        <v>1724.2333333333331</v>
      </c>
      <c r="J439" s="278">
        <v>1766.5166666666667</v>
      </c>
      <c r="K439" s="276">
        <v>1681.95</v>
      </c>
      <c r="L439" s="276">
        <v>1599.85</v>
      </c>
      <c r="M439" s="276">
        <v>2.24099</v>
      </c>
    </row>
    <row r="440" spans="1:13">
      <c r="A440" s="267">
        <v>432</v>
      </c>
      <c r="B440" s="276" t="s">
        <v>534</v>
      </c>
      <c r="C440" s="276">
        <v>5.6</v>
      </c>
      <c r="D440" s="278">
        <v>5.5666666666666664</v>
      </c>
      <c r="E440" s="278">
        <v>5.5333333333333332</v>
      </c>
      <c r="F440" s="278">
        <v>5.4666666666666668</v>
      </c>
      <c r="G440" s="278">
        <v>5.4333333333333336</v>
      </c>
      <c r="H440" s="278">
        <v>5.6333333333333329</v>
      </c>
      <c r="I440" s="278">
        <v>5.6666666666666661</v>
      </c>
      <c r="J440" s="278">
        <v>5.7333333333333325</v>
      </c>
      <c r="K440" s="276">
        <v>5.6</v>
      </c>
      <c r="L440" s="276">
        <v>5.5</v>
      </c>
      <c r="M440" s="276">
        <v>76.079250000000002</v>
      </c>
    </row>
    <row r="441" spans="1:13">
      <c r="A441" s="267">
        <v>433</v>
      </c>
      <c r="B441" s="276" t="s">
        <v>535</v>
      </c>
      <c r="C441" s="276">
        <v>135.4</v>
      </c>
      <c r="D441" s="278">
        <v>134.1</v>
      </c>
      <c r="E441" s="278">
        <v>132.29999999999998</v>
      </c>
      <c r="F441" s="278">
        <v>129.19999999999999</v>
      </c>
      <c r="G441" s="278">
        <v>127.39999999999998</v>
      </c>
      <c r="H441" s="278">
        <v>137.19999999999999</v>
      </c>
      <c r="I441" s="278">
        <v>139</v>
      </c>
      <c r="J441" s="278">
        <v>142.1</v>
      </c>
      <c r="K441" s="276">
        <v>135.9</v>
      </c>
      <c r="L441" s="276">
        <v>131</v>
      </c>
      <c r="M441" s="276">
        <v>1.5814900000000001</v>
      </c>
    </row>
    <row r="442" spans="1:13">
      <c r="A442" s="267">
        <v>434</v>
      </c>
      <c r="B442" s="276" t="s">
        <v>2593</v>
      </c>
      <c r="C442" s="276">
        <v>224.65</v>
      </c>
      <c r="D442" s="278">
        <v>224.91666666666666</v>
      </c>
      <c r="E442" s="278">
        <v>221.98333333333332</v>
      </c>
      <c r="F442" s="278">
        <v>219.31666666666666</v>
      </c>
      <c r="G442" s="278">
        <v>216.38333333333333</v>
      </c>
      <c r="H442" s="278">
        <v>227.58333333333331</v>
      </c>
      <c r="I442" s="278">
        <v>230.51666666666665</v>
      </c>
      <c r="J442" s="278">
        <v>233.18333333333331</v>
      </c>
      <c r="K442" s="276">
        <v>227.85</v>
      </c>
      <c r="L442" s="276">
        <v>222.25</v>
      </c>
      <c r="M442" s="276">
        <v>9.8223500000000001</v>
      </c>
    </row>
    <row r="443" spans="1:13">
      <c r="A443" s="267">
        <v>435</v>
      </c>
      <c r="B443" s="276" t="s">
        <v>536</v>
      </c>
      <c r="C443" s="276">
        <v>1024.5999999999999</v>
      </c>
      <c r="D443" s="278">
        <v>1022.5333333333333</v>
      </c>
      <c r="E443" s="278">
        <v>1007.0666666666666</v>
      </c>
      <c r="F443" s="278">
        <v>989.5333333333333</v>
      </c>
      <c r="G443" s="278">
        <v>974.06666666666661</v>
      </c>
      <c r="H443" s="278">
        <v>1040.0666666666666</v>
      </c>
      <c r="I443" s="278">
        <v>1055.5333333333333</v>
      </c>
      <c r="J443" s="278">
        <v>1073.0666666666666</v>
      </c>
      <c r="K443" s="276">
        <v>1038</v>
      </c>
      <c r="L443" s="276">
        <v>1005</v>
      </c>
      <c r="M443" s="276">
        <v>3.6032799999999998</v>
      </c>
    </row>
    <row r="444" spans="1:13">
      <c r="A444" s="267">
        <v>436</v>
      </c>
      <c r="B444" s="276" t="s">
        <v>282</v>
      </c>
      <c r="C444" s="276">
        <v>609.20000000000005</v>
      </c>
      <c r="D444" s="278">
        <v>611.80000000000007</v>
      </c>
      <c r="E444" s="278">
        <v>601.60000000000014</v>
      </c>
      <c r="F444" s="278">
        <v>594.00000000000011</v>
      </c>
      <c r="G444" s="278">
        <v>583.80000000000018</v>
      </c>
      <c r="H444" s="278">
        <v>619.40000000000009</v>
      </c>
      <c r="I444" s="278">
        <v>629.60000000000014</v>
      </c>
      <c r="J444" s="278">
        <v>637.20000000000005</v>
      </c>
      <c r="K444" s="276">
        <v>622</v>
      </c>
      <c r="L444" s="276">
        <v>604.20000000000005</v>
      </c>
      <c r="M444" s="276">
        <v>3.1875100000000001</v>
      </c>
    </row>
    <row r="445" spans="1:13">
      <c r="A445" s="267">
        <v>437</v>
      </c>
      <c r="B445" s="276" t="s">
        <v>542</v>
      </c>
      <c r="C445" s="276">
        <v>50.4</v>
      </c>
      <c r="D445" s="278">
        <v>50.233333333333327</v>
      </c>
      <c r="E445" s="278">
        <v>48.666666666666657</v>
      </c>
      <c r="F445" s="278">
        <v>46.93333333333333</v>
      </c>
      <c r="G445" s="278">
        <v>45.36666666666666</v>
      </c>
      <c r="H445" s="278">
        <v>51.966666666666654</v>
      </c>
      <c r="I445" s="278">
        <v>53.533333333333331</v>
      </c>
      <c r="J445" s="278">
        <v>55.266666666666652</v>
      </c>
      <c r="K445" s="276">
        <v>51.8</v>
      </c>
      <c r="L445" s="276">
        <v>48.5</v>
      </c>
      <c r="M445" s="276">
        <v>42.141959999999997</v>
      </c>
    </row>
    <row r="446" spans="1:13">
      <c r="A446" s="267">
        <v>438</v>
      </c>
      <c r="B446" s="276" t="s">
        <v>2608</v>
      </c>
      <c r="C446" s="276">
        <v>12487.45</v>
      </c>
      <c r="D446" s="278">
        <v>12541.916666666666</v>
      </c>
      <c r="E446" s="278">
        <v>12345.533333333333</v>
      </c>
      <c r="F446" s="278">
        <v>12203.616666666667</v>
      </c>
      <c r="G446" s="278">
        <v>12007.233333333334</v>
      </c>
      <c r="H446" s="278">
        <v>12683.833333333332</v>
      </c>
      <c r="I446" s="278">
        <v>12880.216666666667</v>
      </c>
      <c r="J446" s="278">
        <v>13022.133333333331</v>
      </c>
      <c r="K446" s="276">
        <v>12738.3</v>
      </c>
      <c r="L446" s="276">
        <v>12400</v>
      </c>
      <c r="M446" s="276">
        <v>3.5380000000000002E-2</v>
      </c>
    </row>
    <row r="447" spans="1:13">
      <c r="A447" s="267">
        <v>439</v>
      </c>
      <c r="B447" s="276" t="s">
        <v>2613</v>
      </c>
      <c r="C447" s="276">
        <v>1064.95</v>
      </c>
      <c r="D447" s="278">
        <v>1065.5666666666666</v>
      </c>
      <c r="E447" s="278">
        <v>1051.3833333333332</v>
      </c>
      <c r="F447" s="278">
        <v>1037.8166666666666</v>
      </c>
      <c r="G447" s="278">
        <v>1023.6333333333332</v>
      </c>
      <c r="H447" s="278">
        <v>1079.1333333333332</v>
      </c>
      <c r="I447" s="278">
        <v>1093.3166666666666</v>
      </c>
      <c r="J447" s="278">
        <v>1106.8833333333332</v>
      </c>
      <c r="K447" s="276">
        <v>1079.75</v>
      </c>
      <c r="L447" s="276">
        <v>1052</v>
      </c>
      <c r="M447" s="276">
        <v>2.0032800000000002</v>
      </c>
    </row>
    <row r="448" spans="1:13">
      <c r="A448" s="267">
        <v>440</v>
      </c>
      <c r="B448" s="276" t="s">
        <v>3464</v>
      </c>
      <c r="C448" s="276">
        <v>602.45000000000005</v>
      </c>
      <c r="D448" s="278">
        <v>604.53333333333342</v>
      </c>
      <c r="E448" s="278">
        <v>597.11666666666679</v>
      </c>
      <c r="F448" s="278">
        <v>591.78333333333342</v>
      </c>
      <c r="G448" s="278">
        <v>584.36666666666679</v>
      </c>
      <c r="H448" s="278">
        <v>609.86666666666679</v>
      </c>
      <c r="I448" s="278">
        <v>617.28333333333353</v>
      </c>
      <c r="J448" s="278">
        <v>622.61666666666679</v>
      </c>
      <c r="K448" s="276">
        <v>611.95000000000005</v>
      </c>
      <c r="L448" s="276">
        <v>599.20000000000005</v>
      </c>
      <c r="M448" s="276">
        <v>23.510269999999998</v>
      </c>
    </row>
    <row r="449" spans="1:13">
      <c r="A449" s="267">
        <v>441</v>
      </c>
      <c r="B449" s="276" t="s">
        <v>182</v>
      </c>
      <c r="C449" s="276">
        <v>1837.75</v>
      </c>
      <c r="D449" s="278">
        <v>1826.5833333333333</v>
      </c>
      <c r="E449" s="278">
        <v>1773.1666666666665</v>
      </c>
      <c r="F449" s="278">
        <v>1708.5833333333333</v>
      </c>
      <c r="G449" s="278">
        <v>1655.1666666666665</v>
      </c>
      <c r="H449" s="278">
        <v>1891.1666666666665</v>
      </c>
      <c r="I449" s="278">
        <v>1944.583333333333</v>
      </c>
      <c r="J449" s="278">
        <v>2009.1666666666665</v>
      </c>
      <c r="K449" s="276">
        <v>1880</v>
      </c>
      <c r="L449" s="276">
        <v>1762</v>
      </c>
      <c r="M449" s="276">
        <v>12.005890000000001</v>
      </c>
    </row>
    <row r="450" spans="1:13">
      <c r="A450" s="267">
        <v>442</v>
      </c>
      <c r="B450" s="276" t="s">
        <v>543</v>
      </c>
      <c r="C450" s="276">
        <v>1012.3</v>
      </c>
      <c r="D450" s="278">
        <v>1017.7666666666665</v>
      </c>
      <c r="E450" s="278">
        <v>995.68333333333317</v>
      </c>
      <c r="F450" s="278">
        <v>979.06666666666661</v>
      </c>
      <c r="G450" s="278">
        <v>956.98333333333323</v>
      </c>
      <c r="H450" s="278">
        <v>1034.3833333333332</v>
      </c>
      <c r="I450" s="278">
        <v>1056.4666666666662</v>
      </c>
      <c r="J450" s="278">
        <v>1073.083333333333</v>
      </c>
      <c r="K450" s="276">
        <v>1039.8499999999999</v>
      </c>
      <c r="L450" s="276">
        <v>1001.15</v>
      </c>
      <c r="M450" s="276">
        <v>0.58103000000000005</v>
      </c>
    </row>
    <row r="451" spans="1:13">
      <c r="A451" s="267">
        <v>443</v>
      </c>
      <c r="B451" s="276" t="s">
        <v>183</v>
      </c>
      <c r="C451" s="276">
        <v>186.35</v>
      </c>
      <c r="D451" s="278">
        <v>184.25</v>
      </c>
      <c r="E451" s="278">
        <v>181.1</v>
      </c>
      <c r="F451" s="278">
        <v>175.85</v>
      </c>
      <c r="G451" s="278">
        <v>172.7</v>
      </c>
      <c r="H451" s="278">
        <v>189.5</v>
      </c>
      <c r="I451" s="278">
        <v>192.64999999999998</v>
      </c>
      <c r="J451" s="278">
        <v>197.9</v>
      </c>
      <c r="K451" s="276">
        <v>187.4</v>
      </c>
      <c r="L451" s="276">
        <v>179</v>
      </c>
      <c r="M451" s="276">
        <v>980.12135000000001</v>
      </c>
    </row>
    <row r="452" spans="1:13">
      <c r="A452" s="267">
        <v>444</v>
      </c>
      <c r="B452" s="276" t="s">
        <v>184</v>
      </c>
      <c r="C452" s="276">
        <v>77.2</v>
      </c>
      <c r="D452" s="278">
        <v>76.63333333333334</v>
      </c>
      <c r="E452" s="278">
        <v>75.666666666666686</v>
      </c>
      <c r="F452" s="278">
        <v>74.13333333333334</v>
      </c>
      <c r="G452" s="278">
        <v>73.166666666666686</v>
      </c>
      <c r="H452" s="278">
        <v>78.166666666666686</v>
      </c>
      <c r="I452" s="278">
        <v>79.133333333333354</v>
      </c>
      <c r="J452" s="278">
        <v>80.666666666666686</v>
      </c>
      <c r="K452" s="276">
        <v>77.599999999999994</v>
      </c>
      <c r="L452" s="276">
        <v>75.099999999999994</v>
      </c>
      <c r="M452" s="276">
        <v>122.2544</v>
      </c>
    </row>
    <row r="453" spans="1:13">
      <c r="A453" s="267">
        <v>445</v>
      </c>
      <c r="B453" s="276" t="s">
        <v>185</v>
      </c>
      <c r="C453" s="276">
        <v>77.2</v>
      </c>
      <c r="D453" s="278">
        <v>76.75</v>
      </c>
      <c r="E453" s="278">
        <v>75.55</v>
      </c>
      <c r="F453" s="278">
        <v>73.899999999999991</v>
      </c>
      <c r="G453" s="278">
        <v>72.699999999999989</v>
      </c>
      <c r="H453" s="278">
        <v>78.400000000000006</v>
      </c>
      <c r="I453" s="278">
        <v>79.599999999999994</v>
      </c>
      <c r="J453" s="278">
        <v>81.250000000000014</v>
      </c>
      <c r="K453" s="276">
        <v>77.95</v>
      </c>
      <c r="L453" s="276">
        <v>75.099999999999994</v>
      </c>
      <c r="M453" s="276">
        <v>356.01035999999999</v>
      </c>
    </row>
    <row r="454" spans="1:13">
      <c r="A454" s="267">
        <v>446</v>
      </c>
      <c r="B454" s="276" t="s">
        <v>186</v>
      </c>
      <c r="C454" s="276">
        <v>632.65</v>
      </c>
      <c r="D454" s="278">
        <v>631.5333333333333</v>
      </c>
      <c r="E454" s="278">
        <v>627.71666666666658</v>
      </c>
      <c r="F454" s="278">
        <v>622.7833333333333</v>
      </c>
      <c r="G454" s="278">
        <v>618.96666666666658</v>
      </c>
      <c r="H454" s="278">
        <v>636.46666666666658</v>
      </c>
      <c r="I454" s="278">
        <v>640.28333333333319</v>
      </c>
      <c r="J454" s="278">
        <v>645.21666666666658</v>
      </c>
      <c r="K454" s="276">
        <v>635.35</v>
      </c>
      <c r="L454" s="276">
        <v>626.6</v>
      </c>
      <c r="M454" s="276">
        <v>104.80517</v>
      </c>
    </row>
    <row r="455" spans="1:13">
      <c r="A455" s="267">
        <v>447</v>
      </c>
      <c r="B455" s="276" t="s">
        <v>2624</v>
      </c>
      <c r="C455" s="276">
        <v>38.799999999999997</v>
      </c>
      <c r="D455" s="278">
        <v>38.75</v>
      </c>
      <c r="E455" s="278">
        <v>38.549999999999997</v>
      </c>
      <c r="F455" s="278">
        <v>38.299999999999997</v>
      </c>
      <c r="G455" s="278">
        <v>38.099999999999994</v>
      </c>
      <c r="H455" s="278">
        <v>39</v>
      </c>
      <c r="I455" s="278">
        <v>39.200000000000003</v>
      </c>
      <c r="J455" s="278">
        <v>39.450000000000003</v>
      </c>
      <c r="K455" s="276">
        <v>38.950000000000003</v>
      </c>
      <c r="L455" s="276">
        <v>38.5</v>
      </c>
      <c r="M455" s="276">
        <v>24.770489999999999</v>
      </c>
    </row>
    <row r="456" spans="1:13">
      <c r="A456" s="267">
        <v>448</v>
      </c>
      <c r="B456" s="276" t="s">
        <v>537</v>
      </c>
      <c r="C456" s="276">
        <v>935.4</v>
      </c>
      <c r="D456" s="278">
        <v>929.6</v>
      </c>
      <c r="E456" s="278">
        <v>919.80000000000007</v>
      </c>
      <c r="F456" s="278">
        <v>904.2</v>
      </c>
      <c r="G456" s="278">
        <v>894.40000000000009</v>
      </c>
      <c r="H456" s="278">
        <v>945.2</v>
      </c>
      <c r="I456" s="278">
        <v>955</v>
      </c>
      <c r="J456" s="278">
        <v>970.6</v>
      </c>
      <c r="K456" s="276">
        <v>939.4</v>
      </c>
      <c r="L456" s="276">
        <v>914</v>
      </c>
      <c r="M456" s="276">
        <v>0.42082999999999998</v>
      </c>
    </row>
    <row r="457" spans="1:13">
      <c r="A457" s="267">
        <v>449</v>
      </c>
      <c r="B457" s="276" t="s">
        <v>538</v>
      </c>
      <c r="C457" s="276">
        <v>450.7</v>
      </c>
      <c r="D457" s="278">
        <v>457.59999999999997</v>
      </c>
      <c r="E457" s="278">
        <v>440.29999999999995</v>
      </c>
      <c r="F457" s="278">
        <v>429.9</v>
      </c>
      <c r="G457" s="278">
        <v>412.59999999999997</v>
      </c>
      <c r="H457" s="278">
        <v>467.99999999999994</v>
      </c>
      <c r="I457" s="278">
        <v>485.3</v>
      </c>
      <c r="J457" s="278">
        <v>495.69999999999993</v>
      </c>
      <c r="K457" s="276">
        <v>474.9</v>
      </c>
      <c r="L457" s="276">
        <v>447.2</v>
      </c>
      <c r="M457" s="276">
        <v>0.37253999999999998</v>
      </c>
    </row>
    <row r="458" spans="1:13">
      <c r="A458" s="267">
        <v>450</v>
      </c>
      <c r="B458" s="276" t="s">
        <v>187</v>
      </c>
      <c r="C458" s="276">
        <v>2929.4</v>
      </c>
      <c r="D458" s="278">
        <v>2927.0333333333333</v>
      </c>
      <c r="E458" s="278">
        <v>2904.3666666666668</v>
      </c>
      <c r="F458" s="278">
        <v>2879.3333333333335</v>
      </c>
      <c r="G458" s="278">
        <v>2856.666666666667</v>
      </c>
      <c r="H458" s="278">
        <v>2952.0666666666666</v>
      </c>
      <c r="I458" s="278">
        <v>2974.7333333333336</v>
      </c>
      <c r="J458" s="278">
        <v>2999.7666666666664</v>
      </c>
      <c r="K458" s="276">
        <v>2949.7</v>
      </c>
      <c r="L458" s="276">
        <v>2902</v>
      </c>
      <c r="M458" s="276">
        <v>21.089939999999999</v>
      </c>
    </row>
    <row r="459" spans="1:13">
      <c r="A459" s="267">
        <v>451</v>
      </c>
      <c r="B459" s="276" t="s">
        <v>544</v>
      </c>
      <c r="C459" s="276">
        <v>2580.65</v>
      </c>
      <c r="D459" s="278">
        <v>2574.9666666666667</v>
      </c>
      <c r="E459" s="278">
        <v>2539.9833333333336</v>
      </c>
      <c r="F459" s="278">
        <v>2499.3166666666671</v>
      </c>
      <c r="G459" s="278">
        <v>2464.3333333333339</v>
      </c>
      <c r="H459" s="278">
        <v>2615.6333333333332</v>
      </c>
      <c r="I459" s="278">
        <v>2650.6166666666659</v>
      </c>
      <c r="J459" s="278">
        <v>2691.2833333333328</v>
      </c>
      <c r="K459" s="276">
        <v>2609.9499999999998</v>
      </c>
      <c r="L459" s="276">
        <v>2534.3000000000002</v>
      </c>
      <c r="M459" s="276">
        <v>0.10283</v>
      </c>
    </row>
    <row r="460" spans="1:13">
      <c r="A460" s="267">
        <v>452</v>
      </c>
      <c r="B460" s="276" t="s">
        <v>188</v>
      </c>
      <c r="C460" s="276">
        <v>947.1</v>
      </c>
      <c r="D460" s="278">
        <v>949.26666666666677</v>
      </c>
      <c r="E460" s="278">
        <v>942.08333333333348</v>
      </c>
      <c r="F460" s="278">
        <v>937.06666666666672</v>
      </c>
      <c r="G460" s="278">
        <v>929.88333333333344</v>
      </c>
      <c r="H460" s="278">
        <v>954.28333333333353</v>
      </c>
      <c r="I460" s="278">
        <v>961.4666666666667</v>
      </c>
      <c r="J460" s="278">
        <v>966.48333333333358</v>
      </c>
      <c r="K460" s="276">
        <v>956.45</v>
      </c>
      <c r="L460" s="276">
        <v>944.25</v>
      </c>
      <c r="M460" s="276">
        <v>18.706689999999998</v>
      </c>
    </row>
    <row r="461" spans="1:13">
      <c r="A461" s="267">
        <v>453</v>
      </c>
      <c r="B461" s="276" t="s">
        <v>546</v>
      </c>
      <c r="C461" s="276">
        <v>910.5</v>
      </c>
      <c r="D461" s="278">
        <v>915.88333333333333</v>
      </c>
      <c r="E461" s="278">
        <v>901.26666666666665</v>
      </c>
      <c r="F461" s="278">
        <v>892.0333333333333</v>
      </c>
      <c r="G461" s="278">
        <v>877.41666666666663</v>
      </c>
      <c r="H461" s="278">
        <v>925.11666666666667</v>
      </c>
      <c r="I461" s="278">
        <v>939.73333333333323</v>
      </c>
      <c r="J461" s="278">
        <v>948.9666666666667</v>
      </c>
      <c r="K461" s="276">
        <v>930.5</v>
      </c>
      <c r="L461" s="276">
        <v>906.65</v>
      </c>
      <c r="M461" s="276">
        <v>0.27378999999999998</v>
      </c>
    </row>
    <row r="462" spans="1:13">
      <c r="A462" s="267">
        <v>454</v>
      </c>
      <c r="B462" s="276" t="s">
        <v>547</v>
      </c>
      <c r="C462" s="276">
        <v>934</v>
      </c>
      <c r="D462" s="278">
        <v>934.66666666666663</v>
      </c>
      <c r="E462" s="278">
        <v>924.33333333333326</v>
      </c>
      <c r="F462" s="278">
        <v>914.66666666666663</v>
      </c>
      <c r="G462" s="278">
        <v>904.33333333333326</v>
      </c>
      <c r="H462" s="278">
        <v>944.33333333333326</v>
      </c>
      <c r="I462" s="278">
        <v>954.66666666666652</v>
      </c>
      <c r="J462" s="278">
        <v>964.33333333333326</v>
      </c>
      <c r="K462" s="276">
        <v>945</v>
      </c>
      <c r="L462" s="276">
        <v>925</v>
      </c>
      <c r="M462" s="276">
        <v>1.1143000000000001</v>
      </c>
    </row>
    <row r="463" spans="1:13">
      <c r="A463" s="267">
        <v>455</v>
      </c>
      <c r="B463" s="276" t="s">
        <v>552</v>
      </c>
      <c r="C463" s="276">
        <v>799.55</v>
      </c>
      <c r="D463" s="278">
        <v>803.18333333333339</v>
      </c>
      <c r="E463" s="278">
        <v>794.36666666666679</v>
      </c>
      <c r="F463" s="278">
        <v>789.18333333333339</v>
      </c>
      <c r="G463" s="278">
        <v>780.36666666666679</v>
      </c>
      <c r="H463" s="278">
        <v>808.36666666666679</v>
      </c>
      <c r="I463" s="278">
        <v>817.18333333333339</v>
      </c>
      <c r="J463" s="278">
        <v>822.36666666666679</v>
      </c>
      <c r="K463" s="276">
        <v>812</v>
      </c>
      <c r="L463" s="276">
        <v>798</v>
      </c>
      <c r="M463" s="276">
        <v>0.99029</v>
      </c>
    </row>
    <row r="464" spans="1:13">
      <c r="A464" s="267">
        <v>456</v>
      </c>
      <c r="B464" s="276" t="s">
        <v>548</v>
      </c>
      <c r="C464" s="276">
        <v>47.45</v>
      </c>
      <c r="D464" s="278">
        <v>47.449999999999996</v>
      </c>
      <c r="E464" s="278">
        <v>46.649999999999991</v>
      </c>
      <c r="F464" s="278">
        <v>45.849999999999994</v>
      </c>
      <c r="G464" s="278">
        <v>45.04999999999999</v>
      </c>
      <c r="H464" s="278">
        <v>48.249999999999993</v>
      </c>
      <c r="I464" s="278">
        <v>49.04999999999999</v>
      </c>
      <c r="J464" s="278">
        <v>49.849999999999994</v>
      </c>
      <c r="K464" s="276">
        <v>48.25</v>
      </c>
      <c r="L464" s="276">
        <v>46.65</v>
      </c>
      <c r="M464" s="276">
        <v>3.0727199999999999</v>
      </c>
    </row>
    <row r="465" spans="1:13">
      <c r="A465" s="267">
        <v>457</v>
      </c>
      <c r="B465" s="276" t="s">
        <v>549</v>
      </c>
      <c r="C465" s="276">
        <v>1187.3</v>
      </c>
      <c r="D465" s="278">
        <v>1183.9666666666667</v>
      </c>
      <c r="E465" s="278">
        <v>1168.9833333333333</v>
      </c>
      <c r="F465" s="278">
        <v>1150.6666666666667</v>
      </c>
      <c r="G465" s="278">
        <v>1135.6833333333334</v>
      </c>
      <c r="H465" s="278">
        <v>1202.2833333333333</v>
      </c>
      <c r="I465" s="278">
        <v>1217.2666666666669</v>
      </c>
      <c r="J465" s="278">
        <v>1235.5833333333333</v>
      </c>
      <c r="K465" s="276">
        <v>1198.95</v>
      </c>
      <c r="L465" s="276">
        <v>1165.6500000000001</v>
      </c>
      <c r="M465" s="276">
        <v>0.61546999999999996</v>
      </c>
    </row>
    <row r="466" spans="1:13">
      <c r="A466" s="267">
        <v>458</v>
      </c>
      <c r="B466" s="244" t="s">
        <v>189</v>
      </c>
      <c r="C466" s="276">
        <v>1543.55</v>
      </c>
      <c r="D466" s="278">
        <v>1529.1166666666668</v>
      </c>
      <c r="E466" s="278">
        <v>1510.5833333333335</v>
      </c>
      <c r="F466" s="278">
        <v>1477.6166666666668</v>
      </c>
      <c r="G466" s="278">
        <v>1459.0833333333335</v>
      </c>
      <c r="H466" s="278">
        <v>1562.0833333333335</v>
      </c>
      <c r="I466" s="278">
        <v>1580.6166666666668</v>
      </c>
      <c r="J466" s="278">
        <v>1613.5833333333335</v>
      </c>
      <c r="K466" s="276">
        <v>1547.65</v>
      </c>
      <c r="L466" s="276">
        <v>1496.15</v>
      </c>
      <c r="M466" s="276">
        <v>24.97242</v>
      </c>
    </row>
    <row r="467" spans="1:13">
      <c r="A467" s="267">
        <v>459</v>
      </c>
      <c r="B467" s="244" t="s">
        <v>190</v>
      </c>
      <c r="C467" s="276">
        <v>2795.2</v>
      </c>
      <c r="D467" s="278">
        <v>2809.9</v>
      </c>
      <c r="E467" s="278">
        <v>2763.25</v>
      </c>
      <c r="F467" s="278">
        <v>2731.2999999999997</v>
      </c>
      <c r="G467" s="278">
        <v>2684.6499999999996</v>
      </c>
      <c r="H467" s="278">
        <v>2841.8500000000004</v>
      </c>
      <c r="I467" s="278">
        <v>2888.5000000000009</v>
      </c>
      <c r="J467" s="278">
        <v>2920.4500000000007</v>
      </c>
      <c r="K467" s="276">
        <v>2856.55</v>
      </c>
      <c r="L467" s="276">
        <v>2777.95</v>
      </c>
      <c r="M467" s="276">
        <v>3.3986299999999998</v>
      </c>
    </row>
    <row r="468" spans="1:13">
      <c r="A468" s="267">
        <v>460</v>
      </c>
      <c r="B468" s="244" t="s">
        <v>191</v>
      </c>
      <c r="C468" s="276">
        <v>320.2</v>
      </c>
      <c r="D468" s="278">
        <v>320.65000000000003</v>
      </c>
      <c r="E468" s="278">
        <v>318.00000000000006</v>
      </c>
      <c r="F468" s="278">
        <v>315.8</v>
      </c>
      <c r="G468" s="278">
        <v>313.15000000000003</v>
      </c>
      <c r="H468" s="278">
        <v>322.85000000000008</v>
      </c>
      <c r="I468" s="278">
        <v>325.50000000000006</v>
      </c>
      <c r="J468" s="278">
        <v>327.7000000000001</v>
      </c>
      <c r="K468" s="276">
        <v>323.3</v>
      </c>
      <c r="L468" s="276">
        <v>318.45</v>
      </c>
      <c r="M468" s="276">
        <v>4.9572099999999999</v>
      </c>
    </row>
    <row r="469" spans="1:13">
      <c r="A469" s="267">
        <v>461</v>
      </c>
      <c r="B469" s="244" t="s">
        <v>550</v>
      </c>
      <c r="C469" s="276">
        <v>684.6</v>
      </c>
      <c r="D469" s="278">
        <v>687.19999999999993</v>
      </c>
      <c r="E469" s="278">
        <v>679.39999999999986</v>
      </c>
      <c r="F469" s="278">
        <v>674.19999999999993</v>
      </c>
      <c r="G469" s="278">
        <v>666.39999999999986</v>
      </c>
      <c r="H469" s="278">
        <v>692.39999999999986</v>
      </c>
      <c r="I469" s="278">
        <v>700.19999999999982</v>
      </c>
      <c r="J469" s="278">
        <v>705.39999999999986</v>
      </c>
      <c r="K469" s="276">
        <v>695</v>
      </c>
      <c r="L469" s="276">
        <v>682</v>
      </c>
      <c r="M469" s="276">
        <v>8.1879100000000005</v>
      </c>
    </row>
    <row r="470" spans="1:13">
      <c r="A470" s="267">
        <v>462</v>
      </c>
      <c r="B470" s="244" t="s">
        <v>551</v>
      </c>
      <c r="C470" s="276">
        <v>9.65</v>
      </c>
      <c r="D470" s="278">
        <v>9.6333333333333329</v>
      </c>
      <c r="E470" s="278">
        <v>9.4166666666666661</v>
      </c>
      <c r="F470" s="278">
        <v>9.1833333333333336</v>
      </c>
      <c r="G470" s="278">
        <v>8.9666666666666668</v>
      </c>
      <c r="H470" s="278">
        <v>9.8666666666666654</v>
      </c>
      <c r="I470" s="278">
        <v>10.083333333333334</v>
      </c>
      <c r="J470" s="278">
        <v>10.316666666666665</v>
      </c>
      <c r="K470" s="276">
        <v>9.85</v>
      </c>
      <c r="L470" s="276">
        <v>9.4</v>
      </c>
      <c r="M470" s="276">
        <v>155.31305</v>
      </c>
    </row>
    <row r="471" spans="1:13">
      <c r="A471" s="267">
        <v>463</v>
      </c>
      <c r="B471" s="244" t="s">
        <v>539</v>
      </c>
      <c r="C471" s="276">
        <v>6119.9</v>
      </c>
      <c r="D471" s="278">
        <v>6096.3</v>
      </c>
      <c r="E471" s="278">
        <v>5948.6</v>
      </c>
      <c r="F471" s="278">
        <v>5777.3</v>
      </c>
      <c r="G471" s="278">
        <v>5629.6</v>
      </c>
      <c r="H471" s="278">
        <v>6267.6</v>
      </c>
      <c r="I471" s="278">
        <v>6415.2999999999993</v>
      </c>
      <c r="J471" s="278">
        <v>6586.6</v>
      </c>
      <c r="K471" s="276">
        <v>6244</v>
      </c>
      <c r="L471" s="276">
        <v>5925</v>
      </c>
      <c r="M471" s="276">
        <v>0.27701999999999999</v>
      </c>
    </row>
    <row r="472" spans="1:13">
      <c r="A472" s="267">
        <v>464</v>
      </c>
      <c r="B472" s="244" t="s">
        <v>541</v>
      </c>
      <c r="C472" s="276">
        <v>31.5</v>
      </c>
      <c r="D472" s="278">
        <v>31.5</v>
      </c>
      <c r="E472" s="278">
        <v>31.1</v>
      </c>
      <c r="F472" s="276">
        <v>30.700000000000003</v>
      </c>
      <c r="G472" s="278">
        <v>30.300000000000004</v>
      </c>
      <c r="H472" s="278">
        <v>31.9</v>
      </c>
      <c r="I472" s="276">
        <v>32.299999999999997</v>
      </c>
      <c r="J472" s="278">
        <v>32.699999999999996</v>
      </c>
      <c r="K472" s="278">
        <v>31.9</v>
      </c>
      <c r="L472" s="276">
        <v>31.1</v>
      </c>
      <c r="M472" s="278">
        <v>27.54194</v>
      </c>
    </row>
    <row r="473" spans="1:13">
      <c r="A473" s="267">
        <v>465</v>
      </c>
      <c r="B473" s="244" t="s">
        <v>192</v>
      </c>
      <c r="C473" s="276">
        <v>483.1</v>
      </c>
      <c r="D473" s="278">
        <v>483.7833333333333</v>
      </c>
      <c r="E473" s="278">
        <v>479.06666666666661</v>
      </c>
      <c r="F473" s="276">
        <v>475.0333333333333</v>
      </c>
      <c r="G473" s="278">
        <v>470.31666666666661</v>
      </c>
      <c r="H473" s="278">
        <v>487.81666666666661</v>
      </c>
      <c r="I473" s="276">
        <v>492.5333333333333</v>
      </c>
      <c r="J473" s="278">
        <v>496.56666666666661</v>
      </c>
      <c r="K473" s="278">
        <v>488.5</v>
      </c>
      <c r="L473" s="276">
        <v>479.75</v>
      </c>
      <c r="M473" s="278">
        <v>11.133660000000001</v>
      </c>
    </row>
    <row r="474" spans="1:13">
      <c r="A474" s="267">
        <v>466</v>
      </c>
      <c r="B474" s="244" t="s">
        <v>540</v>
      </c>
      <c r="C474" s="244">
        <v>228.65</v>
      </c>
      <c r="D474" s="288">
        <v>226.15</v>
      </c>
      <c r="E474" s="288">
        <v>222.10000000000002</v>
      </c>
      <c r="F474" s="288">
        <v>215.55</v>
      </c>
      <c r="G474" s="288">
        <v>211.50000000000003</v>
      </c>
      <c r="H474" s="288">
        <v>232.70000000000002</v>
      </c>
      <c r="I474" s="288">
        <v>236.75000000000003</v>
      </c>
      <c r="J474" s="288">
        <v>243.3</v>
      </c>
      <c r="K474" s="288">
        <v>230.2</v>
      </c>
      <c r="L474" s="288">
        <v>219.6</v>
      </c>
      <c r="M474" s="288">
        <v>1.40202</v>
      </c>
    </row>
    <row r="475" spans="1:13">
      <c r="A475" s="267">
        <v>467</v>
      </c>
      <c r="B475" s="244" t="s">
        <v>193</v>
      </c>
      <c r="C475" s="244">
        <v>1163.8</v>
      </c>
      <c r="D475" s="288">
        <v>1153.8999999999999</v>
      </c>
      <c r="E475" s="288">
        <v>1138.9999999999998</v>
      </c>
      <c r="F475" s="288">
        <v>1114.1999999999998</v>
      </c>
      <c r="G475" s="288">
        <v>1099.2999999999997</v>
      </c>
      <c r="H475" s="288">
        <v>1178.6999999999998</v>
      </c>
      <c r="I475" s="288">
        <v>1193.5999999999999</v>
      </c>
      <c r="J475" s="288">
        <v>1218.3999999999999</v>
      </c>
      <c r="K475" s="288">
        <v>1168.8</v>
      </c>
      <c r="L475" s="288">
        <v>1129.0999999999999</v>
      </c>
      <c r="M475" s="288">
        <v>8.1729400000000005</v>
      </c>
    </row>
    <row r="476" spans="1:13">
      <c r="A476" s="267">
        <v>468</v>
      </c>
      <c r="B476" s="244" t="s">
        <v>553</v>
      </c>
      <c r="C476" s="288">
        <v>12.8</v>
      </c>
      <c r="D476" s="288">
        <v>12.699999999999998</v>
      </c>
      <c r="E476" s="288">
        <v>12.549999999999995</v>
      </c>
      <c r="F476" s="288">
        <v>12.299999999999997</v>
      </c>
      <c r="G476" s="288">
        <v>12.149999999999995</v>
      </c>
      <c r="H476" s="288">
        <v>12.949999999999996</v>
      </c>
      <c r="I476" s="288">
        <v>13.099999999999998</v>
      </c>
      <c r="J476" s="288">
        <v>13.349999999999996</v>
      </c>
      <c r="K476" s="288">
        <v>12.85</v>
      </c>
      <c r="L476" s="288">
        <v>12.45</v>
      </c>
      <c r="M476" s="288">
        <v>23.64048</v>
      </c>
    </row>
    <row r="477" spans="1:13">
      <c r="A477" s="267">
        <v>469</v>
      </c>
      <c r="B477" s="244" t="s">
        <v>554</v>
      </c>
      <c r="C477" s="288">
        <v>373.65</v>
      </c>
      <c r="D477" s="288">
        <v>374.4666666666667</v>
      </c>
      <c r="E477" s="288">
        <v>370.33333333333337</v>
      </c>
      <c r="F477" s="288">
        <v>367.01666666666665</v>
      </c>
      <c r="G477" s="288">
        <v>362.88333333333333</v>
      </c>
      <c r="H477" s="288">
        <v>377.78333333333342</v>
      </c>
      <c r="I477" s="288">
        <v>381.91666666666674</v>
      </c>
      <c r="J477" s="288">
        <v>385.23333333333346</v>
      </c>
      <c r="K477" s="288">
        <v>378.6</v>
      </c>
      <c r="L477" s="288">
        <v>371.15</v>
      </c>
      <c r="M477" s="288">
        <v>0.63412000000000002</v>
      </c>
    </row>
    <row r="478" spans="1:13">
      <c r="A478" s="267">
        <v>470</v>
      </c>
      <c r="B478" s="244" t="s">
        <v>194</v>
      </c>
      <c r="C478" s="288">
        <v>279.64999999999998</v>
      </c>
      <c r="D478" s="288">
        <v>278.61666666666662</v>
      </c>
      <c r="E478" s="288">
        <v>276.23333333333323</v>
      </c>
      <c r="F478" s="288">
        <v>272.81666666666661</v>
      </c>
      <c r="G478" s="288">
        <v>270.43333333333322</v>
      </c>
      <c r="H478" s="288">
        <v>282.03333333333325</v>
      </c>
      <c r="I478" s="288">
        <v>284.41666666666657</v>
      </c>
      <c r="J478" s="288">
        <v>287.83333333333326</v>
      </c>
      <c r="K478" s="288">
        <v>281</v>
      </c>
      <c r="L478" s="288">
        <v>275.2</v>
      </c>
      <c r="M478" s="288">
        <v>4.43283</v>
      </c>
    </row>
    <row r="479" spans="1:13">
      <c r="A479" s="267">
        <v>471</v>
      </c>
      <c r="B479" s="244" t="s">
        <v>3098</v>
      </c>
      <c r="C479" s="288">
        <v>39.9</v>
      </c>
      <c r="D479" s="288">
        <v>39.65</v>
      </c>
      <c r="E479" s="288">
        <v>39.299999999999997</v>
      </c>
      <c r="F479" s="288">
        <v>38.699999999999996</v>
      </c>
      <c r="G479" s="288">
        <v>38.349999999999994</v>
      </c>
      <c r="H479" s="288">
        <v>40.25</v>
      </c>
      <c r="I479" s="288">
        <v>40.600000000000009</v>
      </c>
      <c r="J479" s="288">
        <v>41.2</v>
      </c>
      <c r="K479" s="288">
        <v>40</v>
      </c>
      <c r="L479" s="288">
        <v>39.049999999999997</v>
      </c>
      <c r="M479" s="288">
        <v>24.330359999999999</v>
      </c>
    </row>
    <row r="480" spans="1:13">
      <c r="A480" s="267">
        <v>472</v>
      </c>
      <c r="B480" s="244" t="s">
        <v>195</v>
      </c>
      <c r="C480" s="288">
        <v>5142.1499999999996</v>
      </c>
      <c r="D480" s="288">
        <v>5119.1833333333334</v>
      </c>
      <c r="E480" s="288">
        <v>5078.3666666666668</v>
      </c>
      <c r="F480" s="288">
        <v>5014.583333333333</v>
      </c>
      <c r="G480" s="288">
        <v>4973.7666666666664</v>
      </c>
      <c r="H480" s="288">
        <v>5182.9666666666672</v>
      </c>
      <c r="I480" s="288">
        <v>5223.7833333333347</v>
      </c>
      <c r="J480" s="288">
        <v>5287.5666666666675</v>
      </c>
      <c r="K480" s="288">
        <v>5160</v>
      </c>
      <c r="L480" s="288">
        <v>5055.3999999999996</v>
      </c>
      <c r="M480" s="288">
        <v>4.10405</v>
      </c>
    </row>
    <row r="481" spans="1:13">
      <c r="A481" s="267">
        <v>473</v>
      </c>
      <c r="B481" s="244" t="s">
        <v>196</v>
      </c>
      <c r="C481" s="288">
        <v>30.5</v>
      </c>
      <c r="D481" s="288">
        <v>30.25</v>
      </c>
      <c r="E481" s="288">
        <v>29.8</v>
      </c>
      <c r="F481" s="288">
        <v>29.1</v>
      </c>
      <c r="G481" s="288">
        <v>28.650000000000002</v>
      </c>
      <c r="H481" s="288">
        <v>30.95</v>
      </c>
      <c r="I481" s="288">
        <v>31.400000000000002</v>
      </c>
      <c r="J481" s="288">
        <v>32.099999999999994</v>
      </c>
      <c r="K481" s="288">
        <v>30.7</v>
      </c>
      <c r="L481" s="288">
        <v>29.55</v>
      </c>
      <c r="M481" s="288">
        <v>48.920659999999998</v>
      </c>
    </row>
    <row r="482" spans="1:13">
      <c r="A482" s="267">
        <v>474</v>
      </c>
      <c r="B482" s="244" t="s">
        <v>197</v>
      </c>
      <c r="C482" s="288">
        <v>453.4</v>
      </c>
      <c r="D482" s="288">
        <v>453.98333333333335</v>
      </c>
      <c r="E482" s="288">
        <v>450.4666666666667</v>
      </c>
      <c r="F482" s="288">
        <v>447.53333333333336</v>
      </c>
      <c r="G482" s="288">
        <v>444.01666666666671</v>
      </c>
      <c r="H482" s="288">
        <v>456.91666666666669</v>
      </c>
      <c r="I482" s="288">
        <v>460.43333333333334</v>
      </c>
      <c r="J482" s="288">
        <v>463.36666666666667</v>
      </c>
      <c r="K482" s="288">
        <v>457.5</v>
      </c>
      <c r="L482" s="288">
        <v>451.05</v>
      </c>
      <c r="M482" s="288">
        <v>31.46922</v>
      </c>
    </row>
    <row r="483" spans="1:13">
      <c r="A483" s="267">
        <v>475</v>
      </c>
      <c r="B483" s="244" t="s">
        <v>560</v>
      </c>
      <c r="C483" s="288">
        <v>2227.0500000000002</v>
      </c>
      <c r="D483" s="288">
        <v>2211.1333333333337</v>
      </c>
      <c r="E483" s="288">
        <v>2181.9666666666672</v>
      </c>
      <c r="F483" s="288">
        <v>2136.8833333333337</v>
      </c>
      <c r="G483" s="288">
        <v>2107.7166666666672</v>
      </c>
      <c r="H483" s="288">
        <v>2256.2166666666672</v>
      </c>
      <c r="I483" s="288">
        <v>2285.3833333333341</v>
      </c>
      <c r="J483" s="288">
        <v>2330.4666666666672</v>
      </c>
      <c r="K483" s="288">
        <v>2240.3000000000002</v>
      </c>
      <c r="L483" s="288">
        <v>2166.0500000000002</v>
      </c>
      <c r="M483" s="288">
        <v>1.4493100000000001</v>
      </c>
    </row>
    <row r="484" spans="1:13">
      <c r="A484" s="267">
        <v>476</v>
      </c>
      <c r="B484" s="244" t="s">
        <v>561</v>
      </c>
      <c r="C484" s="288">
        <v>61.2</v>
      </c>
      <c r="D484" s="288">
        <v>60.666666666666664</v>
      </c>
      <c r="E484" s="288">
        <v>60.133333333333326</v>
      </c>
      <c r="F484" s="288">
        <v>59.066666666666663</v>
      </c>
      <c r="G484" s="288">
        <v>58.533333333333324</v>
      </c>
      <c r="H484" s="288">
        <v>61.733333333333327</v>
      </c>
      <c r="I484" s="288">
        <v>62.266666666666673</v>
      </c>
      <c r="J484" s="288">
        <v>63.333333333333329</v>
      </c>
      <c r="K484" s="288">
        <v>61.2</v>
      </c>
      <c r="L484" s="288">
        <v>59.6</v>
      </c>
      <c r="M484" s="288">
        <v>65.247699999999995</v>
      </c>
    </row>
    <row r="485" spans="1:13">
      <c r="A485" s="267">
        <v>477</v>
      </c>
      <c r="B485" s="244" t="s">
        <v>285</v>
      </c>
      <c r="C485" s="288">
        <v>392</v>
      </c>
      <c r="D485" s="288">
        <v>388.81666666666666</v>
      </c>
      <c r="E485" s="288">
        <v>383.13333333333333</v>
      </c>
      <c r="F485" s="288">
        <v>374.26666666666665</v>
      </c>
      <c r="G485" s="288">
        <v>368.58333333333331</v>
      </c>
      <c r="H485" s="288">
        <v>397.68333333333334</v>
      </c>
      <c r="I485" s="288">
        <v>403.36666666666662</v>
      </c>
      <c r="J485" s="288">
        <v>412.23333333333335</v>
      </c>
      <c r="K485" s="288">
        <v>394.5</v>
      </c>
      <c r="L485" s="288">
        <v>379.95</v>
      </c>
      <c r="M485" s="288">
        <v>3.1956799999999999</v>
      </c>
    </row>
    <row r="486" spans="1:13">
      <c r="A486" s="267">
        <v>478</v>
      </c>
      <c r="B486" s="244" t="s">
        <v>563</v>
      </c>
      <c r="C486" s="288">
        <v>896.9</v>
      </c>
      <c r="D486" s="288">
        <v>903.63333333333333</v>
      </c>
      <c r="E486" s="288">
        <v>881.26666666666665</v>
      </c>
      <c r="F486" s="288">
        <v>865.63333333333333</v>
      </c>
      <c r="G486" s="288">
        <v>843.26666666666665</v>
      </c>
      <c r="H486" s="288">
        <v>919.26666666666665</v>
      </c>
      <c r="I486" s="288">
        <v>941.63333333333321</v>
      </c>
      <c r="J486" s="288">
        <v>957.26666666666665</v>
      </c>
      <c r="K486" s="288">
        <v>926</v>
      </c>
      <c r="L486" s="288">
        <v>888</v>
      </c>
      <c r="M486" s="288">
        <v>1.44981</v>
      </c>
    </row>
    <row r="487" spans="1:13">
      <c r="A487" s="267">
        <v>479</v>
      </c>
      <c r="B487" s="244" t="s">
        <v>564</v>
      </c>
      <c r="C487" s="288">
        <v>1671.1</v>
      </c>
      <c r="D487" s="288">
        <v>1678.7</v>
      </c>
      <c r="E487" s="288">
        <v>1658.4</v>
      </c>
      <c r="F487" s="288">
        <v>1645.7</v>
      </c>
      <c r="G487" s="288">
        <v>1625.4</v>
      </c>
      <c r="H487" s="288">
        <v>1691.4</v>
      </c>
      <c r="I487" s="288">
        <v>1711.6999999999998</v>
      </c>
      <c r="J487" s="288">
        <v>1724.4</v>
      </c>
      <c r="K487" s="288">
        <v>1699</v>
      </c>
      <c r="L487" s="288">
        <v>1666</v>
      </c>
      <c r="M487" s="288">
        <v>0.47249000000000002</v>
      </c>
    </row>
    <row r="488" spans="1:13">
      <c r="A488" s="267">
        <v>480</v>
      </c>
      <c r="B488" s="244" t="s">
        <v>2780</v>
      </c>
      <c r="C488" s="288">
        <v>1092.9000000000001</v>
      </c>
      <c r="D488" s="288">
        <v>1095.3</v>
      </c>
      <c r="E488" s="288">
        <v>1078</v>
      </c>
      <c r="F488" s="288">
        <v>1063.1000000000001</v>
      </c>
      <c r="G488" s="288">
        <v>1045.8000000000002</v>
      </c>
      <c r="H488" s="288">
        <v>1110.1999999999998</v>
      </c>
      <c r="I488" s="288">
        <v>1127.4999999999995</v>
      </c>
      <c r="J488" s="288">
        <v>1142.3999999999996</v>
      </c>
      <c r="K488" s="288">
        <v>1112.5999999999999</v>
      </c>
      <c r="L488" s="288">
        <v>1080.4000000000001</v>
      </c>
      <c r="M488" s="288">
        <v>1.83646</v>
      </c>
    </row>
    <row r="489" spans="1:13">
      <c r="A489" s="267">
        <v>481</v>
      </c>
      <c r="B489" s="244" t="s">
        <v>284</v>
      </c>
      <c r="C489" s="288">
        <v>190.8</v>
      </c>
      <c r="D489" s="288">
        <v>190.31666666666669</v>
      </c>
      <c r="E489" s="288">
        <v>188.48333333333338</v>
      </c>
      <c r="F489" s="288">
        <v>186.16666666666669</v>
      </c>
      <c r="G489" s="288">
        <v>184.33333333333337</v>
      </c>
      <c r="H489" s="288">
        <v>192.63333333333338</v>
      </c>
      <c r="I489" s="288">
        <v>194.4666666666667</v>
      </c>
      <c r="J489" s="288">
        <v>196.78333333333339</v>
      </c>
      <c r="K489" s="288">
        <v>192.15</v>
      </c>
      <c r="L489" s="288">
        <v>188</v>
      </c>
      <c r="M489" s="288">
        <v>6.2074800000000003</v>
      </c>
    </row>
    <row r="490" spans="1:13">
      <c r="A490" s="267">
        <v>482</v>
      </c>
      <c r="B490" s="244" t="s">
        <v>565</v>
      </c>
      <c r="C490" s="288">
        <v>1147.5999999999999</v>
      </c>
      <c r="D490" s="288">
        <v>1152.0166666666667</v>
      </c>
      <c r="E490" s="288">
        <v>1139.5833333333333</v>
      </c>
      <c r="F490" s="288">
        <v>1131.5666666666666</v>
      </c>
      <c r="G490" s="288">
        <v>1119.1333333333332</v>
      </c>
      <c r="H490" s="288">
        <v>1160.0333333333333</v>
      </c>
      <c r="I490" s="288">
        <v>1172.4666666666667</v>
      </c>
      <c r="J490" s="288">
        <v>1180.4833333333333</v>
      </c>
      <c r="K490" s="288">
        <v>1164.45</v>
      </c>
      <c r="L490" s="288">
        <v>1144</v>
      </c>
      <c r="M490" s="288">
        <v>0.53034999999999999</v>
      </c>
    </row>
    <row r="491" spans="1:13">
      <c r="A491" s="267">
        <v>483</v>
      </c>
      <c r="B491" s="244" t="s">
        <v>556</v>
      </c>
      <c r="C491" s="288">
        <v>356.1</v>
      </c>
      <c r="D491" s="288">
        <v>354.84999999999997</v>
      </c>
      <c r="E491" s="288">
        <v>351.74999999999994</v>
      </c>
      <c r="F491" s="288">
        <v>347.4</v>
      </c>
      <c r="G491" s="288">
        <v>344.29999999999995</v>
      </c>
      <c r="H491" s="288">
        <v>359.19999999999993</v>
      </c>
      <c r="I491" s="288">
        <v>362.29999999999995</v>
      </c>
      <c r="J491" s="288">
        <v>366.64999999999992</v>
      </c>
      <c r="K491" s="288">
        <v>357.95</v>
      </c>
      <c r="L491" s="288">
        <v>350.5</v>
      </c>
      <c r="M491" s="288">
        <v>1.55572</v>
      </c>
    </row>
    <row r="492" spans="1:13">
      <c r="A492" s="267">
        <v>484</v>
      </c>
      <c r="B492" s="244" t="s">
        <v>555</v>
      </c>
      <c r="C492" s="288">
        <v>2548.5</v>
      </c>
      <c r="D492" s="288">
        <v>2539.0833333333335</v>
      </c>
      <c r="E492" s="288">
        <v>2509.3666666666668</v>
      </c>
      <c r="F492" s="288">
        <v>2470.2333333333331</v>
      </c>
      <c r="G492" s="288">
        <v>2440.5166666666664</v>
      </c>
      <c r="H492" s="288">
        <v>2578.2166666666672</v>
      </c>
      <c r="I492" s="288">
        <v>2607.9333333333334</v>
      </c>
      <c r="J492" s="288">
        <v>2647.0666666666675</v>
      </c>
      <c r="K492" s="288">
        <v>2568.8000000000002</v>
      </c>
      <c r="L492" s="288">
        <v>2499.9499999999998</v>
      </c>
      <c r="M492" s="288">
        <v>0.11889</v>
      </c>
    </row>
    <row r="493" spans="1:13">
      <c r="A493" s="267">
        <v>485</v>
      </c>
      <c r="B493" s="244" t="s">
        <v>199</v>
      </c>
      <c r="C493" s="288">
        <v>816</v>
      </c>
      <c r="D493" s="288">
        <v>815.73333333333323</v>
      </c>
      <c r="E493" s="288">
        <v>810.26666666666642</v>
      </c>
      <c r="F493" s="288">
        <v>804.53333333333319</v>
      </c>
      <c r="G493" s="288">
        <v>799.06666666666638</v>
      </c>
      <c r="H493" s="288">
        <v>821.46666666666647</v>
      </c>
      <c r="I493" s="288">
        <v>826.93333333333339</v>
      </c>
      <c r="J493" s="288">
        <v>832.66666666666652</v>
      </c>
      <c r="K493" s="288">
        <v>821.2</v>
      </c>
      <c r="L493" s="288">
        <v>810</v>
      </c>
      <c r="M493" s="288">
        <v>9.6980000000000004</v>
      </c>
    </row>
    <row r="494" spans="1:13">
      <c r="A494" s="267">
        <v>486</v>
      </c>
      <c r="B494" s="244" t="s">
        <v>557</v>
      </c>
      <c r="C494" s="288">
        <v>204.95</v>
      </c>
      <c r="D494" s="288">
        <v>203.6</v>
      </c>
      <c r="E494" s="288">
        <v>200.35</v>
      </c>
      <c r="F494" s="288">
        <v>195.75</v>
      </c>
      <c r="G494" s="288">
        <v>192.5</v>
      </c>
      <c r="H494" s="288">
        <v>208.2</v>
      </c>
      <c r="I494" s="288">
        <v>211.45</v>
      </c>
      <c r="J494" s="288">
        <v>216.04999999999998</v>
      </c>
      <c r="K494" s="288">
        <v>206.85</v>
      </c>
      <c r="L494" s="288">
        <v>199</v>
      </c>
      <c r="M494" s="288">
        <v>4.4202199999999996</v>
      </c>
    </row>
    <row r="495" spans="1:13">
      <c r="A495" s="267">
        <v>487</v>
      </c>
      <c r="B495" s="244" t="s">
        <v>558</v>
      </c>
      <c r="C495" s="288">
        <v>3819.75</v>
      </c>
      <c r="D495" s="288">
        <v>3808.6166666666668</v>
      </c>
      <c r="E495" s="288">
        <v>3761.2333333333336</v>
      </c>
      <c r="F495" s="288">
        <v>3702.7166666666667</v>
      </c>
      <c r="G495" s="288">
        <v>3655.3333333333335</v>
      </c>
      <c r="H495" s="288">
        <v>3867.1333333333337</v>
      </c>
      <c r="I495" s="288">
        <v>3914.5166666666669</v>
      </c>
      <c r="J495" s="288">
        <v>3973.0333333333338</v>
      </c>
      <c r="K495" s="288">
        <v>3856</v>
      </c>
      <c r="L495" s="288">
        <v>3750.1</v>
      </c>
      <c r="M495" s="288">
        <v>5.1860000000000003E-2</v>
      </c>
    </row>
    <row r="496" spans="1:13">
      <c r="A496" s="267">
        <v>488</v>
      </c>
      <c r="B496" s="244" t="s">
        <v>562</v>
      </c>
      <c r="C496" s="288">
        <v>1076.45</v>
      </c>
      <c r="D496" s="288">
        <v>1063.0166666666667</v>
      </c>
      <c r="E496" s="288">
        <v>1042.0333333333333</v>
      </c>
      <c r="F496" s="288">
        <v>1007.6166666666666</v>
      </c>
      <c r="G496" s="288">
        <v>986.63333333333321</v>
      </c>
      <c r="H496" s="288">
        <v>1097.4333333333334</v>
      </c>
      <c r="I496" s="288">
        <v>1118.4166666666665</v>
      </c>
      <c r="J496" s="288">
        <v>1152.8333333333335</v>
      </c>
      <c r="K496" s="288">
        <v>1084</v>
      </c>
      <c r="L496" s="288">
        <v>1028.5999999999999</v>
      </c>
      <c r="M496" s="288">
        <v>2.4524900000000001</v>
      </c>
    </row>
    <row r="497" spans="1:13">
      <c r="A497" s="267">
        <v>489</v>
      </c>
      <c r="B497" s="244" t="s">
        <v>566</v>
      </c>
      <c r="C497" s="288">
        <v>5687.95</v>
      </c>
      <c r="D497" s="288">
        <v>5697.666666666667</v>
      </c>
      <c r="E497" s="288">
        <v>5661.3833333333341</v>
      </c>
      <c r="F497" s="288">
        <v>5634.8166666666675</v>
      </c>
      <c r="G497" s="288">
        <v>5598.5333333333347</v>
      </c>
      <c r="H497" s="288">
        <v>5724.2333333333336</v>
      </c>
      <c r="I497" s="288">
        <v>5760.5166666666664</v>
      </c>
      <c r="J497" s="288">
        <v>5787.083333333333</v>
      </c>
      <c r="K497" s="288">
        <v>5733.95</v>
      </c>
      <c r="L497" s="288">
        <v>5671.1</v>
      </c>
      <c r="M497" s="288">
        <v>1.6809999999999999E-2</v>
      </c>
    </row>
    <row r="498" spans="1:13">
      <c r="A498" s="267">
        <v>490</v>
      </c>
      <c r="B498" s="244" t="s">
        <v>567</v>
      </c>
      <c r="C498" s="288">
        <v>132.19999999999999</v>
      </c>
      <c r="D498" s="288">
        <v>132.28333333333333</v>
      </c>
      <c r="E498" s="288">
        <v>129.91666666666666</v>
      </c>
      <c r="F498" s="288">
        <v>127.63333333333333</v>
      </c>
      <c r="G498" s="288">
        <v>125.26666666666665</v>
      </c>
      <c r="H498" s="288">
        <v>134.56666666666666</v>
      </c>
      <c r="I498" s="288">
        <v>136.93333333333334</v>
      </c>
      <c r="J498" s="288">
        <v>139.21666666666667</v>
      </c>
      <c r="K498" s="288">
        <v>134.65</v>
      </c>
      <c r="L498" s="288">
        <v>130</v>
      </c>
      <c r="M498" s="288">
        <v>16.629660000000001</v>
      </c>
    </row>
    <row r="499" spans="1:13">
      <c r="A499" s="267">
        <v>491</v>
      </c>
      <c r="B499" s="244" t="s">
        <v>568</v>
      </c>
      <c r="C499" s="288">
        <v>69.75</v>
      </c>
      <c r="D499" s="288">
        <v>70.483333333333334</v>
      </c>
      <c r="E499" s="288">
        <v>68.466666666666669</v>
      </c>
      <c r="F499" s="288">
        <v>67.183333333333337</v>
      </c>
      <c r="G499" s="288">
        <v>65.166666666666671</v>
      </c>
      <c r="H499" s="288">
        <v>71.766666666666666</v>
      </c>
      <c r="I499" s="288">
        <v>73.783333333333346</v>
      </c>
      <c r="J499" s="288">
        <v>75.066666666666663</v>
      </c>
      <c r="K499" s="288">
        <v>72.5</v>
      </c>
      <c r="L499" s="288">
        <v>69.2</v>
      </c>
      <c r="M499" s="288">
        <v>6.9212999999999996</v>
      </c>
    </row>
    <row r="500" spans="1:13">
      <c r="A500" s="267">
        <v>492</v>
      </c>
      <c r="B500" s="244" t="s">
        <v>2851</v>
      </c>
      <c r="C500" s="288">
        <v>444.75</v>
      </c>
      <c r="D500" s="288">
        <v>442.26666666666665</v>
      </c>
      <c r="E500" s="288">
        <v>436.63333333333333</v>
      </c>
      <c r="F500" s="288">
        <v>428.51666666666665</v>
      </c>
      <c r="G500" s="288">
        <v>422.88333333333333</v>
      </c>
      <c r="H500" s="288">
        <v>450.38333333333333</v>
      </c>
      <c r="I500" s="288">
        <v>456.01666666666665</v>
      </c>
      <c r="J500" s="288">
        <v>464.13333333333333</v>
      </c>
      <c r="K500" s="288">
        <v>447.9</v>
      </c>
      <c r="L500" s="288">
        <v>434.15</v>
      </c>
      <c r="M500" s="288">
        <v>3.3665099999999999</v>
      </c>
    </row>
    <row r="501" spans="1:13">
      <c r="A501" s="267">
        <v>493</v>
      </c>
      <c r="B501" s="244" t="s">
        <v>569</v>
      </c>
      <c r="C501" s="288">
        <v>2580.6</v>
      </c>
      <c r="D501" s="288">
        <v>2562.6833333333329</v>
      </c>
      <c r="E501" s="288">
        <v>2517.516666666666</v>
      </c>
      <c r="F501" s="288">
        <v>2454.4333333333329</v>
      </c>
      <c r="G501" s="288">
        <v>2409.266666666666</v>
      </c>
      <c r="H501" s="288">
        <v>2625.766666666666</v>
      </c>
      <c r="I501" s="288">
        <v>2670.9333333333329</v>
      </c>
      <c r="J501" s="288">
        <v>2734.016666666666</v>
      </c>
      <c r="K501" s="288">
        <v>2607.85</v>
      </c>
      <c r="L501" s="288">
        <v>2499.6</v>
      </c>
      <c r="M501" s="288">
        <v>2.3288700000000002</v>
      </c>
    </row>
    <row r="502" spans="1:13">
      <c r="A502" s="267">
        <v>494</v>
      </c>
      <c r="B502" s="244" t="s">
        <v>200</v>
      </c>
      <c r="C502" s="288">
        <v>382.9</v>
      </c>
      <c r="D502" s="288">
        <v>383.76666666666665</v>
      </c>
      <c r="E502" s="288">
        <v>381.13333333333333</v>
      </c>
      <c r="F502" s="288">
        <v>379.36666666666667</v>
      </c>
      <c r="G502" s="288">
        <v>376.73333333333335</v>
      </c>
      <c r="H502" s="288">
        <v>385.5333333333333</v>
      </c>
      <c r="I502" s="288">
        <v>388.16666666666663</v>
      </c>
      <c r="J502" s="288">
        <v>389.93333333333328</v>
      </c>
      <c r="K502" s="288">
        <v>386.4</v>
      </c>
      <c r="L502" s="288">
        <v>382</v>
      </c>
      <c r="M502" s="288">
        <v>47.258789999999998</v>
      </c>
    </row>
    <row r="503" spans="1:13">
      <c r="A503" s="267">
        <v>495</v>
      </c>
      <c r="B503" s="244" t="s">
        <v>570</v>
      </c>
      <c r="C503" s="288">
        <v>489.75</v>
      </c>
      <c r="D503" s="288">
        <v>490.64999999999992</v>
      </c>
      <c r="E503" s="288">
        <v>485.49999999999983</v>
      </c>
      <c r="F503" s="288">
        <v>481.24999999999989</v>
      </c>
      <c r="G503" s="288">
        <v>476.0999999999998</v>
      </c>
      <c r="H503" s="288">
        <v>494.89999999999986</v>
      </c>
      <c r="I503" s="288">
        <v>500.04999999999995</v>
      </c>
      <c r="J503" s="288">
        <v>504.2999999999999</v>
      </c>
      <c r="K503" s="288">
        <v>495.8</v>
      </c>
      <c r="L503" s="288">
        <v>486.4</v>
      </c>
      <c r="M503" s="288">
        <v>3.5428500000000001</v>
      </c>
    </row>
    <row r="504" spans="1:13">
      <c r="A504" s="267">
        <v>496</v>
      </c>
      <c r="B504" s="244" t="s">
        <v>202</v>
      </c>
      <c r="C504" s="288">
        <v>220.15</v>
      </c>
      <c r="D504" s="288">
        <v>220.1</v>
      </c>
      <c r="E504" s="288">
        <v>217.54999999999998</v>
      </c>
      <c r="F504" s="288">
        <v>214.95</v>
      </c>
      <c r="G504" s="288">
        <v>212.39999999999998</v>
      </c>
      <c r="H504" s="288">
        <v>222.7</v>
      </c>
      <c r="I504" s="288">
        <v>225.25</v>
      </c>
      <c r="J504" s="288">
        <v>227.85</v>
      </c>
      <c r="K504" s="288">
        <v>222.65</v>
      </c>
      <c r="L504" s="288">
        <v>217.5</v>
      </c>
      <c r="M504" s="288">
        <v>107.75261999999999</v>
      </c>
    </row>
    <row r="505" spans="1:13">
      <c r="A505" s="267">
        <v>497</v>
      </c>
      <c r="B505" s="244" t="s">
        <v>571</v>
      </c>
      <c r="C505" s="288">
        <v>238.55</v>
      </c>
      <c r="D505" s="288">
        <v>238.85</v>
      </c>
      <c r="E505" s="288">
        <v>234.7</v>
      </c>
      <c r="F505" s="288">
        <v>230.85</v>
      </c>
      <c r="G505" s="288">
        <v>226.7</v>
      </c>
      <c r="H505" s="288">
        <v>242.7</v>
      </c>
      <c r="I505" s="288">
        <v>246.85000000000002</v>
      </c>
      <c r="J505" s="288">
        <v>250.7</v>
      </c>
      <c r="K505" s="288">
        <v>243</v>
      </c>
      <c r="L505" s="288">
        <v>235</v>
      </c>
      <c r="M505" s="288">
        <v>1.6295500000000001</v>
      </c>
    </row>
    <row r="506" spans="1:13">
      <c r="A506" s="267">
        <v>500</v>
      </c>
      <c r="B506" s="244" t="s">
        <v>572</v>
      </c>
      <c r="C506" s="288">
        <v>1927.9</v>
      </c>
      <c r="D506" s="288">
        <v>1927.6666666666667</v>
      </c>
      <c r="E506" s="288">
        <v>1910.7333333333336</v>
      </c>
      <c r="F506" s="288">
        <v>1893.5666666666668</v>
      </c>
      <c r="G506" s="288">
        <v>1876.6333333333337</v>
      </c>
      <c r="H506" s="288">
        <v>1944.8333333333335</v>
      </c>
      <c r="I506" s="288">
        <v>1961.7666666666664</v>
      </c>
      <c r="J506" s="288">
        <v>1978.9333333333334</v>
      </c>
      <c r="K506" s="288">
        <v>1944.6</v>
      </c>
      <c r="L506" s="288">
        <v>1910.5</v>
      </c>
      <c r="M506" s="288">
        <v>0.34497</v>
      </c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76"/>
      <c r="B5" s="676"/>
      <c r="C5" s="677"/>
      <c r="D5" s="677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78" t="s">
        <v>574</v>
      </c>
      <c r="C7" s="678"/>
      <c r="D7" s="261">
        <f>Main!B10</f>
        <v>44194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44193</v>
      </c>
      <c r="B10" s="266">
        <v>534064</v>
      </c>
      <c r="C10" s="267" t="s">
        <v>3862</v>
      </c>
      <c r="D10" s="267" t="s">
        <v>3863</v>
      </c>
      <c r="E10" s="267" t="s">
        <v>584</v>
      </c>
      <c r="F10" s="380">
        <v>100000</v>
      </c>
      <c r="G10" s="266">
        <v>15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44193</v>
      </c>
      <c r="B11" s="266">
        <v>534064</v>
      </c>
      <c r="C11" s="267" t="s">
        <v>3862</v>
      </c>
      <c r="D11" s="267" t="s">
        <v>3799</v>
      </c>
      <c r="E11" s="267" t="s">
        <v>583</v>
      </c>
      <c r="F11" s="380">
        <v>100000</v>
      </c>
      <c r="G11" s="266">
        <v>15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44193</v>
      </c>
      <c r="B12" s="266">
        <v>538778</v>
      </c>
      <c r="C12" s="267" t="s">
        <v>3864</v>
      </c>
      <c r="D12" s="267" t="s">
        <v>3865</v>
      </c>
      <c r="E12" s="267" t="s">
        <v>583</v>
      </c>
      <c r="F12" s="380">
        <v>50000</v>
      </c>
      <c r="G12" s="266">
        <v>37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44193</v>
      </c>
      <c r="B13" s="266">
        <v>526443</v>
      </c>
      <c r="C13" s="267" t="s">
        <v>3866</v>
      </c>
      <c r="D13" s="267" t="s">
        <v>3867</v>
      </c>
      <c r="E13" s="267" t="s">
        <v>584</v>
      </c>
      <c r="F13" s="380">
        <v>6000</v>
      </c>
      <c r="G13" s="266">
        <v>2.2400000000000002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44193</v>
      </c>
      <c r="B14" s="266">
        <v>533333</v>
      </c>
      <c r="C14" s="267" t="s">
        <v>3868</v>
      </c>
      <c r="D14" s="267" t="s">
        <v>3869</v>
      </c>
      <c r="E14" s="267" t="s">
        <v>584</v>
      </c>
      <c r="F14" s="380">
        <v>7800000</v>
      </c>
      <c r="G14" s="266">
        <v>45.22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44193</v>
      </c>
      <c r="B15" s="266">
        <v>533333</v>
      </c>
      <c r="C15" s="267" t="s">
        <v>3868</v>
      </c>
      <c r="D15" s="267" t="s">
        <v>3831</v>
      </c>
      <c r="E15" s="267" t="s">
        <v>583</v>
      </c>
      <c r="F15" s="380">
        <v>700100</v>
      </c>
      <c r="G15" s="266">
        <v>47.28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44193</v>
      </c>
      <c r="B16" s="266">
        <v>533333</v>
      </c>
      <c r="C16" s="267" t="s">
        <v>3868</v>
      </c>
      <c r="D16" s="267" t="s">
        <v>3831</v>
      </c>
      <c r="E16" s="267" t="s">
        <v>584</v>
      </c>
      <c r="F16" s="380">
        <v>255000</v>
      </c>
      <c r="G16" s="266">
        <v>46.26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44193</v>
      </c>
      <c r="B17" s="266">
        <v>533333</v>
      </c>
      <c r="C17" s="267" t="s">
        <v>3868</v>
      </c>
      <c r="D17" s="267" t="s">
        <v>3870</v>
      </c>
      <c r="E17" s="267" t="s">
        <v>583</v>
      </c>
      <c r="F17" s="380">
        <v>6608595</v>
      </c>
      <c r="G17" s="266">
        <v>45.25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44193</v>
      </c>
      <c r="B18" s="266">
        <v>531609</v>
      </c>
      <c r="C18" s="267" t="s">
        <v>3871</v>
      </c>
      <c r="D18" s="267" t="s">
        <v>3872</v>
      </c>
      <c r="E18" s="267" t="s">
        <v>583</v>
      </c>
      <c r="F18" s="380">
        <v>67062</v>
      </c>
      <c r="G18" s="266">
        <v>146.80000000000001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44193</v>
      </c>
      <c r="B19" s="266">
        <v>531609</v>
      </c>
      <c r="C19" s="267" t="s">
        <v>3871</v>
      </c>
      <c r="D19" s="267" t="s">
        <v>3873</v>
      </c>
      <c r="E19" s="267" t="s">
        <v>584</v>
      </c>
      <c r="F19" s="380">
        <v>67062</v>
      </c>
      <c r="G19" s="266">
        <v>146.80000000000001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44193</v>
      </c>
      <c r="B20" s="266">
        <v>505523</v>
      </c>
      <c r="C20" s="267" t="s">
        <v>3874</v>
      </c>
      <c r="D20" s="267" t="s">
        <v>3875</v>
      </c>
      <c r="E20" s="267" t="s">
        <v>583</v>
      </c>
      <c r="F20" s="380">
        <v>1895040</v>
      </c>
      <c r="G20" s="266">
        <v>0.63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44193</v>
      </c>
      <c r="B21" s="266">
        <v>505523</v>
      </c>
      <c r="C21" s="267" t="s">
        <v>3874</v>
      </c>
      <c r="D21" s="267" t="s">
        <v>3876</v>
      </c>
      <c r="E21" s="267" t="s">
        <v>584</v>
      </c>
      <c r="F21" s="380">
        <v>1051800</v>
      </c>
      <c r="G21" s="266">
        <v>0.63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44193</v>
      </c>
      <c r="B22" s="266">
        <v>539767</v>
      </c>
      <c r="C22" s="267" t="s">
        <v>3798</v>
      </c>
      <c r="D22" s="267" t="s">
        <v>3799</v>
      </c>
      <c r="E22" s="267" t="s">
        <v>584</v>
      </c>
      <c r="F22" s="380">
        <v>30151</v>
      </c>
      <c r="G22" s="266">
        <v>23.54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44193</v>
      </c>
      <c r="B23" s="266">
        <v>540198</v>
      </c>
      <c r="C23" s="267" t="s">
        <v>3877</v>
      </c>
      <c r="D23" s="267" t="s">
        <v>3878</v>
      </c>
      <c r="E23" s="267" t="s">
        <v>584</v>
      </c>
      <c r="F23" s="380">
        <v>35693</v>
      </c>
      <c r="G23" s="266">
        <v>31.5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44193</v>
      </c>
      <c r="B24" s="266">
        <v>539291</v>
      </c>
      <c r="C24" s="267" t="s">
        <v>3791</v>
      </c>
      <c r="D24" s="267" t="s">
        <v>3879</v>
      </c>
      <c r="E24" s="267" t="s">
        <v>584</v>
      </c>
      <c r="F24" s="380">
        <v>31000</v>
      </c>
      <c r="G24" s="266">
        <v>82.38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44193</v>
      </c>
      <c r="B25" s="266">
        <v>523483</v>
      </c>
      <c r="C25" s="267" t="s">
        <v>3880</v>
      </c>
      <c r="D25" s="267" t="s">
        <v>3881</v>
      </c>
      <c r="E25" s="267" t="s">
        <v>584</v>
      </c>
      <c r="F25" s="380">
        <v>117132</v>
      </c>
      <c r="G25" s="266">
        <v>200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44193</v>
      </c>
      <c r="B26" s="266">
        <v>523483</v>
      </c>
      <c r="C26" s="267" t="s">
        <v>3880</v>
      </c>
      <c r="D26" s="267" t="s">
        <v>3882</v>
      </c>
      <c r="E26" s="267" t="s">
        <v>583</v>
      </c>
      <c r="F26" s="380">
        <v>117180</v>
      </c>
      <c r="G26" s="266">
        <v>200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44193</v>
      </c>
      <c r="B27" s="266">
        <v>512217</v>
      </c>
      <c r="C27" s="267" t="s">
        <v>3883</v>
      </c>
      <c r="D27" s="267" t="s">
        <v>3884</v>
      </c>
      <c r="E27" s="267" t="s">
        <v>583</v>
      </c>
      <c r="F27" s="380">
        <v>38899</v>
      </c>
      <c r="G27" s="266">
        <v>26.69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44193</v>
      </c>
      <c r="B28" s="266">
        <v>512217</v>
      </c>
      <c r="C28" s="267" t="s">
        <v>3883</v>
      </c>
      <c r="D28" s="267" t="s">
        <v>3885</v>
      </c>
      <c r="E28" s="267" t="s">
        <v>584</v>
      </c>
      <c r="F28" s="380">
        <v>33550</v>
      </c>
      <c r="G28" s="266">
        <v>26.57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44193</v>
      </c>
      <c r="B29" s="266">
        <v>539526</v>
      </c>
      <c r="C29" s="267" t="s">
        <v>3743</v>
      </c>
      <c r="D29" s="267" t="s">
        <v>3886</v>
      </c>
      <c r="E29" s="267" t="s">
        <v>583</v>
      </c>
      <c r="F29" s="380">
        <v>1000000</v>
      </c>
      <c r="G29" s="266">
        <v>0.81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44193</v>
      </c>
      <c r="B30" s="266">
        <v>539526</v>
      </c>
      <c r="C30" s="267" t="s">
        <v>3743</v>
      </c>
      <c r="D30" s="267" t="s">
        <v>3887</v>
      </c>
      <c r="E30" s="267" t="s">
        <v>584</v>
      </c>
      <c r="F30" s="380">
        <v>3000000</v>
      </c>
      <c r="G30" s="266">
        <v>0.81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44193</v>
      </c>
      <c r="B31" s="266">
        <v>539526</v>
      </c>
      <c r="C31" s="267" t="s">
        <v>3743</v>
      </c>
      <c r="D31" s="267" t="s">
        <v>3830</v>
      </c>
      <c r="E31" s="267" t="s">
        <v>584</v>
      </c>
      <c r="F31" s="380">
        <v>1804000</v>
      </c>
      <c r="G31" s="266">
        <v>0.85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44193</v>
      </c>
      <c r="B32" s="266">
        <v>540693</v>
      </c>
      <c r="C32" s="267" t="s">
        <v>3888</v>
      </c>
      <c r="D32" s="267" t="s">
        <v>3889</v>
      </c>
      <c r="E32" s="267" t="s">
        <v>583</v>
      </c>
      <c r="F32" s="380">
        <v>52800</v>
      </c>
      <c r="G32" s="266">
        <v>41.55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44193</v>
      </c>
      <c r="B33" s="266">
        <v>540693</v>
      </c>
      <c r="C33" s="267" t="s">
        <v>3888</v>
      </c>
      <c r="D33" s="267" t="s">
        <v>3890</v>
      </c>
      <c r="E33" s="267" t="s">
        <v>584</v>
      </c>
      <c r="F33" s="380">
        <v>52800</v>
      </c>
      <c r="G33" s="266">
        <v>41.55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44193</v>
      </c>
      <c r="B34" s="266">
        <v>532070</v>
      </c>
      <c r="C34" s="267" t="s">
        <v>3891</v>
      </c>
      <c r="D34" s="267" t="s">
        <v>3892</v>
      </c>
      <c r="E34" s="267" t="s">
        <v>583</v>
      </c>
      <c r="F34" s="380">
        <v>44000</v>
      </c>
      <c r="G34" s="266">
        <v>11.49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44193</v>
      </c>
      <c r="B35" s="266">
        <v>538732</v>
      </c>
      <c r="C35" s="267" t="s">
        <v>3810</v>
      </c>
      <c r="D35" s="267" t="s">
        <v>3832</v>
      </c>
      <c r="E35" s="267" t="s">
        <v>583</v>
      </c>
      <c r="F35" s="380">
        <v>1200000</v>
      </c>
      <c r="G35" s="266">
        <v>16.899999999999999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44193</v>
      </c>
      <c r="B36" s="266">
        <v>538732</v>
      </c>
      <c r="C36" s="267" t="s">
        <v>3810</v>
      </c>
      <c r="D36" s="267" t="s">
        <v>3811</v>
      </c>
      <c r="E36" s="267" t="s">
        <v>584</v>
      </c>
      <c r="F36" s="380">
        <v>1200000</v>
      </c>
      <c r="G36" s="266">
        <v>16.899999999999999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44193</v>
      </c>
      <c r="B37" s="266">
        <v>537524</v>
      </c>
      <c r="C37" s="267" t="s">
        <v>3893</v>
      </c>
      <c r="D37" s="267" t="s">
        <v>3894</v>
      </c>
      <c r="E37" s="267" t="s">
        <v>584</v>
      </c>
      <c r="F37" s="380">
        <v>614547</v>
      </c>
      <c r="G37" s="266">
        <v>0.91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44193</v>
      </c>
      <c r="B38" s="266" t="s">
        <v>838</v>
      </c>
      <c r="C38" s="267" t="s">
        <v>3833</v>
      </c>
      <c r="D38" s="267" t="s">
        <v>3815</v>
      </c>
      <c r="E38" s="267" t="s">
        <v>583</v>
      </c>
      <c r="F38" s="380">
        <v>5</v>
      </c>
      <c r="G38" s="266">
        <v>15.1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44193</v>
      </c>
      <c r="B39" s="266" t="s">
        <v>838</v>
      </c>
      <c r="C39" s="267" t="s">
        <v>3833</v>
      </c>
      <c r="D39" s="267" t="s">
        <v>3895</v>
      </c>
      <c r="E39" s="267" t="s">
        <v>583</v>
      </c>
      <c r="F39" s="380">
        <v>105690</v>
      </c>
      <c r="G39" s="266">
        <v>14.05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44193</v>
      </c>
      <c r="B40" s="266" t="s">
        <v>914</v>
      </c>
      <c r="C40" s="267" t="s">
        <v>3834</v>
      </c>
      <c r="D40" s="267" t="s">
        <v>3835</v>
      </c>
      <c r="E40" s="267" t="s">
        <v>583</v>
      </c>
      <c r="F40" s="380">
        <v>281391</v>
      </c>
      <c r="G40" s="266">
        <v>159.19999999999999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44193</v>
      </c>
      <c r="B41" s="266" t="s">
        <v>924</v>
      </c>
      <c r="C41" s="267" t="s">
        <v>3896</v>
      </c>
      <c r="D41" s="267" t="s">
        <v>3897</v>
      </c>
      <c r="E41" s="267" t="s">
        <v>583</v>
      </c>
      <c r="F41" s="380">
        <v>102349</v>
      </c>
      <c r="G41" s="266">
        <v>46.62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44193</v>
      </c>
      <c r="B42" s="266" t="s">
        <v>924</v>
      </c>
      <c r="C42" s="267" t="s">
        <v>3896</v>
      </c>
      <c r="D42" s="267" t="s">
        <v>3898</v>
      </c>
      <c r="E42" s="267" t="s">
        <v>583</v>
      </c>
      <c r="F42" s="380">
        <v>96000</v>
      </c>
      <c r="G42" s="266">
        <v>47.98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44193</v>
      </c>
      <c r="B43" s="266" t="s">
        <v>924</v>
      </c>
      <c r="C43" s="267" t="s">
        <v>3896</v>
      </c>
      <c r="D43" s="267" t="s">
        <v>3899</v>
      </c>
      <c r="E43" s="267" t="s">
        <v>583</v>
      </c>
      <c r="F43" s="380">
        <v>78000</v>
      </c>
      <c r="G43" s="266">
        <v>46.65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44193</v>
      </c>
      <c r="B44" s="266" t="s">
        <v>3829</v>
      </c>
      <c r="C44" s="267" t="s">
        <v>3836</v>
      </c>
      <c r="D44" s="267" t="s">
        <v>3837</v>
      </c>
      <c r="E44" s="267" t="s">
        <v>583</v>
      </c>
      <c r="F44" s="380">
        <v>334032</v>
      </c>
      <c r="G44" s="266">
        <v>572.12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44193</v>
      </c>
      <c r="B45" s="266" t="s">
        <v>3829</v>
      </c>
      <c r="C45" s="267" t="s">
        <v>3836</v>
      </c>
      <c r="D45" s="267" t="s">
        <v>3838</v>
      </c>
      <c r="E45" s="267" t="s">
        <v>583</v>
      </c>
      <c r="F45" s="380">
        <v>426669</v>
      </c>
      <c r="G45" s="266">
        <v>576.03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44193</v>
      </c>
      <c r="B46" s="266" t="s">
        <v>3829</v>
      </c>
      <c r="C46" s="267" t="s">
        <v>3836</v>
      </c>
      <c r="D46" s="267" t="s">
        <v>3839</v>
      </c>
      <c r="E46" s="267" t="s">
        <v>583</v>
      </c>
      <c r="F46" s="380">
        <v>389252</v>
      </c>
      <c r="G46" s="266">
        <v>566.98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44193</v>
      </c>
      <c r="B47" s="266" t="s">
        <v>1159</v>
      </c>
      <c r="C47" s="267" t="s">
        <v>3840</v>
      </c>
      <c r="D47" s="267" t="s">
        <v>3816</v>
      </c>
      <c r="E47" s="267" t="s">
        <v>583</v>
      </c>
      <c r="F47" s="380">
        <v>190195</v>
      </c>
      <c r="G47" s="266">
        <v>39.840000000000003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44193</v>
      </c>
      <c r="B48" s="266" t="s">
        <v>1293</v>
      </c>
      <c r="C48" s="267" t="s">
        <v>3900</v>
      </c>
      <c r="D48" s="267" t="s">
        <v>3901</v>
      </c>
      <c r="E48" s="267" t="s">
        <v>583</v>
      </c>
      <c r="F48" s="380">
        <v>270695</v>
      </c>
      <c r="G48" s="266">
        <v>157.44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44193</v>
      </c>
      <c r="B49" s="266" t="s">
        <v>3902</v>
      </c>
      <c r="C49" s="267" t="s">
        <v>3903</v>
      </c>
      <c r="D49" s="267" t="s">
        <v>3901</v>
      </c>
      <c r="E49" s="267" t="s">
        <v>583</v>
      </c>
      <c r="F49" s="380">
        <v>65864</v>
      </c>
      <c r="G49" s="266">
        <v>618.55999999999995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44193</v>
      </c>
      <c r="B50" s="266" t="s">
        <v>1426</v>
      </c>
      <c r="C50" s="267" t="s">
        <v>3904</v>
      </c>
      <c r="D50" s="267" t="s">
        <v>3897</v>
      </c>
      <c r="E50" s="267" t="s">
        <v>583</v>
      </c>
      <c r="F50" s="380">
        <v>454641</v>
      </c>
      <c r="G50" s="266">
        <v>42.58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44193</v>
      </c>
      <c r="B51" s="266" t="s">
        <v>1426</v>
      </c>
      <c r="C51" s="267" t="s">
        <v>3904</v>
      </c>
      <c r="D51" s="267" t="s">
        <v>3899</v>
      </c>
      <c r="E51" s="267" t="s">
        <v>583</v>
      </c>
      <c r="F51" s="380">
        <v>158626</v>
      </c>
      <c r="G51" s="266">
        <v>39.58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44193</v>
      </c>
      <c r="B52" s="266" t="s">
        <v>117</v>
      </c>
      <c r="C52" s="267" t="s">
        <v>3905</v>
      </c>
      <c r="D52" s="267" t="s">
        <v>3906</v>
      </c>
      <c r="E52" s="267" t="s">
        <v>583</v>
      </c>
      <c r="F52" s="380">
        <v>2615205</v>
      </c>
      <c r="G52" s="266">
        <v>212.4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44193</v>
      </c>
      <c r="B53" s="266" t="s">
        <v>3315</v>
      </c>
      <c r="C53" s="267" t="s">
        <v>3841</v>
      </c>
      <c r="D53" s="267" t="s">
        <v>3842</v>
      </c>
      <c r="E53" s="267" t="s">
        <v>583</v>
      </c>
      <c r="F53" s="380">
        <v>246954</v>
      </c>
      <c r="G53" s="266">
        <v>9.14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44193</v>
      </c>
      <c r="B54" s="266" t="s">
        <v>3315</v>
      </c>
      <c r="C54" s="267" t="s">
        <v>3841</v>
      </c>
      <c r="D54" s="267" t="s">
        <v>3907</v>
      </c>
      <c r="E54" s="267" t="s">
        <v>583</v>
      </c>
      <c r="F54" s="380">
        <v>75000</v>
      </c>
      <c r="G54" s="266">
        <v>10.25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44193</v>
      </c>
      <c r="B55" s="266" t="s">
        <v>3812</v>
      </c>
      <c r="C55" s="267" t="s">
        <v>3813</v>
      </c>
      <c r="D55" s="267" t="s">
        <v>3814</v>
      </c>
      <c r="E55" s="267" t="s">
        <v>583</v>
      </c>
      <c r="F55" s="380">
        <v>162000</v>
      </c>
      <c r="G55" s="266">
        <v>22.59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44193</v>
      </c>
      <c r="B56" s="266" t="s">
        <v>2348</v>
      </c>
      <c r="C56" s="267" t="s">
        <v>3908</v>
      </c>
      <c r="D56" s="267" t="s">
        <v>3909</v>
      </c>
      <c r="E56" s="267" t="s">
        <v>583</v>
      </c>
      <c r="F56" s="380">
        <v>1200000</v>
      </c>
      <c r="G56" s="266">
        <v>250.5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44193</v>
      </c>
      <c r="B57" s="266" t="s">
        <v>2496</v>
      </c>
      <c r="C57" s="267" t="s">
        <v>3910</v>
      </c>
      <c r="D57" s="267" t="s">
        <v>3911</v>
      </c>
      <c r="E57" s="267" t="s">
        <v>583</v>
      </c>
      <c r="F57" s="380">
        <v>1172563</v>
      </c>
      <c r="G57" s="266">
        <v>57.59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44193</v>
      </c>
      <c r="B58" s="266" t="s">
        <v>2585</v>
      </c>
      <c r="C58" s="267" t="s">
        <v>3912</v>
      </c>
      <c r="D58" s="267" t="s">
        <v>3843</v>
      </c>
      <c r="E58" s="267" t="s">
        <v>583</v>
      </c>
      <c r="F58" s="380">
        <v>1501063</v>
      </c>
      <c r="G58" s="266">
        <v>43.45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44193</v>
      </c>
      <c r="B59" s="266" t="s">
        <v>2734</v>
      </c>
      <c r="C59" s="267" t="s">
        <v>3913</v>
      </c>
      <c r="D59" s="267" t="s">
        <v>3914</v>
      </c>
      <c r="E59" s="267" t="s">
        <v>583</v>
      </c>
      <c r="F59" s="380">
        <v>1053000</v>
      </c>
      <c r="G59" s="266">
        <v>2.74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44193</v>
      </c>
      <c r="B60" s="266" t="s">
        <v>2791</v>
      </c>
      <c r="C60" s="267" t="s">
        <v>3844</v>
      </c>
      <c r="D60" s="267" t="s">
        <v>3816</v>
      </c>
      <c r="E60" s="267" t="s">
        <v>583</v>
      </c>
      <c r="F60" s="380">
        <v>2218992</v>
      </c>
      <c r="G60" s="266">
        <v>4.43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44193</v>
      </c>
      <c r="B61" s="266" t="s">
        <v>2793</v>
      </c>
      <c r="C61" s="267" t="s">
        <v>3915</v>
      </c>
      <c r="D61" s="267" t="s">
        <v>3816</v>
      </c>
      <c r="E61" s="267" t="s">
        <v>583</v>
      </c>
      <c r="F61" s="380">
        <v>7341090</v>
      </c>
      <c r="G61" s="266">
        <v>5.9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44193</v>
      </c>
      <c r="B62" s="266" t="s">
        <v>791</v>
      </c>
      <c r="C62" s="267" t="s">
        <v>3916</v>
      </c>
      <c r="D62" s="267" t="s">
        <v>3917</v>
      </c>
      <c r="E62" s="267" t="s">
        <v>584</v>
      </c>
      <c r="F62" s="380">
        <v>12750294</v>
      </c>
      <c r="G62" s="266">
        <v>5.64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44193</v>
      </c>
      <c r="B63" s="266" t="s">
        <v>791</v>
      </c>
      <c r="C63" s="267" t="s">
        <v>3916</v>
      </c>
      <c r="D63" s="267" t="s">
        <v>3918</v>
      </c>
      <c r="E63" s="267" t="s">
        <v>584</v>
      </c>
      <c r="F63" s="380">
        <v>40416504</v>
      </c>
      <c r="G63" s="266">
        <v>5.65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44193</v>
      </c>
      <c r="B64" s="266" t="s">
        <v>838</v>
      </c>
      <c r="C64" s="267" t="s">
        <v>3833</v>
      </c>
      <c r="D64" s="267" t="s">
        <v>3895</v>
      </c>
      <c r="E64" s="267" t="s">
        <v>584</v>
      </c>
      <c r="F64" s="380">
        <v>25690</v>
      </c>
      <c r="G64" s="266">
        <v>15.44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44193</v>
      </c>
      <c r="B65" s="266" t="s">
        <v>838</v>
      </c>
      <c r="C65" s="267" t="s">
        <v>3833</v>
      </c>
      <c r="D65" s="267" t="s">
        <v>3815</v>
      </c>
      <c r="E65" s="267" t="s">
        <v>584</v>
      </c>
      <c r="F65" s="380">
        <v>113165</v>
      </c>
      <c r="G65" s="266">
        <v>14.05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44193</v>
      </c>
      <c r="B66" s="266" t="s">
        <v>914</v>
      </c>
      <c r="C66" s="267" t="s">
        <v>3834</v>
      </c>
      <c r="D66" s="267" t="s">
        <v>3835</v>
      </c>
      <c r="E66" s="267" t="s">
        <v>584</v>
      </c>
      <c r="F66" s="380">
        <v>291667</v>
      </c>
      <c r="G66" s="266">
        <v>159.56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44193</v>
      </c>
      <c r="B67" s="266" t="s">
        <v>924</v>
      </c>
      <c r="C67" s="267" t="s">
        <v>3896</v>
      </c>
      <c r="D67" s="267" t="s">
        <v>3899</v>
      </c>
      <c r="E67" s="267" t="s">
        <v>584</v>
      </c>
      <c r="F67" s="380">
        <v>78000</v>
      </c>
      <c r="G67" s="266">
        <v>47.9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44193</v>
      </c>
      <c r="B68" s="266" t="s">
        <v>924</v>
      </c>
      <c r="C68" s="267" t="s">
        <v>3896</v>
      </c>
      <c r="D68" s="267" t="s">
        <v>3897</v>
      </c>
      <c r="E68" s="267" t="s">
        <v>584</v>
      </c>
      <c r="F68" s="380">
        <v>102349</v>
      </c>
      <c r="G68" s="266">
        <v>46.97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44193</v>
      </c>
      <c r="B69" s="266" t="s">
        <v>3829</v>
      </c>
      <c r="C69" s="267" t="s">
        <v>3836</v>
      </c>
      <c r="D69" s="267" t="s">
        <v>3837</v>
      </c>
      <c r="E69" s="267" t="s">
        <v>584</v>
      </c>
      <c r="F69" s="380">
        <v>334032</v>
      </c>
      <c r="G69" s="266">
        <v>572.37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44193</v>
      </c>
      <c r="B70" s="266" t="s">
        <v>3829</v>
      </c>
      <c r="C70" s="267" t="s">
        <v>3836</v>
      </c>
      <c r="D70" s="267" t="s">
        <v>3839</v>
      </c>
      <c r="E70" s="267" t="s">
        <v>584</v>
      </c>
      <c r="F70" s="380">
        <v>390311</v>
      </c>
      <c r="G70" s="266">
        <v>570.80999999999995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44193</v>
      </c>
      <c r="B71" s="266" t="s">
        <v>3829</v>
      </c>
      <c r="C71" s="267" t="s">
        <v>3836</v>
      </c>
      <c r="D71" s="267" t="s">
        <v>3838</v>
      </c>
      <c r="E71" s="267" t="s">
        <v>584</v>
      </c>
      <c r="F71" s="380">
        <v>426669</v>
      </c>
      <c r="G71" s="266">
        <v>576.16999999999996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44193</v>
      </c>
      <c r="B72" s="266" t="s">
        <v>1159</v>
      </c>
      <c r="C72" s="267" t="s">
        <v>3840</v>
      </c>
      <c r="D72" s="267" t="s">
        <v>3816</v>
      </c>
      <c r="E72" s="267" t="s">
        <v>584</v>
      </c>
      <c r="F72" s="380">
        <v>1468743</v>
      </c>
      <c r="G72" s="266">
        <v>39.43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44193</v>
      </c>
      <c r="B73" s="266" t="s">
        <v>3902</v>
      </c>
      <c r="C73" s="267" t="s">
        <v>3903</v>
      </c>
      <c r="D73" s="267" t="s">
        <v>3919</v>
      </c>
      <c r="E73" s="267" t="s">
        <v>584</v>
      </c>
      <c r="F73" s="380">
        <v>65502</v>
      </c>
      <c r="G73" s="266">
        <v>618.39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44193</v>
      </c>
      <c r="B74" s="266" t="s">
        <v>1426</v>
      </c>
      <c r="C74" s="267" t="s">
        <v>3904</v>
      </c>
      <c r="D74" s="267" t="s">
        <v>3899</v>
      </c>
      <c r="E74" s="267" t="s">
        <v>584</v>
      </c>
      <c r="F74" s="380">
        <v>158626</v>
      </c>
      <c r="G74" s="266">
        <v>40.22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44193</v>
      </c>
      <c r="B75" s="266" t="s">
        <v>1426</v>
      </c>
      <c r="C75" s="267" t="s">
        <v>3904</v>
      </c>
      <c r="D75" s="267" t="s">
        <v>3897</v>
      </c>
      <c r="E75" s="267" t="s">
        <v>584</v>
      </c>
      <c r="F75" s="380">
        <v>454641</v>
      </c>
      <c r="G75" s="266">
        <v>42.66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44193</v>
      </c>
      <c r="B76" s="266" t="s">
        <v>117</v>
      </c>
      <c r="C76" s="267" t="s">
        <v>3905</v>
      </c>
      <c r="D76" s="267" t="s">
        <v>3906</v>
      </c>
      <c r="E76" s="267" t="s">
        <v>584</v>
      </c>
      <c r="F76" s="380">
        <v>2615205</v>
      </c>
      <c r="G76" s="266">
        <v>212.45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44193</v>
      </c>
      <c r="B77" s="266" t="s">
        <v>2988</v>
      </c>
      <c r="C77" s="267" t="s">
        <v>3920</v>
      </c>
      <c r="D77" s="267" t="s">
        <v>3921</v>
      </c>
      <c r="E77" s="267" t="s">
        <v>584</v>
      </c>
      <c r="F77" s="380">
        <v>100000</v>
      </c>
      <c r="G77" s="266">
        <v>137.75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44193</v>
      </c>
      <c r="B78" s="266" t="s">
        <v>3315</v>
      </c>
      <c r="C78" s="267" t="s">
        <v>3841</v>
      </c>
      <c r="D78" s="267" t="s">
        <v>3907</v>
      </c>
      <c r="E78" s="267" t="s">
        <v>584</v>
      </c>
      <c r="F78" s="380">
        <v>50000</v>
      </c>
      <c r="G78" s="266">
        <v>10.25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44193</v>
      </c>
      <c r="B79" s="266" t="s">
        <v>3315</v>
      </c>
      <c r="C79" s="267" t="s">
        <v>3841</v>
      </c>
      <c r="D79" s="267" t="s">
        <v>3922</v>
      </c>
      <c r="E79" s="267" t="s">
        <v>584</v>
      </c>
      <c r="F79" s="380">
        <v>113400</v>
      </c>
      <c r="G79" s="266">
        <v>8.75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44193</v>
      </c>
      <c r="B80" s="266" t="s">
        <v>3315</v>
      </c>
      <c r="C80" s="267" t="s">
        <v>3841</v>
      </c>
      <c r="D80" s="267" t="s">
        <v>3842</v>
      </c>
      <c r="E80" s="267" t="s">
        <v>584</v>
      </c>
      <c r="F80" s="380">
        <v>211954</v>
      </c>
      <c r="G80" s="266">
        <v>9.57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44193</v>
      </c>
      <c r="B81" s="266" t="s">
        <v>3812</v>
      </c>
      <c r="C81" s="267" t="s">
        <v>3813</v>
      </c>
      <c r="D81" s="267" t="s">
        <v>3923</v>
      </c>
      <c r="E81" s="267" t="s">
        <v>584</v>
      </c>
      <c r="F81" s="380">
        <v>108000</v>
      </c>
      <c r="G81" s="266">
        <v>22.64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44193</v>
      </c>
      <c r="B82" s="266" t="s">
        <v>2348</v>
      </c>
      <c r="C82" s="267" t="s">
        <v>3908</v>
      </c>
      <c r="D82" s="267" t="s">
        <v>3924</v>
      </c>
      <c r="E82" s="267" t="s">
        <v>584</v>
      </c>
      <c r="F82" s="380">
        <v>1299000</v>
      </c>
      <c r="G82" s="266">
        <v>250.55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44193</v>
      </c>
      <c r="B83" s="266" t="s">
        <v>3925</v>
      </c>
      <c r="C83" s="267" t="s">
        <v>3926</v>
      </c>
      <c r="D83" s="267" t="s">
        <v>3927</v>
      </c>
      <c r="E83" s="267" t="s">
        <v>584</v>
      </c>
      <c r="F83" s="380">
        <v>270000</v>
      </c>
      <c r="G83" s="266">
        <v>166.83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44193</v>
      </c>
      <c r="B84" s="266" t="s">
        <v>2496</v>
      </c>
      <c r="C84" s="267" t="s">
        <v>3910</v>
      </c>
      <c r="D84" s="267" t="s">
        <v>3928</v>
      </c>
      <c r="E84" s="267" t="s">
        <v>584</v>
      </c>
      <c r="F84" s="380">
        <v>3200000</v>
      </c>
      <c r="G84" s="266">
        <v>56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44193</v>
      </c>
      <c r="B85" s="266" t="s">
        <v>2496</v>
      </c>
      <c r="C85" s="267" t="s">
        <v>3910</v>
      </c>
      <c r="D85" s="267" t="s">
        <v>3911</v>
      </c>
      <c r="E85" s="267" t="s">
        <v>584</v>
      </c>
      <c r="F85" s="380">
        <v>1130063</v>
      </c>
      <c r="G85" s="266">
        <v>57.96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44193</v>
      </c>
      <c r="B86" s="266" t="s">
        <v>2585</v>
      </c>
      <c r="C86" s="267" t="s">
        <v>3912</v>
      </c>
      <c r="D86" s="267" t="s">
        <v>3846</v>
      </c>
      <c r="E86" s="267" t="s">
        <v>584</v>
      </c>
      <c r="F86" s="380">
        <v>1503690</v>
      </c>
      <c r="G86" s="266">
        <v>43.45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44193</v>
      </c>
      <c r="B87" s="266" t="s">
        <v>2734</v>
      </c>
      <c r="C87" s="267" t="s">
        <v>3913</v>
      </c>
      <c r="D87" s="267" t="s">
        <v>3914</v>
      </c>
      <c r="E87" s="267" t="s">
        <v>584</v>
      </c>
      <c r="F87" s="380">
        <v>936000</v>
      </c>
      <c r="G87" s="266">
        <v>2.78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44193</v>
      </c>
      <c r="B88" s="266" t="s">
        <v>2791</v>
      </c>
      <c r="C88" s="267" t="s">
        <v>3844</v>
      </c>
      <c r="D88" s="267" t="s">
        <v>3845</v>
      </c>
      <c r="E88" s="267" t="s">
        <v>584</v>
      </c>
      <c r="F88" s="380">
        <v>1663574</v>
      </c>
      <c r="G88" s="266">
        <v>4.3600000000000003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44193</v>
      </c>
      <c r="B89" s="266" t="s">
        <v>2791</v>
      </c>
      <c r="C89" s="267" t="s">
        <v>3844</v>
      </c>
      <c r="D89" s="267" t="s">
        <v>3816</v>
      </c>
      <c r="E89" s="267" t="s">
        <v>584</v>
      </c>
      <c r="F89" s="380">
        <v>1380351</v>
      </c>
      <c r="G89" s="266">
        <v>4.2300000000000004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44193</v>
      </c>
      <c r="B90" s="266" t="s">
        <v>2793</v>
      </c>
      <c r="C90" s="267" t="s">
        <v>3915</v>
      </c>
      <c r="D90" s="267" t="s">
        <v>3816</v>
      </c>
      <c r="E90" s="267" t="s">
        <v>584</v>
      </c>
      <c r="F90" s="380">
        <v>776945</v>
      </c>
      <c r="G90" s="266">
        <v>5.95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6"/>
  <sheetViews>
    <sheetView zoomScale="83" zoomScaleNormal="70" workbookViewId="0">
      <selection activeCell="I24" sqref="I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44194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7">
        <v>1</v>
      </c>
      <c r="B10" s="508">
        <v>44110</v>
      </c>
      <c r="C10" s="509"/>
      <c r="D10" s="510" t="s">
        <v>142</v>
      </c>
      <c r="E10" s="511" t="s">
        <v>600</v>
      </c>
      <c r="F10" s="493">
        <v>6890</v>
      </c>
      <c r="G10" s="511">
        <v>6600</v>
      </c>
      <c r="H10" s="511">
        <v>7320</v>
      </c>
      <c r="I10" s="512">
        <v>7450</v>
      </c>
      <c r="J10" s="474" t="s">
        <v>3659</v>
      </c>
      <c r="K10" s="474">
        <f t="shared" ref="K10" si="0">H10-F10</f>
        <v>430</v>
      </c>
      <c r="L10" s="475">
        <f t="shared" ref="L10" si="1">(F10*-0.8)/100</f>
        <v>-55.12</v>
      </c>
      <c r="M10" s="476">
        <f t="shared" ref="M10" si="2">(K10+L10)/F10</f>
        <v>5.4409288824383166E-2</v>
      </c>
      <c r="N10" s="495" t="s">
        <v>599</v>
      </c>
      <c r="O10" s="477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7">
        <v>2</v>
      </c>
      <c r="B11" s="508">
        <v>44153</v>
      </c>
      <c r="C11" s="509"/>
      <c r="D11" s="510" t="s">
        <v>116</v>
      </c>
      <c r="E11" s="511" t="s">
        <v>600</v>
      </c>
      <c r="F11" s="493">
        <v>2137.5</v>
      </c>
      <c r="G11" s="511">
        <v>2000</v>
      </c>
      <c r="H11" s="511">
        <v>2267.5</v>
      </c>
      <c r="I11" s="512" t="s">
        <v>3642</v>
      </c>
      <c r="J11" s="553" t="s">
        <v>3709</v>
      </c>
      <c r="K11" s="553">
        <f t="shared" ref="K11:K12" si="3">H11-F11</f>
        <v>130</v>
      </c>
      <c r="L11" s="475">
        <f t="shared" ref="L11:L12" si="4">(F11*-0.8)/100</f>
        <v>-17.100000000000001</v>
      </c>
      <c r="M11" s="476">
        <f t="shared" ref="M11:M12" si="5">(K11+L11)/F11</f>
        <v>5.2818713450292397E-2</v>
      </c>
      <c r="N11" s="495" t="s">
        <v>599</v>
      </c>
      <c r="O11" s="477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7">
        <v>3</v>
      </c>
      <c r="B12" s="508">
        <v>44154</v>
      </c>
      <c r="C12" s="509"/>
      <c r="D12" s="510" t="s">
        <v>472</v>
      </c>
      <c r="E12" s="511" t="s">
        <v>600</v>
      </c>
      <c r="F12" s="493">
        <v>1630</v>
      </c>
      <c r="G12" s="511">
        <v>1515</v>
      </c>
      <c r="H12" s="511">
        <v>1712.5</v>
      </c>
      <c r="I12" s="512" t="s">
        <v>3643</v>
      </c>
      <c r="J12" s="581" t="s">
        <v>3744</v>
      </c>
      <c r="K12" s="581">
        <f t="shared" si="3"/>
        <v>82.5</v>
      </c>
      <c r="L12" s="475">
        <f t="shared" si="4"/>
        <v>-13.04</v>
      </c>
      <c r="M12" s="476">
        <f t="shared" si="5"/>
        <v>4.2613496932515343E-2</v>
      </c>
      <c r="N12" s="495" t="s">
        <v>599</v>
      </c>
      <c r="O12" s="477">
        <v>44181</v>
      </c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7">
        <v>4</v>
      </c>
      <c r="B13" s="508">
        <v>44154</v>
      </c>
      <c r="C13" s="509"/>
      <c r="D13" s="510" t="s">
        <v>252</v>
      </c>
      <c r="E13" s="511" t="s">
        <v>600</v>
      </c>
      <c r="F13" s="493">
        <v>2450</v>
      </c>
      <c r="G13" s="511">
        <v>2300</v>
      </c>
      <c r="H13" s="493">
        <v>2605</v>
      </c>
      <c r="I13" s="512">
        <v>2750</v>
      </c>
      <c r="J13" s="530" t="s">
        <v>3680</v>
      </c>
      <c r="K13" s="527">
        <f t="shared" ref="K13:K14" si="6">H13-F13</f>
        <v>155</v>
      </c>
      <c r="L13" s="475">
        <f t="shared" ref="L13:L14" si="7">(F13*-0.8)/100</f>
        <v>-19.600000000000001</v>
      </c>
      <c r="M13" s="476">
        <f t="shared" ref="M13:M14" si="8">(K13+L13)/F13</f>
        <v>5.5265306122448982E-2</v>
      </c>
      <c r="N13" s="495" t="s">
        <v>599</v>
      </c>
      <c r="O13" s="477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7">
        <v>5</v>
      </c>
      <c r="B14" s="508">
        <v>44167</v>
      </c>
      <c r="C14" s="509"/>
      <c r="D14" s="510" t="s">
        <v>98</v>
      </c>
      <c r="E14" s="511" t="s">
        <v>600</v>
      </c>
      <c r="F14" s="493">
        <v>181</v>
      </c>
      <c r="G14" s="511">
        <v>167</v>
      </c>
      <c r="H14" s="493">
        <v>194</v>
      </c>
      <c r="I14" s="512" t="s">
        <v>3653</v>
      </c>
      <c r="J14" s="536" t="s">
        <v>3695</v>
      </c>
      <c r="K14" s="536">
        <f t="shared" si="6"/>
        <v>13</v>
      </c>
      <c r="L14" s="475">
        <f t="shared" si="7"/>
        <v>-1.4480000000000002</v>
      </c>
      <c r="M14" s="476">
        <f t="shared" si="8"/>
        <v>6.3823204419889507E-2</v>
      </c>
      <c r="N14" s="495" t="s">
        <v>599</v>
      </c>
      <c r="O14" s="477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7">
        <v>6</v>
      </c>
      <c r="B15" s="558">
        <v>44175</v>
      </c>
      <c r="C15" s="559"/>
      <c r="D15" s="560" t="s">
        <v>2931</v>
      </c>
      <c r="E15" s="561" t="s">
        <v>600</v>
      </c>
      <c r="F15" s="577">
        <v>1427.5</v>
      </c>
      <c r="G15" s="562">
        <v>1330</v>
      </c>
      <c r="H15" s="577">
        <v>1500</v>
      </c>
      <c r="I15" s="563" t="s">
        <v>3715</v>
      </c>
      <c r="J15" s="564" t="s">
        <v>3716</v>
      </c>
      <c r="K15" s="564">
        <f t="shared" ref="K15:K16" si="9">H15-F15</f>
        <v>72.5</v>
      </c>
      <c r="L15" s="565">
        <f>(F15*-0.07)/100</f>
        <v>-0.99925000000000008</v>
      </c>
      <c r="M15" s="566">
        <f t="shared" ref="M15:M16" si="10">(K15+L15)/F15</f>
        <v>5.008809106830122E-2</v>
      </c>
      <c r="N15" s="567" t="s">
        <v>599</v>
      </c>
      <c r="O15" s="568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7">
        <v>7</v>
      </c>
      <c r="B16" s="558">
        <v>44175</v>
      </c>
      <c r="C16" s="559"/>
      <c r="D16" s="560" t="s">
        <v>128</v>
      </c>
      <c r="E16" s="561" t="s">
        <v>600</v>
      </c>
      <c r="F16" s="577">
        <v>210</v>
      </c>
      <c r="G16" s="562">
        <v>197</v>
      </c>
      <c r="H16" s="577">
        <v>218.5</v>
      </c>
      <c r="I16" s="563" t="s">
        <v>3723</v>
      </c>
      <c r="J16" s="564" t="s">
        <v>3737</v>
      </c>
      <c r="K16" s="564">
        <f t="shared" si="9"/>
        <v>8.5</v>
      </c>
      <c r="L16" s="565">
        <f t="shared" ref="L16" si="11">(F16*-0.8)/100</f>
        <v>-1.68</v>
      </c>
      <c r="M16" s="566">
        <f t="shared" si="10"/>
        <v>3.2476190476190478E-2</v>
      </c>
      <c r="N16" s="567" t="s">
        <v>599</v>
      </c>
      <c r="O16" s="576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7">
        <v>8</v>
      </c>
      <c r="B17" s="508">
        <v>44176</v>
      </c>
      <c r="C17" s="601"/>
      <c r="D17" s="602" t="s">
        <v>569</v>
      </c>
      <c r="E17" s="511" t="s">
        <v>600</v>
      </c>
      <c r="F17" s="493">
        <v>2072.5</v>
      </c>
      <c r="G17" s="603">
        <v>1940</v>
      </c>
      <c r="H17" s="493">
        <v>2212.5</v>
      </c>
      <c r="I17" s="512" t="s">
        <v>3730</v>
      </c>
      <c r="J17" s="598" t="s">
        <v>727</v>
      </c>
      <c r="K17" s="598">
        <f t="shared" ref="K17" si="12">H17-F17</f>
        <v>140</v>
      </c>
      <c r="L17" s="475">
        <f t="shared" ref="L17" si="13">(F17*-0.8)/100</f>
        <v>-16.579999999999998</v>
      </c>
      <c r="M17" s="476">
        <f t="shared" ref="M17" si="14">(K17+L17)/F17</f>
        <v>5.9551266586248493E-2</v>
      </c>
      <c r="N17" s="495" t="s">
        <v>599</v>
      </c>
      <c r="O17" s="477">
        <v>44183</v>
      </c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40" customFormat="1" ht="14.25">
      <c r="A18" s="629">
        <v>9</v>
      </c>
      <c r="B18" s="630">
        <v>44181</v>
      </c>
      <c r="C18" s="631"/>
      <c r="D18" s="632" t="s">
        <v>380</v>
      </c>
      <c r="E18" s="633" t="s">
        <v>600</v>
      </c>
      <c r="F18" s="634">
        <v>999</v>
      </c>
      <c r="G18" s="635">
        <v>935</v>
      </c>
      <c r="H18" s="634">
        <v>935</v>
      </c>
      <c r="I18" s="636" t="s">
        <v>3759</v>
      </c>
      <c r="J18" s="637" t="s">
        <v>3792</v>
      </c>
      <c r="K18" s="637">
        <f t="shared" ref="K18:K19" si="15">H18-F18</f>
        <v>-64</v>
      </c>
      <c r="L18" s="638">
        <f t="shared" ref="L18:L19" si="16">(F18*-0.8)/100</f>
        <v>-7.9920000000000009</v>
      </c>
      <c r="M18" s="639">
        <f t="shared" ref="M18:M19" si="17">(K18+L18)/F18</f>
        <v>-7.2064064064064071E-2</v>
      </c>
      <c r="N18" s="640" t="s">
        <v>599</v>
      </c>
      <c r="O18" s="641">
        <v>44187</v>
      </c>
      <c r="P18" s="582"/>
      <c r="Q18" s="7"/>
      <c r="R18" s="583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557">
        <v>10</v>
      </c>
      <c r="B19" s="558">
        <v>44188</v>
      </c>
      <c r="C19" s="559"/>
      <c r="D19" s="560" t="s">
        <v>191</v>
      </c>
      <c r="E19" s="561" t="s">
        <v>600</v>
      </c>
      <c r="F19" s="577">
        <v>316</v>
      </c>
      <c r="G19" s="562">
        <v>295</v>
      </c>
      <c r="H19" s="577">
        <v>329</v>
      </c>
      <c r="I19" s="563" t="s">
        <v>3803</v>
      </c>
      <c r="J19" s="564" t="s">
        <v>3827</v>
      </c>
      <c r="K19" s="564">
        <f t="shared" si="15"/>
        <v>13</v>
      </c>
      <c r="L19" s="565">
        <f t="shared" si="16"/>
        <v>-2.528</v>
      </c>
      <c r="M19" s="566">
        <f t="shared" si="17"/>
        <v>3.3139240506329111E-2</v>
      </c>
      <c r="N19" s="567" t="s">
        <v>599</v>
      </c>
      <c r="O19" s="576">
        <v>44189</v>
      </c>
      <c r="P19" s="582"/>
      <c r="Q19" s="7"/>
      <c r="R19" s="583" t="s">
        <v>3186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40" customFormat="1" ht="14.25">
      <c r="A20" s="382">
        <v>11</v>
      </c>
      <c r="B20" s="397">
        <v>44188</v>
      </c>
      <c r="C20" s="398"/>
      <c r="D20" s="411" t="s">
        <v>86</v>
      </c>
      <c r="E20" s="402" t="s">
        <v>600</v>
      </c>
      <c r="F20" s="402" t="s">
        <v>3804</v>
      </c>
      <c r="G20" s="409">
        <v>360</v>
      </c>
      <c r="H20" s="402"/>
      <c r="I20" s="399" t="s">
        <v>3805</v>
      </c>
      <c r="J20" s="404" t="s">
        <v>601</v>
      </c>
      <c r="K20" s="404"/>
      <c r="L20" s="416"/>
      <c r="M20" s="375"/>
      <c r="N20" s="385"/>
      <c r="O20" s="381"/>
      <c r="P20" s="582"/>
      <c r="Q20" s="7"/>
      <c r="R20" s="583" t="s">
        <v>3186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38" s="40" customFormat="1" ht="14.25">
      <c r="A21" s="382">
        <v>12</v>
      </c>
      <c r="B21" s="397">
        <v>44189</v>
      </c>
      <c r="C21" s="398"/>
      <c r="D21" s="411" t="s">
        <v>272</v>
      </c>
      <c r="E21" s="402" t="s">
        <v>600</v>
      </c>
      <c r="F21" s="402" t="s">
        <v>3824</v>
      </c>
      <c r="G21" s="409">
        <v>2990</v>
      </c>
      <c r="H21" s="402"/>
      <c r="I21" s="399" t="s">
        <v>3825</v>
      </c>
      <c r="J21" s="404" t="s">
        <v>601</v>
      </c>
      <c r="K21" s="404"/>
      <c r="L21" s="416"/>
      <c r="M21" s="375"/>
      <c r="N21" s="385"/>
      <c r="O21" s="381"/>
      <c r="P21" s="582"/>
      <c r="Q21" s="7"/>
      <c r="R21" s="583" t="s">
        <v>602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38" s="5" customFormat="1" ht="14.25">
      <c r="A22" s="382"/>
      <c r="B22" s="397"/>
      <c r="C22" s="398"/>
      <c r="D22" s="411"/>
      <c r="E22" s="402"/>
      <c r="F22" s="402"/>
      <c r="G22" s="409"/>
      <c r="H22" s="402"/>
      <c r="I22" s="399"/>
      <c r="J22" s="404"/>
      <c r="K22" s="404"/>
      <c r="L22" s="416"/>
      <c r="M22" s="375"/>
      <c r="N22" s="385"/>
      <c r="O22" s="381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61"/>
      <c r="B23" s="462"/>
      <c r="C23" s="463"/>
      <c r="D23" s="464"/>
      <c r="E23" s="465"/>
      <c r="F23" s="465"/>
      <c r="G23" s="428"/>
      <c r="H23" s="465"/>
      <c r="I23" s="466"/>
      <c r="J23" s="429"/>
      <c r="K23" s="429"/>
      <c r="L23" s="467"/>
      <c r="M23" s="79"/>
      <c r="N23" s="468"/>
      <c r="O23" s="469"/>
      <c r="P23" s="405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61"/>
      <c r="B24" s="462"/>
      <c r="C24" s="463"/>
      <c r="D24" s="464"/>
      <c r="E24" s="465"/>
      <c r="F24" s="465"/>
      <c r="G24" s="428"/>
      <c r="H24" s="465"/>
      <c r="I24" s="466"/>
      <c r="J24" s="429"/>
      <c r="K24" s="429"/>
      <c r="L24" s="467"/>
      <c r="M24" s="79"/>
      <c r="N24" s="468"/>
      <c r="O24" s="469"/>
      <c r="P24" s="405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603</v>
      </c>
      <c r="B25" s="24"/>
      <c r="C25" s="25"/>
      <c r="D25" s="26"/>
      <c r="E25" s="27"/>
      <c r="F25" s="28"/>
      <c r="G25" s="28"/>
      <c r="H25" s="28"/>
      <c r="I25" s="28"/>
      <c r="J25" s="65"/>
      <c r="K25" s="28"/>
      <c r="L25" s="417"/>
      <c r="M25" s="38"/>
      <c r="N25" s="65"/>
      <c r="O25" s="66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604</v>
      </c>
      <c r="B26" s="23"/>
      <c r="C26" s="23"/>
      <c r="D26" s="23"/>
      <c r="F26" s="30" t="s">
        <v>605</v>
      </c>
      <c r="G26" s="17"/>
      <c r="H26" s="31"/>
      <c r="I26" s="36"/>
      <c r="J26" s="67"/>
      <c r="K26" s="68"/>
      <c r="L26" s="418"/>
      <c r="M26" s="69"/>
      <c r="N26" s="16"/>
      <c r="O26" s="70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606</v>
      </c>
      <c r="B27" s="23"/>
      <c r="C27" s="23"/>
      <c r="D27" s="23"/>
      <c r="E27" s="32"/>
      <c r="F27" s="30" t="s">
        <v>607</v>
      </c>
      <c r="G27" s="17"/>
      <c r="H27" s="31"/>
      <c r="I27" s="36"/>
      <c r="J27" s="67"/>
      <c r="K27" s="68"/>
      <c r="L27" s="418"/>
      <c r="M27" s="69"/>
      <c r="N27" s="16"/>
      <c r="O27" s="70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1"/>
      <c r="K28" s="68"/>
      <c r="L28" s="418"/>
      <c r="M28" s="17"/>
      <c r="N28" s="72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608</v>
      </c>
      <c r="C29" s="33"/>
      <c r="D29" s="33"/>
      <c r="E29" s="33"/>
      <c r="F29" s="34"/>
      <c r="G29" s="32"/>
      <c r="H29" s="32"/>
      <c r="I29" s="73"/>
      <c r="J29" s="74"/>
      <c r="K29" s="75"/>
      <c r="L29" s="419"/>
      <c r="M29" s="12"/>
      <c r="N29" s="11"/>
      <c r="O29" s="53"/>
      <c r="P29" s="7"/>
      <c r="R29" s="82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575</v>
      </c>
      <c r="C30" s="21"/>
      <c r="D30" s="22" t="s">
        <v>588</v>
      </c>
      <c r="E30" s="21" t="s">
        <v>589</v>
      </c>
      <c r="F30" s="21" t="s">
        <v>590</v>
      </c>
      <c r="G30" s="21" t="s">
        <v>609</v>
      </c>
      <c r="H30" s="21" t="s">
        <v>592</v>
      </c>
      <c r="I30" s="21" t="s">
        <v>593</v>
      </c>
      <c r="J30" s="21" t="s">
        <v>594</v>
      </c>
      <c r="K30" s="62" t="s">
        <v>610</v>
      </c>
      <c r="L30" s="420" t="s">
        <v>3630</v>
      </c>
      <c r="M30" s="63" t="s">
        <v>3629</v>
      </c>
      <c r="N30" s="21" t="s">
        <v>597</v>
      </c>
      <c r="O30" s="78" t="s">
        <v>598</v>
      </c>
      <c r="P30" s="7"/>
      <c r="Q30" s="40"/>
      <c r="R30" s="38"/>
      <c r="S30" s="38"/>
      <c r="T30" s="38"/>
    </row>
    <row r="31" spans="1:38" s="393" customFormat="1" ht="15" customHeight="1">
      <c r="A31" s="478">
        <v>1</v>
      </c>
      <c r="B31" s="479">
        <v>44153</v>
      </c>
      <c r="C31" s="480"/>
      <c r="D31" s="481" t="s">
        <v>3641</v>
      </c>
      <c r="E31" s="482" t="s">
        <v>600</v>
      </c>
      <c r="F31" s="482">
        <v>376</v>
      </c>
      <c r="G31" s="483">
        <v>367</v>
      </c>
      <c r="H31" s="483">
        <v>376.5</v>
      </c>
      <c r="I31" s="482">
        <v>396</v>
      </c>
      <c r="J31" s="484" t="s">
        <v>3652</v>
      </c>
      <c r="K31" s="484">
        <f t="shared" ref="K31" si="18">H31-F31</f>
        <v>0.5</v>
      </c>
      <c r="L31" s="485">
        <f t="shared" ref="L31:L33" si="19">(F31*-0.7)/100</f>
        <v>-2.6319999999999997</v>
      </c>
      <c r="M31" s="486">
        <f t="shared" ref="M31:M33" si="20">(K31+L31)/F31</f>
        <v>-5.6702127659574459E-3</v>
      </c>
      <c r="N31" s="487" t="s">
        <v>708</v>
      </c>
      <c r="O31" s="488">
        <v>44167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89">
        <v>2</v>
      </c>
      <c r="B32" s="490">
        <v>44161</v>
      </c>
      <c r="C32" s="491"/>
      <c r="D32" s="492" t="s">
        <v>133</v>
      </c>
      <c r="E32" s="493" t="s">
        <v>3627</v>
      </c>
      <c r="F32" s="493">
        <v>1877</v>
      </c>
      <c r="G32" s="494">
        <v>1925</v>
      </c>
      <c r="H32" s="494">
        <v>1837</v>
      </c>
      <c r="I32" s="493">
        <v>1800</v>
      </c>
      <c r="J32" s="474" t="s">
        <v>636</v>
      </c>
      <c r="K32" s="474">
        <f>F32-H32</f>
        <v>40</v>
      </c>
      <c r="L32" s="475">
        <f t="shared" si="19"/>
        <v>-13.138999999999999</v>
      </c>
      <c r="M32" s="476">
        <f t="shared" si="20"/>
        <v>1.4310602024507194E-2</v>
      </c>
      <c r="N32" s="495" t="s">
        <v>599</v>
      </c>
      <c r="O32" s="477">
        <v>44167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89">
        <v>3</v>
      </c>
      <c r="B33" s="490">
        <v>44166</v>
      </c>
      <c r="C33" s="491"/>
      <c r="D33" s="492" t="s">
        <v>253</v>
      </c>
      <c r="E33" s="493" t="s">
        <v>600</v>
      </c>
      <c r="F33" s="493">
        <v>641.5</v>
      </c>
      <c r="G33" s="494">
        <v>619</v>
      </c>
      <c r="H33" s="494">
        <v>659</v>
      </c>
      <c r="I33" s="493">
        <v>680</v>
      </c>
      <c r="J33" s="554" t="s">
        <v>3700</v>
      </c>
      <c r="K33" s="554">
        <f t="shared" ref="K33" si="21">H33-F33</f>
        <v>17.5</v>
      </c>
      <c r="L33" s="475">
        <f t="shared" si="19"/>
        <v>-4.4904999999999999</v>
      </c>
      <c r="M33" s="476">
        <f t="shared" si="20"/>
        <v>2.0279812938425564E-2</v>
      </c>
      <c r="N33" s="495" t="s">
        <v>599</v>
      </c>
      <c r="O33" s="477">
        <v>44175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89">
        <v>4</v>
      </c>
      <c r="B34" s="490">
        <v>44166</v>
      </c>
      <c r="C34" s="491"/>
      <c r="D34" s="492" t="s">
        <v>957</v>
      </c>
      <c r="E34" s="493" t="s">
        <v>600</v>
      </c>
      <c r="F34" s="493">
        <v>115.5</v>
      </c>
      <c r="G34" s="494">
        <v>112</v>
      </c>
      <c r="H34" s="494">
        <v>118.5</v>
      </c>
      <c r="I34" s="493">
        <v>122</v>
      </c>
      <c r="J34" s="514" t="s">
        <v>3670</v>
      </c>
      <c r="K34" s="474">
        <f t="shared" ref="K34:K35" si="22">H34-F34</f>
        <v>3</v>
      </c>
      <c r="L34" s="475">
        <f t="shared" ref="L34:L35" si="23">(F34*-0.7)/100</f>
        <v>-0.8085</v>
      </c>
      <c r="M34" s="476">
        <f t="shared" ref="M34:M35" si="24">(K34+L34)/F34</f>
        <v>1.8974025974025973E-2</v>
      </c>
      <c r="N34" s="495" t="s">
        <v>599</v>
      </c>
      <c r="O34" s="477">
        <v>44168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89">
        <v>5</v>
      </c>
      <c r="B35" s="490">
        <v>44167</v>
      </c>
      <c r="C35" s="491"/>
      <c r="D35" s="492" t="s">
        <v>55</v>
      </c>
      <c r="E35" s="493" t="s">
        <v>600</v>
      </c>
      <c r="F35" s="493">
        <v>608.5</v>
      </c>
      <c r="G35" s="494">
        <v>590</v>
      </c>
      <c r="H35" s="494">
        <v>624</v>
      </c>
      <c r="I35" s="493">
        <v>640</v>
      </c>
      <c r="J35" s="536" t="s">
        <v>3682</v>
      </c>
      <c r="K35" s="536">
        <f t="shared" si="22"/>
        <v>15.5</v>
      </c>
      <c r="L35" s="475">
        <f t="shared" si="23"/>
        <v>-4.2595000000000001</v>
      </c>
      <c r="M35" s="476">
        <f t="shared" si="24"/>
        <v>1.8472473294987676E-2</v>
      </c>
      <c r="N35" s="495" t="s">
        <v>599</v>
      </c>
      <c r="O35" s="477">
        <v>44173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89">
        <v>6</v>
      </c>
      <c r="B36" s="490">
        <v>44167</v>
      </c>
      <c r="C36" s="491"/>
      <c r="D36" s="492" t="s">
        <v>197</v>
      </c>
      <c r="E36" s="493" t="s">
        <v>600</v>
      </c>
      <c r="F36" s="493">
        <v>440</v>
      </c>
      <c r="G36" s="494">
        <v>428</v>
      </c>
      <c r="H36" s="494">
        <v>450.5</v>
      </c>
      <c r="I36" s="493" t="s">
        <v>3654</v>
      </c>
      <c r="J36" s="474" t="s">
        <v>3658</v>
      </c>
      <c r="K36" s="474">
        <f t="shared" ref="K36" si="25">H36-F36</f>
        <v>10.5</v>
      </c>
      <c r="L36" s="475">
        <f t="shared" ref="L36" si="26">(F36*-0.7)/100</f>
        <v>-3.08</v>
      </c>
      <c r="M36" s="476">
        <f t="shared" ref="M36" si="27">(K36+L36)/F36</f>
        <v>1.6863636363636362E-2</v>
      </c>
      <c r="N36" s="495" t="s">
        <v>599</v>
      </c>
      <c r="O36" s="477">
        <v>44168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89">
        <v>7</v>
      </c>
      <c r="B37" s="490">
        <v>44167</v>
      </c>
      <c r="C37" s="491"/>
      <c r="D37" s="492" t="s">
        <v>75</v>
      </c>
      <c r="E37" s="493" t="s">
        <v>600</v>
      </c>
      <c r="F37" s="493">
        <v>3585</v>
      </c>
      <c r="G37" s="494">
        <v>3480</v>
      </c>
      <c r="H37" s="494">
        <v>3670</v>
      </c>
      <c r="I37" s="493">
        <v>3800</v>
      </c>
      <c r="J37" s="532" t="s">
        <v>3681</v>
      </c>
      <c r="K37" s="532">
        <f t="shared" ref="K37" si="28">H37-F37</f>
        <v>85</v>
      </c>
      <c r="L37" s="475">
        <f t="shared" ref="L37" si="29">(F37*-0.7)/100</f>
        <v>-25.094999999999999</v>
      </c>
      <c r="M37" s="476">
        <f t="shared" ref="M37" si="30">(K37+L37)/F37</f>
        <v>1.6709902370990237E-2</v>
      </c>
      <c r="N37" s="495" t="s">
        <v>599</v>
      </c>
      <c r="O37" s="477">
        <v>44172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89">
        <v>8</v>
      </c>
      <c r="B38" s="490">
        <v>44168</v>
      </c>
      <c r="C38" s="491"/>
      <c r="D38" s="492" t="s">
        <v>315</v>
      </c>
      <c r="E38" s="493" t="s">
        <v>600</v>
      </c>
      <c r="F38" s="493">
        <v>200</v>
      </c>
      <c r="G38" s="494">
        <v>193</v>
      </c>
      <c r="H38" s="494">
        <v>206.5</v>
      </c>
      <c r="I38" s="493">
        <v>210</v>
      </c>
      <c r="J38" s="569" t="s">
        <v>3728</v>
      </c>
      <c r="K38" s="569">
        <f t="shared" ref="K38" si="31">H38-F38</f>
        <v>6.5</v>
      </c>
      <c r="L38" s="475">
        <f t="shared" ref="L38" si="32">(F38*-0.7)/100</f>
        <v>-1.4</v>
      </c>
      <c r="M38" s="476">
        <f t="shared" ref="M38" si="33">(K38+L38)/F38</f>
        <v>2.5499999999999998E-2</v>
      </c>
      <c r="N38" s="495" t="s">
        <v>599</v>
      </c>
      <c r="O38" s="477">
        <v>44176</v>
      </c>
      <c r="P38" s="7"/>
      <c r="Q38" s="7"/>
      <c r="R38" s="343" t="s">
        <v>602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89">
        <v>9</v>
      </c>
      <c r="B39" s="490">
        <v>44168</v>
      </c>
      <c r="C39" s="491"/>
      <c r="D39" s="492" t="s">
        <v>409</v>
      </c>
      <c r="E39" s="493" t="s">
        <v>600</v>
      </c>
      <c r="F39" s="493">
        <v>87.25</v>
      </c>
      <c r="G39" s="494">
        <v>84.5</v>
      </c>
      <c r="H39" s="494">
        <v>89.25</v>
      </c>
      <c r="I39" s="493" t="s">
        <v>3665</v>
      </c>
      <c r="J39" s="474" t="s">
        <v>3666</v>
      </c>
      <c r="K39" s="474">
        <f t="shared" ref="K39:K41" si="34">H39-F39</f>
        <v>2</v>
      </c>
      <c r="L39" s="475">
        <f>(F39*-0.07)/100</f>
        <v>-6.1075000000000011E-2</v>
      </c>
      <c r="M39" s="476">
        <f t="shared" ref="M39:M41" si="35">(K39+L39)/F39</f>
        <v>2.2222636103151863E-2</v>
      </c>
      <c r="N39" s="495" t="s">
        <v>599</v>
      </c>
      <c r="O39" s="513">
        <v>44168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89">
        <v>10</v>
      </c>
      <c r="B40" s="490">
        <v>44168</v>
      </c>
      <c r="C40" s="491"/>
      <c r="D40" s="492" t="s">
        <v>2931</v>
      </c>
      <c r="E40" s="493" t="s">
        <v>600</v>
      </c>
      <c r="F40" s="493">
        <v>1370</v>
      </c>
      <c r="G40" s="494">
        <v>1335</v>
      </c>
      <c r="H40" s="494">
        <v>1407.5</v>
      </c>
      <c r="I40" s="493" t="s">
        <v>3667</v>
      </c>
      <c r="J40" s="527" t="s">
        <v>3672</v>
      </c>
      <c r="K40" s="527">
        <f t="shared" si="34"/>
        <v>37.5</v>
      </c>
      <c r="L40" s="475">
        <f t="shared" ref="L40:L41" si="36">(F40*-0.7)/100</f>
        <v>-9.5899999999999981</v>
      </c>
      <c r="M40" s="476">
        <f t="shared" si="35"/>
        <v>2.037226277372263E-2</v>
      </c>
      <c r="N40" s="495" t="s">
        <v>599</v>
      </c>
      <c r="O40" s="477">
        <v>44169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8">
        <v>11</v>
      </c>
      <c r="B41" s="479">
        <v>44168</v>
      </c>
      <c r="C41" s="480"/>
      <c r="D41" s="481" t="s">
        <v>523</v>
      </c>
      <c r="E41" s="482" t="s">
        <v>600</v>
      </c>
      <c r="F41" s="482">
        <v>345.5</v>
      </c>
      <c r="G41" s="483">
        <v>335</v>
      </c>
      <c r="H41" s="483">
        <v>346.5</v>
      </c>
      <c r="I41" s="482">
        <v>365</v>
      </c>
      <c r="J41" s="484" t="s">
        <v>3708</v>
      </c>
      <c r="K41" s="484">
        <f t="shared" si="34"/>
        <v>1</v>
      </c>
      <c r="L41" s="485">
        <f t="shared" si="36"/>
        <v>-2.4184999999999999</v>
      </c>
      <c r="M41" s="486">
        <f t="shared" si="35"/>
        <v>-4.1056439942112879E-3</v>
      </c>
      <c r="N41" s="487" t="s">
        <v>708</v>
      </c>
      <c r="O41" s="488">
        <v>44173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89">
        <v>12</v>
      </c>
      <c r="B42" s="490">
        <v>44169</v>
      </c>
      <c r="C42" s="491"/>
      <c r="D42" s="492" t="s">
        <v>565</v>
      </c>
      <c r="E42" s="493" t="s">
        <v>600</v>
      </c>
      <c r="F42" s="493">
        <v>1150</v>
      </c>
      <c r="G42" s="494">
        <v>1115</v>
      </c>
      <c r="H42" s="494">
        <v>1183</v>
      </c>
      <c r="I42" s="493" t="s">
        <v>3673</v>
      </c>
      <c r="J42" s="536" t="s">
        <v>3699</v>
      </c>
      <c r="K42" s="536">
        <f t="shared" ref="K42" si="37">H42-F42</f>
        <v>33</v>
      </c>
      <c r="L42" s="475">
        <f t="shared" ref="L42" si="38">(F42*-0.7)/100</f>
        <v>-8.0500000000000007</v>
      </c>
      <c r="M42" s="476">
        <f t="shared" ref="M42" si="39">(K42+L42)/F42</f>
        <v>2.1695652173913043E-2</v>
      </c>
      <c r="N42" s="495" t="s">
        <v>599</v>
      </c>
      <c r="O42" s="477">
        <v>44173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89">
        <v>13</v>
      </c>
      <c r="B43" s="490">
        <v>44169</v>
      </c>
      <c r="C43" s="491"/>
      <c r="D43" s="492" t="s">
        <v>179</v>
      </c>
      <c r="E43" s="493" t="s">
        <v>600</v>
      </c>
      <c r="F43" s="493">
        <v>452</v>
      </c>
      <c r="G43" s="494">
        <v>437</v>
      </c>
      <c r="H43" s="494">
        <v>462.5</v>
      </c>
      <c r="I43" s="493">
        <v>475</v>
      </c>
      <c r="J43" s="532" t="s">
        <v>3658</v>
      </c>
      <c r="K43" s="532">
        <f t="shared" ref="K43" si="40">H43-F43</f>
        <v>10.5</v>
      </c>
      <c r="L43" s="475">
        <f t="shared" ref="L43" si="41">(F43*-0.7)/100</f>
        <v>-3.1639999999999997</v>
      </c>
      <c r="M43" s="476">
        <f t="shared" ref="M43" si="42">(K43+L43)/F43</f>
        <v>1.6230088495575223E-2</v>
      </c>
      <c r="N43" s="495" t="s">
        <v>599</v>
      </c>
      <c r="O43" s="477">
        <v>44172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89">
        <v>14</v>
      </c>
      <c r="B44" s="490">
        <v>44172</v>
      </c>
      <c r="C44" s="491"/>
      <c r="D44" s="492" t="s">
        <v>3684</v>
      </c>
      <c r="E44" s="493" t="s">
        <v>600</v>
      </c>
      <c r="F44" s="493">
        <v>156.75</v>
      </c>
      <c r="G44" s="494">
        <v>152</v>
      </c>
      <c r="H44" s="494">
        <v>161.25</v>
      </c>
      <c r="I44" s="493" t="s">
        <v>3685</v>
      </c>
      <c r="J44" s="532" t="s">
        <v>3686</v>
      </c>
      <c r="K44" s="532">
        <f t="shared" ref="K44:K46" si="43">H44-F44</f>
        <v>4.5</v>
      </c>
      <c r="L44" s="475">
        <f>(F44*-0.07)/100</f>
        <v>-0.10972500000000002</v>
      </c>
      <c r="M44" s="476">
        <f t="shared" ref="M44:M46" si="44">(K44+L44)/F44</f>
        <v>2.8008133971291864E-2</v>
      </c>
      <c r="N44" s="495" t="s">
        <v>599</v>
      </c>
      <c r="O44" s="513">
        <v>44172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539">
        <v>15</v>
      </c>
      <c r="B45" s="535">
        <v>44172</v>
      </c>
      <c r="C45" s="540"/>
      <c r="D45" s="541" t="s">
        <v>3387</v>
      </c>
      <c r="E45" s="525" t="s">
        <v>600</v>
      </c>
      <c r="F45" s="525">
        <v>317.5</v>
      </c>
      <c r="G45" s="542">
        <v>309</v>
      </c>
      <c r="H45" s="542">
        <v>309</v>
      </c>
      <c r="I45" s="525" t="s">
        <v>3639</v>
      </c>
      <c r="J45" s="515" t="s">
        <v>3698</v>
      </c>
      <c r="K45" s="515">
        <f t="shared" si="43"/>
        <v>-8.5</v>
      </c>
      <c r="L45" s="516">
        <f t="shared" ref="L45:L46" si="45">(F45*-0.7)/100</f>
        <v>-2.2225000000000001</v>
      </c>
      <c r="M45" s="543">
        <f t="shared" si="44"/>
        <v>-3.3771653543307086E-2</v>
      </c>
      <c r="N45" s="518" t="s">
        <v>663</v>
      </c>
      <c r="O45" s="519">
        <v>44173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89">
        <v>16</v>
      </c>
      <c r="B46" s="490">
        <v>44172</v>
      </c>
      <c r="C46" s="491"/>
      <c r="D46" s="492" t="s">
        <v>460</v>
      </c>
      <c r="E46" s="493" t="s">
        <v>600</v>
      </c>
      <c r="F46" s="493">
        <v>141.4</v>
      </c>
      <c r="G46" s="494">
        <v>137</v>
      </c>
      <c r="H46" s="494">
        <v>145</v>
      </c>
      <c r="I46" s="493" t="s">
        <v>3691</v>
      </c>
      <c r="J46" s="553" t="s">
        <v>3710</v>
      </c>
      <c r="K46" s="553">
        <f t="shared" si="43"/>
        <v>3.5999999999999943</v>
      </c>
      <c r="L46" s="475">
        <f t="shared" si="45"/>
        <v>-0.98980000000000001</v>
      </c>
      <c r="M46" s="476">
        <f t="shared" si="44"/>
        <v>1.845968882602542E-2</v>
      </c>
      <c r="N46" s="495" t="s">
        <v>599</v>
      </c>
      <c r="O46" s="477">
        <v>44174</v>
      </c>
      <c r="P46" s="7"/>
      <c r="Q46" s="7"/>
      <c r="R46" s="343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89">
        <v>17</v>
      </c>
      <c r="B47" s="490">
        <v>44172</v>
      </c>
      <c r="C47" s="491"/>
      <c r="D47" s="492" t="s">
        <v>445</v>
      </c>
      <c r="E47" s="493" t="s">
        <v>600</v>
      </c>
      <c r="F47" s="493">
        <v>549</v>
      </c>
      <c r="G47" s="494">
        <v>534</v>
      </c>
      <c r="H47" s="494">
        <v>563</v>
      </c>
      <c r="I47" s="493" t="s">
        <v>3694</v>
      </c>
      <c r="J47" s="536" t="s">
        <v>3696</v>
      </c>
      <c r="K47" s="536">
        <f t="shared" ref="K47:K49" si="46">H47-F47</f>
        <v>14</v>
      </c>
      <c r="L47" s="475">
        <f t="shared" ref="L47:L49" si="47">(F47*-0.7)/100</f>
        <v>-3.8429999999999995</v>
      </c>
      <c r="M47" s="476">
        <f t="shared" ref="M47:M49" si="48">(K47+L47)/F47</f>
        <v>1.8500910746812385E-2</v>
      </c>
      <c r="N47" s="495" t="s">
        <v>599</v>
      </c>
      <c r="O47" s="477">
        <v>44173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89">
        <v>18</v>
      </c>
      <c r="B48" s="490">
        <v>44173</v>
      </c>
      <c r="C48" s="491"/>
      <c r="D48" s="492" t="s">
        <v>179</v>
      </c>
      <c r="E48" s="493" t="s">
        <v>600</v>
      </c>
      <c r="F48" s="493">
        <v>455</v>
      </c>
      <c r="G48" s="494">
        <v>438</v>
      </c>
      <c r="H48" s="494">
        <v>467.5</v>
      </c>
      <c r="I48" s="493" t="s">
        <v>3703</v>
      </c>
      <c r="J48" s="553" t="s">
        <v>3711</v>
      </c>
      <c r="K48" s="553">
        <f t="shared" si="46"/>
        <v>12.5</v>
      </c>
      <c r="L48" s="475">
        <f t="shared" si="47"/>
        <v>-3.1850000000000001</v>
      </c>
      <c r="M48" s="476">
        <f t="shared" si="48"/>
        <v>2.0472527472527473E-2</v>
      </c>
      <c r="N48" s="495" t="s">
        <v>599</v>
      </c>
      <c r="O48" s="477">
        <v>44174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393" customFormat="1" ht="15" customHeight="1">
      <c r="A49" s="539">
        <v>19</v>
      </c>
      <c r="B49" s="535">
        <v>44174</v>
      </c>
      <c r="C49" s="540"/>
      <c r="D49" s="541" t="s">
        <v>449</v>
      </c>
      <c r="E49" s="525" t="s">
        <v>600</v>
      </c>
      <c r="F49" s="525">
        <v>376.5</v>
      </c>
      <c r="G49" s="542">
        <v>365</v>
      </c>
      <c r="H49" s="542">
        <v>365</v>
      </c>
      <c r="I49" s="525" t="s">
        <v>3713</v>
      </c>
      <c r="J49" s="616" t="s">
        <v>3783</v>
      </c>
      <c r="K49" s="616">
        <f t="shared" si="46"/>
        <v>-11.5</v>
      </c>
      <c r="L49" s="516">
        <f t="shared" si="47"/>
        <v>-2.6355</v>
      </c>
      <c r="M49" s="543">
        <f t="shared" si="48"/>
        <v>-3.7544488711819389E-2</v>
      </c>
      <c r="N49" s="518" t="s">
        <v>663</v>
      </c>
      <c r="O49" s="519">
        <v>44186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393" customFormat="1" ht="15" customHeight="1">
      <c r="A50" s="489">
        <v>20</v>
      </c>
      <c r="B50" s="490">
        <v>44174</v>
      </c>
      <c r="C50" s="491"/>
      <c r="D50" s="492" t="s">
        <v>1220</v>
      </c>
      <c r="E50" s="493" t="s">
        <v>600</v>
      </c>
      <c r="F50" s="493">
        <v>741</v>
      </c>
      <c r="G50" s="494">
        <v>718</v>
      </c>
      <c r="H50" s="494">
        <v>761</v>
      </c>
      <c r="I50" s="493">
        <v>780</v>
      </c>
      <c r="J50" s="554" t="s">
        <v>3719</v>
      </c>
      <c r="K50" s="554">
        <f t="shared" ref="K50" si="49">H50-F50</f>
        <v>20</v>
      </c>
      <c r="L50" s="475">
        <f t="shared" ref="L50" si="50">(F50*-0.7)/100</f>
        <v>-5.1869999999999994</v>
      </c>
      <c r="M50" s="476">
        <f t="shared" ref="M50" si="51">(K50+L50)/F50</f>
        <v>1.9990553306342782E-2</v>
      </c>
      <c r="N50" s="495" t="s">
        <v>599</v>
      </c>
      <c r="O50" s="477">
        <v>44175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393" customFormat="1" ht="15" customHeight="1">
      <c r="A51" s="489">
        <v>21</v>
      </c>
      <c r="B51" s="490">
        <v>44175</v>
      </c>
      <c r="C51" s="491"/>
      <c r="D51" s="492" t="s">
        <v>252</v>
      </c>
      <c r="E51" s="493" t="s">
        <v>600</v>
      </c>
      <c r="F51" s="493">
        <v>2790</v>
      </c>
      <c r="G51" s="494">
        <v>2710</v>
      </c>
      <c r="H51" s="494">
        <v>2845</v>
      </c>
      <c r="I51" s="493" t="s">
        <v>3718</v>
      </c>
      <c r="J51" s="554" t="s">
        <v>723</v>
      </c>
      <c r="K51" s="554">
        <f t="shared" ref="K51" si="52">H51-F51</f>
        <v>55</v>
      </c>
      <c r="L51" s="475">
        <f>(F51*-0.07)/100</f>
        <v>-1.9530000000000001</v>
      </c>
      <c r="M51" s="476">
        <f t="shared" ref="M51" si="53">(K51+L51)/F51</f>
        <v>1.9013261648745519E-2</v>
      </c>
      <c r="N51" s="495" t="s">
        <v>599</v>
      </c>
      <c r="O51" s="513">
        <v>44175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393" customFormat="1" ht="15" customHeight="1">
      <c r="A52" s="489">
        <v>22</v>
      </c>
      <c r="B52" s="490">
        <v>44175</v>
      </c>
      <c r="C52" s="491"/>
      <c r="D52" s="492" t="s">
        <v>163</v>
      </c>
      <c r="E52" s="493" t="s">
        <v>600</v>
      </c>
      <c r="F52" s="493">
        <v>1627.5</v>
      </c>
      <c r="G52" s="494">
        <v>1580</v>
      </c>
      <c r="H52" s="494">
        <v>1657.5</v>
      </c>
      <c r="I52" s="493" t="s">
        <v>3720</v>
      </c>
      <c r="J52" s="554" t="s">
        <v>3722</v>
      </c>
      <c r="K52" s="554">
        <f t="shared" ref="K52:K53" si="54">H52-F52</f>
        <v>30</v>
      </c>
      <c r="L52" s="475">
        <f>(F52*-0.07)/100</f>
        <v>-1.1392500000000001</v>
      </c>
      <c r="M52" s="476">
        <f t="shared" ref="M52:M53" si="55">(K52+L52)/F52</f>
        <v>1.7733179723502305E-2</v>
      </c>
      <c r="N52" s="495" t="s">
        <v>599</v>
      </c>
      <c r="O52" s="513">
        <v>44175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393" customFormat="1" ht="15" customHeight="1">
      <c r="A53" s="489">
        <v>23</v>
      </c>
      <c r="B53" s="490">
        <v>44175</v>
      </c>
      <c r="C53" s="491"/>
      <c r="D53" s="492" t="s">
        <v>483</v>
      </c>
      <c r="E53" s="493" t="s">
        <v>600</v>
      </c>
      <c r="F53" s="493">
        <v>215</v>
      </c>
      <c r="G53" s="494">
        <v>209</v>
      </c>
      <c r="H53" s="494">
        <v>221</v>
      </c>
      <c r="I53" s="493" t="s">
        <v>3721</v>
      </c>
      <c r="J53" s="569" t="s">
        <v>3656</v>
      </c>
      <c r="K53" s="569">
        <f t="shared" si="54"/>
        <v>6</v>
      </c>
      <c r="L53" s="475">
        <f t="shared" ref="L53" si="56">(F53*-0.7)/100</f>
        <v>-1.5049999999999999</v>
      </c>
      <c r="M53" s="476">
        <f t="shared" si="55"/>
        <v>2.0906976744186047E-2</v>
      </c>
      <c r="N53" s="495" t="s">
        <v>599</v>
      </c>
      <c r="O53" s="477">
        <v>44176</v>
      </c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393" customFormat="1" ht="15" customHeight="1">
      <c r="A54" s="489">
        <v>24</v>
      </c>
      <c r="B54" s="490">
        <v>44175</v>
      </c>
      <c r="C54" s="491"/>
      <c r="D54" s="492" t="s">
        <v>565</v>
      </c>
      <c r="E54" s="493" t="s">
        <v>600</v>
      </c>
      <c r="F54" s="493">
        <v>1142.5</v>
      </c>
      <c r="G54" s="494">
        <v>1110</v>
      </c>
      <c r="H54" s="494">
        <v>1169</v>
      </c>
      <c r="I54" s="493">
        <v>1200</v>
      </c>
      <c r="J54" s="587" t="s">
        <v>3769</v>
      </c>
      <c r="K54" s="587">
        <f t="shared" ref="K54" si="57">H54-F54</f>
        <v>26.5</v>
      </c>
      <c r="L54" s="475">
        <f t="shared" ref="L54" si="58">(F54*-0.7)/100</f>
        <v>-7.9974999999999996</v>
      </c>
      <c r="M54" s="476">
        <f t="shared" ref="M54" si="59">(K54+L54)/F54</f>
        <v>1.6194748358862147E-2</v>
      </c>
      <c r="N54" s="495" t="s">
        <v>599</v>
      </c>
      <c r="O54" s="477">
        <v>44182</v>
      </c>
      <c r="P54" s="7"/>
      <c r="Q54" s="7"/>
      <c r="R54" s="343" t="s">
        <v>3186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393" customFormat="1" ht="15" customHeight="1">
      <c r="A55" s="489">
        <v>25</v>
      </c>
      <c r="B55" s="490">
        <v>44176</v>
      </c>
      <c r="C55" s="491"/>
      <c r="D55" s="492" t="s">
        <v>523</v>
      </c>
      <c r="E55" s="493" t="s">
        <v>600</v>
      </c>
      <c r="F55" s="493">
        <v>356</v>
      </c>
      <c r="G55" s="494">
        <v>345</v>
      </c>
      <c r="H55" s="494">
        <v>366</v>
      </c>
      <c r="I55" s="493" t="s">
        <v>3729</v>
      </c>
      <c r="J55" s="587" t="s">
        <v>3770</v>
      </c>
      <c r="K55" s="587">
        <f t="shared" ref="K55:K56" si="60">H55-F55</f>
        <v>10</v>
      </c>
      <c r="L55" s="475">
        <f t="shared" ref="L55:L56" si="61">(F55*-0.7)/100</f>
        <v>-2.492</v>
      </c>
      <c r="M55" s="476">
        <f t="shared" ref="M55:M56" si="62">(K55+L55)/F55</f>
        <v>2.1089887640449438E-2</v>
      </c>
      <c r="N55" s="495" t="s">
        <v>599</v>
      </c>
      <c r="O55" s="477">
        <v>44182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393" customFormat="1" ht="15" customHeight="1">
      <c r="A56" s="539">
        <v>26</v>
      </c>
      <c r="B56" s="535">
        <v>44176</v>
      </c>
      <c r="C56" s="540"/>
      <c r="D56" s="541" t="s">
        <v>75</v>
      </c>
      <c r="E56" s="525" t="s">
        <v>600</v>
      </c>
      <c r="F56" s="525">
        <v>3715</v>
      </c>
      <c r="G56" s="542">
        <v>3630</v>
      </c>
      <c r="H56" s="542">
        <v>3630</v>
      </c>
      <c r="I56" s="525" t="s">
        <v>3731</v>
      </c>
      <c r="J56" s="656" t="s">
        <v>3828</v>
      </c>
      <c r="K56" s="623">
        <f t="shared" si="60"/>
        <v>-85</v>
      </c>
      <c r="L56" s="516">
        <f t="shared" si="61"/>
        <v>-26.004999999999999</v>
      </c>
      <c r="M56" s="543">
        <f t="shared" si="62"/>
        <v>-2.9880215343203228E-2</v>
      </c>
      <c r="N56" s="518" t="s">
        <v>663</v>
      </c>
      <c r="O56" s="519">
        <v>44187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393" customFormat="1" ht="15" customHeight="1">
      <c r="A57" s="539">
        <v>27</v>
      </c>
      <c r="B57" s="535">
        <v>44179</v>
      </c>
      <c r="C57" s="540"/>
      <c r="D57" s="541" t="s">
        <v>2223</v>
      </c>
      <c r="E57" s="525" t="s">
        <v>600</v>
      </c>
      <c r="F57" s="525">
        <v>535.5</v>
      </c>
      <c r="G57" s="542">
        <v>518</v>
      </c>
      <c r="H57" s="542">
        <v>518</v>
      </c>
      <c r="I57" s="525">
        <v>560</v>
      </c>
      <c r="J57" s="515" t="s">
        <v>3750</v>
      </c>
      <c r="K57" s="515">
        <f t="shared" ref="K57" si="63">H57-F57</f>
        <v>-17.5</v>
      </c>
      <c r="L57" s="516">
        <f t="shared" ref="L57" si="64">(F57*-0.7)/100</f>
        <v>-3.7484999999999995</v>
      </c>
      <c r="M57" s="543">
        <f t="shared" ref="M57" si="65">(K57+L57)/F57</f>
        <v>-3.9679738562091504E-2</v>
      </c>
      <c r="N57" s="518" t="s">
        <v>663</v>
      </c>
      <c r="O57" s="519">
        <v>44181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393" customFormat="1" ht="15" customHeight="1">
      <c r="A58" s="489">
        <v>28</v>
      </c>
      <c r="B58" s="490">
        <v>44179</v>
      </c>
      <c r="C58" s="491"/>
      <c r="D58" s="492" t="s">
        <v>2049</v>
      </c>
      <c r="E58" s="493" t="s">
        <v>600</v>
      </c>
      <c r="F58" s="493">
        <v>85.65</v>
      </c>
      <c r="G58" s="494">
        <v>83</v>
      </c>
      <c r="H58" s="494">
        <v>88.5</v>
      </c>
      <c r="I58" s="493" t="s">
        <v>3733</v>
      </c>
      <c r="J58" s="578" t="s">
        <v>3738</v>
      </c>
      <c r="K58" s="578">
        <f t="shared" ref="K58:K60" si="66">H58-F58</f>
        <v>2.8499999999999943</v>
      </c>
      <c r="L58" s="475">
        <f t="shared" ref="L58:L60" si="67">(F58*-0.7)/100</f>
        <v>-0.59955000000000003</v>
      </c>
      <c r="M58" s="476">
        <f t="shared" ref="M58:M60" si="68">(K58+L58)/F58</f>
        <v>2.6274956217162807E-2</v>
      </c>
      <c r="N58" s="495" t="s">
        <v>599</v>
      </c>
      <c r="O58" s="477">
        <v>44180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393" customFormat="1" ht="15" customHeight="1">
      <c r="A59" s="539">
        <v>29</v>
      </c>
      <c r="B59" s="535">
        <v>44180</v>
      </c>
      <c r="C59" s="540"/>
      <c r="D59" s="541" t="s">
        <v>1220</v>
      </c>
      <c r="E59" s="525" t="s">
        <v>600</v>
      </c>
      <c r="F59" s="525">
        <v>737</v>
      </c>
      <c r="G59" s="542">
        <v>718</v>
      </c>
      <c r="H59" s="542">
        <v>718</v>
      </c>
      <c r="I59" s="525" t="s">
        <v>3739</v>
      </c>
      <c r="J59" s="616" t="s">
        <v>3782</v>
      </c>
      <c r="K59" s="616">
        <f t="shared" si="66"/>
        <v>-19</v>
      </c>
      <c r="L59" s="516">
        <f t="shared" si="67"/>
        <v>-5.1589999999999998</v>
      </c>
      <c r="M59" s="543">
        <f t="shared" si="68"/>
        <v>-3.2780189959294437E-2</v>
      </c>
      <c r="N59" s="518" t="s">
        <v>663</v>
      </c>
      <c r="O59" s="519">
        <v>44186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393" customFormat="1" ht="15" customHeight="1">
      <c r="A60" s="539">
        <v>30</v>
      </c>
      <c r="B60" s="535">
        <v>44181</v>
      </c>
      <c r="C60" s="540"/>
      <c r="D60" s="541" t="s">
        <v>284</v>
      </c>
      <c r="E60" s="525" t="s">
        <v>600</v>
      </c>
      <c r="F60" s="525">
        <v>196.5</v>
      </c>
      <c r="G60" s="542">
        <v>190</v>
      </c>
      <c r="H60" s="542">
        <v>190</v>
      </c>
      <c r="I60" s="525">
        <v>210</v>
      </c>
      <c r="J60" s="616" t="s">
        <v>3775</v>
      </c>
      <c r="K60" s="616">
        <f t="shared" si="66"/>
        <v>-6.5</v>
      </c>
      <c r="L60" s="516">
        <f t="shared" si="67"/>
        <v>-1.3754999999999997</v>
      </c>
      <c r="M60" s="543">
        <f t="shared" si="68"/>
        <v>-4.0078880407124678E-2</v>
      </c>
      <c r="N60" s="518" t="s">
        <v>663</v>
      </c>
      <c r="O60" s="519">
        <v>44186</v>
      </c>
      <c r="P60" s="7"/>
      <c r="Q60" s="7"/>
      <c r="R60" s="343" t="s">
        <v>3186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393" customFormat="1" ht="15" customHeight="1">
      <c r="A61" s="489">
        <v>31</v>
      </c>
      <c r="B61" s="490">
        <v>44181</v>
      </c>
      <c r="C61" s="491"/>
      <c r="D61" s="492" t="s">
        <v>1975</v>
      </c>
      <c r="E61" s="493" t="s">
        <v>600</v>
      </c>
      <c r="F61" s="493">
        <v>205.5</v>
      </c>
      <c r="G61" s="494">
        <v>200</v>
      </c>
      <c r="H61" s="494">
        <v>209.4</v>
      </c>
      <c r="I61" s="493" t="s">
        <v>3748</v>
      </c>
      <c r="J61" s="581" t="s">
        <v>3749</v>
      </c>
      <c r="K61" s="581">
        <f t="shared" ref="K61:K63" si="69">H61-F61</f>
        <v>3.9000000000000057</v>
      </c>
      <c r="L61" s="475">
        <f>(F61*-0.07)/100</f>
        <v>-0.14385000000000001</v>
      </c>
      <c r="M61" s="476">
        <f t="shared" ref="M61:M63" si="70">(K61+L61)/F61</f>
        <v>1.8278102189781049E-2</v>
      </c>
      <c r="N61" s="495" t="s">
        <v>599</v>
      </c>
      <c r="O61" s="513">
        <v>44181</v>
      </c>
      <c r="P61" s="7"/>
      <c r="Q61" s="7"/>
      <c r="R61" s="343" t="s">
        <v>3186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393" customFormat="1" ht="15" customHeight="1">
      <c r="A62" s="539">
        <v>32</v>
      </c>
      <c r="B62" s="535">
        <v>44181</v>
      </c>
      <c r="C62" s="540"/>
      <c r="D62" s="541" t="s">
        <v>448</v>
      </c>
      <c r="E62" s="525" t="s">
        <v>600</v>
      </c>
      <c r="F62" s="525">
        <v>538.5</v>
      </c>
      <c r="G62" s="542">
        <v>520</v>
      </c>
      <c r="H62" s="542">
        <v>520</v>
      </c>
      <c r="I62" s="525" t="s">
        <v>3760</v>
      </c>
      <c r="J62" s="595" t="s">
        <v>3771</v>
      </c>
      <c r="K62" s="595">
        <f t="shared" si="69"/>
        <v>-18.5</v>
      </c>
      <c r="L62" s="516">
        <f t="shared" ref="L62:L63" si="71">(F62*-0.7)/100</f>
        <v>-3.7694999999999999</v>
      </c>
      <c r="M62" s="543">
        <f t="shared" si="70"/>
        <v>-4.1354688950789233E-2</v>
      </c>
      <c r="N62" s="518" t="s">
        <v>663</v>
      </c>
      <c r="O62" s="519">
        <v>44183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393" customFormat="1" ht="15" customHeight="1">
      <c r="A63" s="489">
        <v>33</v>
      </c>
      <c r="B63" s="490">
        <v>44182</v>
      </c>
      <c r="C63" s="491"/>
      <c r="D63" s="492" t="s">
        <v>71</v>
      </c>
      <c r="E63" s="493" t="s">
        <v>600</v>
      </c>
      <c r="F63" s="493">
        <v>462</v>
      </c>
      <c r="G63" s="494">
        <v>449</v>
      </c>
      <c r="H63" s="494">
        <v>473</v>
      </c>
      <c r="I63" s="493">
        <v>485</v>
      </c>
      <c r="J63" s="598" t="s">
        <v>3772</v>
      </c>
      <c r="K63" s="598">
        <f t="shared" si="69"/>
        <v>11</v>
      </c>
      <c r="L63" s="475">
        <f t="shared" si="71"/>
        <v>-3.234</v>
      </c>
      <c r="M63" s="476">
        <f t="shared" si="70"/>
        <v>1.6809523809523809E-2</v>
      </c>
      <c r="N63" s="495" t="s">
        <v>599</v>
      </c>
      <c r="O63" s="477">
        <v>44183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393" customFormat="1" ht="15" customHeight="1">
      <c r="A64" s="489">
        <v>34</v>
      </c>
      <c r="B64" s="490">
        <v>44182</v>
      </c>
      <c r="C64" s="491"/>
      <c r="D64" s="492" t="s">
        <v>496</v>
      </c>
      <c r="E64" s="493" t="s">
        <v>600</v>
      </c>
      <c r="F64" s="493">
        <v>461</v>
      </c>
      <c r="G64" s="494">
        <v>448</v>
      </c>
      <c r="H64" s="494">
        <v>472</v>
      </c>
      <c r="I64" s="493">
        <v>480</v>
      </c>
      <c r="J64" s="598" t="s">
        <v>3772</v>
      </c>
      <c r="K64" s="598">
        <f t="shared" ref="K64:K66" si="72">H64-F64</f>
        <v>11</v>
      </c>
      <c r="L64" s="475">
        <f t="shared" ref="L64:L66" si="73">(F64*-0.7)/100</f>
        <v>-3.2269999999999999</v>
      </c>
      <c r="M64" s="476">
        <f t="shared" ref="M64:M66" si="74">(K64+L64)/F64</f>
        <v>1.686117136659436E-2</v>
      </c>
      <c r="N64" s="495" t="s">
        <v>599</v>
      </c>
      <c r="O64" s="477">
        <v>44183</v>
      </c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28" s="393" customFormat="1" ht="15" customHeight="1">
      <c r="A65" s="539">
        <v>35</v>
      </c>
      <c r="B65" s="535">
        <v>44183</v>
      </c>
      <c r="C65" s="540"/>
      <c r="D65" s="541" t="s">
        <v>3776</v>
      </c>
      <c r="E65" s="525" t="s">
        <v>600</v>
      </c>
      <c r="F65" s="525">
        <v>508.5</v>
      </c>
      <c r="G65" s="542">
        <v>494</v>
      </c>
      <c r="H65" s="542">
        <v>495</v>
      </c>
      <c r="I65" s="525" t="s">
        <v>3777</v>
      </c>
      <c r="J65" s="616" t="s">
        <v>3781</v>
      </c>
      <c r="K65" s="616">
        <f t="shared" si="72"/>
        <v>-13.5</v>
      </c>
      <c r="L65" s="516">
        <f t="shared" si="73"/>
        <v>-3.5594999999999999</v>
      </c>
      <c r="M65" s="543">
        <f t="shared" si="74"/>
        <v>-3.354867256637168E-2</v>
      </c>
      <c r="N65" s="518" t="s">
        <v>663</v>
      </c>
      <c r="O65" s="519">
        <v>44186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28" s="393" customFormat="1" ht="15" customHeight="1">
      <c r="A66" s="539">
        <v>36</v>
      </c>
      <c r="B66" s="535">
        <v>44183</v>
      </c>
      <c r="C66" s="540"/>
      <c r="D66" s="541" t="s">
        <v>2049</v>
      </c>
      <c r="E66" s="525" t="s">
        <v>600</v>
      </c>
      <c r="F66" s="525">
        <v>85.7</v>
      </c>
      <c r="G66" s="542">
        <v>83.5</v>
      </c>
      <c r="H66" s="542">
        <v>83.5</v>
      </c>
      <c r="I66" s="525" t="s">
        <v>3733</v>
      </c>
      <c r="J66" s="616" t="s">
        <v>3780</v>
      </c>
      <c r="K66" s="616">
        <f t="shared" si="72"/>
        <v>-2.2000000000000028</v>
      </c>
      <c r="L66" s="516">
        <f t="shared" si="73"/>
        <v>-0.59989999999999999</v>
      </c>
      <c r="M66" s="543">
        <f t="shared" si="74"/>
        <v>-3.2670945157526284E-2</v>
      </c>
      <c r="N66" s="518" t="s">
        <v>663</v>
      </c>
      <c r="O66" s="519">
        <v>44186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28" s="393" customFormat="1" ht="15" customHeight="1">
      <c r="A67" s="539">
        <v>37</v>
      </c>
      <c r="B67" s="535">
        <v>44183</v>
      </c>
      <c r="C67" s="540"/>
      <c r="D67" s="541" t="s">
        <v>3778</v>
      </c>
      <c r="E67" s="525" t="s">
        <v>600</v>
      </c>
      <c r="F67" s="525">
        <v>244.5</v>
      </c>
      <c r="G67" s="542">
        <v>237</v>
      </c>
      <c r="H67" s="542">
        <v>238</v>
      </c>
      <c r="I67" s="525">
        <v>258</v>
      </c>
      <c r="J67" s="600" t="s">
        <v>3775</v>
      </c>
      <c r="K67" s="600">
        <f t="shared" ref="K67" si="75">H67-F67</f>
        <v>-6.5</v>
      </c>
      <c r="L67" s="516">
        <f>(F67*-0.07)/100</f>
        <v>-0.17115000000000002</v>
      </c>
      <c r="M67" s="543">
        <f t="shared" ref="M67" si="76">(K67+L67)/F67</f>
        <v>-2.7284867075664621E-2</v>
      </c>
      <c r="N67" s="518" t="s">
        <v>663</v>
      </c>
      <c r="O67" s="575">
        <v>44183</v>
      </c>
      <c r="P67" s="7"/>
      <c r="Q67" s="7"/>
      <c r="R67" s="343" t="s">
        <v>3186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28" s="393" customFormat="1" ht="15" customHeight="1">
      <c r="A68" s="422">
        <v>38</v>
      </c>
      <c r="B68" s="446">
        <v>44186</v>
      </c>
      <c r="C68" s="449"/>
      <c r="D68" s="414" t="s">
        <v>331</v>
      </c>
      <c r="E68" s="415" t="s">
        <v>600</v>
      </c>
      <c r="F68" s="415" t="s">
        <v>3786</v>
      </c>
      <c r="G68" s="450">
        <v>1845</v>
      </c>
      <c r="H68" s="450"/>
      <c r="I68" s="415">
        <v>2000</v>
      </c>
      <c r="J68" s="612" t="s">
        <v>601</v>
      </c>
      <c r="K68" s="612"/>
      <c r="L68" s="434"/>
      <c r="M68" s="430"/>
      <c r="N68" s="435"/>
      <c r="O68" s="421"/>
      <c r="P68" s="7"/>
      <c r="Q68" s="7"/>
      <c r="R68" s="343" t="s">
        <v>602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28" s="393" customFormat="1" ht="15" customHeight="1">
      <c r="A69" s="489">
        <v>39</v>
      </c>
      <c r="B69" s="490">
        <v>44187</v>
      </c>
      <c r="C69" s="491"/>
      <c r="D69" s="492" t="s">
        <v>565</v>
      </c>
      <c r="E69" s="493" t="s">
        <v>600</v>
      </c>
      <c r="F69" s="493">
        <v>1120</v>
      </c>
      <c r="G69" s="494">
        <v>1090</v>
      </c>
      <c r="H69" s="494">
        <v>1165</v>
      </c>
      <c r="I69" s="493">
        <v>1200</v>
      </c>
      <c r="J69" s="654" t="s">
        <v>3655</v>
      </c>
      <c r="K69" s="654">
        <f t="shared" ref="K69" si="77">H69-F69</f>
        <v>45</v>
      </c>
      <c r="L69" s="475">
        <f t="shared" ref="L69" si="78">(F69*-0.7)/100</f>
        <v>-7.84</v>
      </c>
      <c r="M69" s="476">
        <f t="shared" ref="M69" si="79">(K69+L69)/F69</f>
        <v>3.3178571428571425E-2</v>
      </c>
      <c r="N69" s="495" t="s">
        <v>599</v>
      </c>
      <c r="O69" s="477">
        <v>44189</v>
      </c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8" s="393" customFormat="1" ht="15" customHeight="1">
      <c r="A70" s="489">
        <v>40</v>
      </c>
      <c r="B70" s="490">
        <v>44187</v>
      </c>
      <c r="C70" s="491"/>
      <c r="D70" s="492" t="s">
        <v>114</v>
      </c>
      <c r="E70" s="493" t="s">
        <v>3627</v>
      </c>
      <c r="F70" s="493">
        <v>237.5</v>
      </c>
      <c r="G70" s="494">
        <v>242</v>
      </c>
      <c r="H70" s="494">
        <v>232.5</v>
      </c>
      <c r="I70" s="493" t="s">
        <v>3794</v>
      </c>
      <c r="J70" s="627" t="s">
        <v>3795</v>
      </c>
      <c r="K70" s="627">
        <f>F70-H70</f>
        <v>5</v>
      </c>
      <c r="L70" s="475">
        <f>(F70*-0.07)/100</f>
        <v>-0.16625000000000001</v>
      </c>
      <c r="M70" s="476">
        <f t="shared" ref="M70:M72" si="80">(K70+L70)/F70</f>
        <v>2.0352631578947369E-2</v>
      </c>
      <c r="N70" s="495" t="s">
        <v>599</v>
      </c>
      <c r="O70" s="513">
        <v>44187</v>
      </c>
      <c r="P70" s="7"/>
      <c r="Q70" s="7"/>
      <c r="R70" s="343" t="s">
        <v>602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8" s="393" customFormat="1" ht="15" customHeight="1">
      <c r="A71" s="489">
        <v>41</v>
      </c>
      <c r="B71" s="490">
        <v>44188</v>
      </c>
      <c r="C71" s="491"/>
      <c r="D71" s="492" t="s">
        <v>253</v>
      </c>
      <c r="E71" s="493" t="s">
        <v>600</v>
      </c>
      <c r="F71" s="493">
        <v>637</v>
      </c>
      <c r="G71" s="494">
        <v>618</v>
      </c>
      <c r="H71" s="494">
        <v>648</v>
      </c>
      <c r="I71" s="493" t="s">
        <v>3806</v>
      </c>
      <c r="J71" s="647" t="s">
        <v>3772</v>
      </c>
      <c r="K71" s="647">
        <f t="shared" ref="K71:K72" si="81">H71-F71</f>
        <v>11</v>
      </c>
      <c r="L71" s="475">
        <f>(F71*-0.07)/100</f>
        <v>-0.44590000000000002</v>
      </c>
      <c r="M71" s="476">
        <f t="shared" si="80"/>
        <v>1.6568445839874411E-2</v>
      </c>
      <c r="N71" s="495" t="s">
        <v>599</v>
      </c>
      <c r="O71" s="513">
        <v>44188</v>
      </c>
      <c r="P71" s="7"/>
      <c r="Q71" s="7"/>
      <c r="R71" s="343" t="s">
        <v>602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8" s="393" customFormat="1" ht="15" customHeight="1">
      <c r="A72" s="489">
        <v>42</v>
      </c>
      <c r="B72" s="490">
        <v>44188</v>
      </c>
      <c r="C72" s="491"/>
      <c r="D72" s="492" t="s">
        <v>141</v>
      </c>
      <c r="E72" s="493" t="s">
        <v>600</v>
      </c>
      <c r="F72" s="493">
        <v>401</v>
      </c>
      <c r="G72" s="494">
        <v>388</v>
      </c>
      <c r="H72" s="494">
        <v>412</v>
      </c>
      <c r="I72" s="493" t="s">
        <v>3808</v>
      </c>
      <c r="J72" s="654" t="s">
        <v>3772</v>
      </c>
      <c r="K72" s="654">
        <f t="shared" si="81"/>
        <v>11</v>
      </c>
      <c r="L72" s="475">
        <f t="shared" ref="L72" si="82">(F72*-0.7)/100</f>
        <v>-2.8069999999999999</v>
      </c>
      <c r="M72" s="476">
        <f t="shared" si="80"/>
        <v>2.0431421446384039E-2</v>
      </c>
      <c r="N72" s="495" t="s">
        <v>599</v>
      </c>
      <c r="O72" s="477">
        <v>44189</v>
      </c>
      <c r="P72" s="7"/>
      <c r="Q72" s="7"/>
      <c r="R72" s="343" t="s">
        <v>602</v>
      </c>
      <c r="S72" s="40"/>
      <c r="T72" s="40"/>
      <c r="U72" s="40"/>
      <c r="V72" s="40"/>
      <c r="W72" s="40"/>
      <c r="X72" s="40"/>
      <c r="Y72" s="40"/>
      <c r="Z72" s="40"/>
      <c r="AA72" s="40"/>
    </row>
    <row r="73" spans="1:28" s="393" customFormat="1" ht="15" customHeight="1">
      <c r="A73" s="422">
        <v>43</v>
      </c>
      <c r="B73" s="446">
        <v>44189</v>
      </c>
      <c r="C73" s="449"/>
      <c r="D73" s="414" t="s">
        <v>141</v>
      </c>
      <c r="E73" s="415" t="s">
        <v>600</v>
      </c>
      <c r="F73" s="415" t="s">
        <v>3807</v>
      </c>
      <c r="G73" s="450">
        <v>388</v>
      </c>
      <c r="H73" s="450"/>
      <c r="I73" s="415" t="s">
        <v>3808</v>
      </c>
      <c r="J73" s="612" t="s">
        <v>601</v>
      </c>
      <c r="K73" s="612"/>
      <c r="L73" s="434"/>
      <c r="M73" s="430"/>
      <c r="N73" s="435"/>
      <c r="O73" s="421"/>
      <c r="P73" s="7"/>
      <c r="Q73" s="7"/>
      <c r="R73" s="343" t="s">
        <v>602</v>
      </c>
      <c r="S73" s="40"/>
      <c r="T73" s="40"/>
      <c r="U73" s="40"/>
      <c r="V73" s="40"/>
      <c r="W73" s="40"/>
      <c r="X73" s="40"/>
      <c r="Y73" s="40"/>
      <c r="Z73" s="40"/>
      <c r="AA73" s="40"/>
    </row>
    <row r="74" spans="1:28" s="393" customFormat="1" ht="15" customHeight="1">
      <c r="A74" s="422">
        <v>44</v>
      </c>
      <c r="B74" s="446">
        <v>44193</v>
      </c>
      <c r="C74" s="449"/>
      <c r="D74" s="414" t="s">
        <v>496</v>
      </c>
      <c r="E74" s="415" t="s">
        <v>600</v>
      </c>
      <c r="F74" s="415" t="s">
        <v>3859</v>
      </c>
      <c r="G74" s="450">
        <v>437</v>
      </c>
      <c r="H74" s="450"/>
      <c r="I74" s="415" t="s">
        <v>3860</v>
      </c>
      <c r="J74" s="658" t="s">
        <v>601</v>
      </c>
      <c r="K74" s="658"/>
      <c r="L74" s="434"/>
      <c r="M74" s="430"/>
      <c r="N74" s="435"/>
      <c r="O74" s="421"/>
      <c r="P74" s="7"/>
      <c r="Q74" s="7"/>
      <c r="R74" s="343" t="s">
        <v>602</v>
      </c>
      <c r="S74" s="40"/>
      <c r="T74" s="40"/>
      <c r="U74" s="40"/>
      <c r="V74" s="40"/>
      <c r="W74" s="40"/>
      <c r="X74" s="40"/>
      <c r="Y74" s="40"/>
      <c r="Z74" s="40"/>
      <c r="AA74" s="40"/>
    </row>
    <row r="75" spans="1:28" s="393" customFormat="1" ht="15" customHeight="1">
      <c r="A75" s="422">
        <v>45</v>
      </c>
      <c r="B75" s="446">
        <v>44193</v>
      </c>
      <c r="C75" s="449"/>
      <c r="D75" s="414" t="s">
        <v>76</v>
      </c>
      <c r="E75" s="415" t="s">
        <v>600</v>
      </c>
      <c r="F75" s="415" t="s">
        <v>3861</v>
      </c>
      <c r="G75" s="450">
        <v>477</v>
      </c>
      <c r="H75" s="450"/>
      <c r="I75" s="415">
        <v>505</v>
      </c>
      <c r="J75" s="658" t="s">
        <v>601</v>
      </c>
      <c r="K75" s="658"/>
      <c r="L75" s="434"/>
      <c r="M75" s="430"/>
      <c r="N75" s="435"/>
      <c r="O75" s="421"/>
      <c r="P75" s="7"/>
      <c r="Q75" s="7"/>
      <c r="R75" s="343" t="s">
        <v>602</v>
      </c>
      <c r="S75" s="40"/>
      <c r="T75" s="40"/>
      <c r="U75" s="40"/>
      <c r="V75" s="40"/>
      <c r="W75" s="40"/>
      <c r="X75" s="40"/>
      <c r="Y75" s="40"/>
      <c r="Z75" s="40"/>
      <c r="AA75" s="40"/>
    </row>
    <row r="76" spans="1:28" s="393" customFormat="1" ht="15" customHeight="1">
      <c r="A76" s="422"/>
      <c r="B76" s="446"/>
      <c r="C76" s="449"/>
      <c r="D76" s="414"/>
      <c r="E76" s="415"/>
      <c r="G76" s="450"/>
      <c r="H76" s="450"/>
      <c r="I76" s="415"/>
      <c r="J76" s="658"/>
      <c r="K76" s="658"/>
      <c r="L76" s="434"/>
      <c r="M76" s="430"/>
      <c r="N76" s="435"/>
      <c r="O76" s="421"/>
      <c r="P76" s="7"/>
      <c r="Q76" s="7"/>
      <c r="R76" s="343"/>
      <c r="S76" s="40"/>
      <c r="T76" s="40"/>
      <c r="U76" s="40"/>
      <c r="V76" s="40"/>
      <c r="W76" s="40"/>
      <c r="X76" s="40"/>
      <c r="Y76" s="40"/>
      <c r="Z76" s="40"/>
      <c r="AA76" s="40"/>
    </row>
    <row r="77" spans="1:28" s="393" customFormat="1" ht="15" customHeight="1">
      <c r="A77" s="422"/>
      <c r="B77" s="446"/>
      <c r="C77" s="449"/>
      <c r="D77" s="414"/>
      <c r="E77" s="415"/>
      <c r="F77" s="415"/>
      <c r="G77" s="450"/>
      <c r="H77" s="450"/>
      <c r="I77" s="415"/>
      <c r="J77" s="649"/>
      <c r="K77" s="649"/>
      <c r="L77" s="434"/>
      <c r="M77" s="430"/>
      <c r="N77" s="435"/>
      <c r="O77" s="421"/>
      <c r="P77" s="7"/>
      <c r="Q77" s="7"/>
      <c r="R77" s="343"/>
      <c r="S77" s="40"/>
      <c r="T77" s="40"/>
      <c r="U77" s="40"/>
      <c r="V77" s="40"/>
      <c r="W77" s="40"/>
      <c r="X77" s="40"/>
      <c r="Y77" s="40"/>
      <c r="Z77" s="40"/>
      <c r="AA77" s="40"/>
    </row>
    <row r="78" spans="1:28" s="393" customFormat="1" ht="15" customHeight="1">
      <c r="A78" s="422"/>
      <c r="B78" s="446"/>
      <c r="C78" s="449"/>
      <c r="D78" s="414"/>
      <c r="E78" s="415"/>
      <c r="F78" s="415"/>
      <c r="G78" s="450"/>
      <c r="H78" s="450"/>
      <c r="I78" s="415"/>
      <c r="J78" s="649"/>
      <c r="K78" s="649"/>
      <c r="L78" s="434"/>
      <c r="M78" s="430"/>
      <c r="N78" s="435"/>
      <c r="O78" s="421"/>
      <c r="P78" s="7"/>
      <c r="Q78" s="7"/>
      <c r="R78" s="343"/>
      <c r="S78" s="40"/>
      <c r="T78" s="40"/>
      <c r="U78" s="40"/>
      <c r="V78" s="40"/>
      <c r="W78" s="40"/>
      <c r="X78" s="40"/>
      <c r="Y78" s="40"/>
      <c r="Z78" s="40"/>
      <c r="AA78" s="40"/>
    </row>
    <row r="79" spans="1:28" s="393" customFormat="1" ht="15" customHeight="1">
      <c r="A79" s="422"/>
      <c r="B79" s="446"/>
      <c r="C79" s="449"/>
      <c r="D79" s="412"/>
      <c r="E79" s="415"/>
      <c r="F79" s="415"/>
      <c r="G79" s="450"/>
      <c r="H79" s="450"/>
      <c r="I79" s="415"/>
      <c r="J79" s="376"/>
      <c r="K79" s="376"/>
      <c r="L79" s="432"/>
      <c r="M79" s="430"/>
      <c r="N79" s="404"/>
      <c r="O79" s="421"/>
      <c r="P79" s="7"/>
      <c r="Q79" s="7"/>
      <c r="R79" s="343"/>
      <c r="S79" s="40"/>
      <c r="T79" s="40"/>
      <c r="U79" s="40"/>
      <c r="V79" s="40"/>
      <c r="W79" s="40"/>
      <c r="X79" s="40"/>
      <c r="Y79" s="40"/>
      <c r="Z79" s="40"/>
      <c r="AA79" s="40"/>
    </row>
    <row r="80" spans="1:28" ht="44.25" customHeight="1">
      <c r="A80" s="23" t="s">
        <v>603</v>
      </c>
      <c r="B80" s="39"/>
      <c r="C80" s="39"/>
      <c r="D80" s="40"/>
      <c r="E80" s="36"/>
      <c r="F80" s="36"/>
      <c r="G80" s="35"/>
      <c r="H80" s="35" t="s">
        <v>3632</v>
      </c>
      <c r="I80" s="36"/>
      <c r="J80" s="17"/>
      <c r="K80" s="79"/>
      <c r="L80" s="80"/>
      <c r="M80" s="79"/>
      <c r="N80" s="81"/>
      <c r="O80" s="79"/>
      <c r="P80" s="7"/>
      <c r="Q80" s="438"/>
      <c r="R80" s="451"/>
      <c r="S80" s="438"/>
      <c r="T80" s="438"/>
      <c r="U80" s="438"/>
      <c r="V80" s="438"/>
      <c r="W80" s="438"/>
      <c r="X80" s="438"/>
      <c r="Y80" s="438"/>
      <c r="Z80" s="40"/>
      <c r="AA80" s="40"/>
      <c r="AB80" s="40"/>
    </row>
    <row r="81" spans="1:34" s="6" customFormat="1">
      <c r="A81" s="29" t="s">
        <v>604</v>
      </c>
      <c r="B81" s="23"/>
      <c r="C81" s="23"/>
      <c r="D81" s="23"/>
      <c r="E81" s="5"/>
      <c r="F81" s="30" t="s">
        <v>605</v>
      </c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607</v>
      </c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1"/>
      <c r="K83" s="68"/>
      <c r="L83" s="69"/>
      <c r="M83" s="17"/>
      <c r="N83" s="72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614</v>
      </c>
      <c r="B84" s="43"/>
      <c r="C84" s="43"/>
      <c r="D84" s="43"/>
      <c r="E84" s="32"/>
      <c r="F84" s="17"/>
      <c r="G84" s="12"/>
      <c r="H84" s="17"/>
      <c r="I84" s="12"/>
      <c r="J84" s="88"/>
      <c r="K84" s="12"/>
      <c r="L84" s="12"/>
      <c r="M84" s="12"/>
      <c r="N84" s="12"/>
      <c r="O84" s="89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609</v>
      </c>
      <c r="H85" s="21" t="s">
        <v>592</v>
      </c>
      <c r="I85" s="21" t="s">
        <v>593</v>
      </c>
      <c r="J85" s="20" t="s">
        <v>594</v>
      </c>
      <c r="K85" s="77" t="s">
        <v>615</v>
      </c>
      <c r="L85" s="63" t="s">
        <v>3630</v>
      </c>
      <c r="M85" s="77" t="s">
        <v>611</v>
      </c>
      <c r="N85" s="21" t="s">
        <v>612</v>
      </c>
      <c r="O85" s="20" t="s">
        <v>597</v>
      </c>
      <c r="P85" s="90" t="s">
        <v>598</v>
      </c>
      <c r="Q85" s="4"/>
      <c r="R85" s="17"/>
      <c r="S85" s="6"/>
      <c r="Y85" s="6"/>
      <c r="Z85" s="6"/>
    </row>
    <row r="86" spans="1:34" s="393" customFormat="1" ht="13.9" customHeight="1">
      <c r="A86" s="699">
        <v>1</v>
      </c>
      <c r="B86" s="701">
        <v>44161</v>
      </c>
      <c r="C86" s="504"/>
      <c r="D86" s="500" t="s">
        <v>3644</v>
      </c>
      <c r="E86" s="501" t="s">
        <v>3627</v>
      </c>
      <c r="F86" s="493">
        <v>1412</v>
      </c>
      <c r="G86" s="703">
        <v>1452</v>
      </c>
      <c r="H86" s="493">
        <v>1397.5</v>
      </c>
      <c r="I86" s="705">
        <v>1350</v>
      </c>
      <c r="J86" s="687" t="s">
        <v>3662</v>
      </c>
      <c r="K86" s="496">
        <f t="shared" ref="K86" si="83">F86-H86</f>
        <v>14.5</v>
      </c>
      <c r="L86" s="475">
        <f t="shared" ref="L86" si="84">(H86*N86)*0.035%</f>
        <v>269.01875000000001</v>
      </c>
      <c r="M86" s="687">
        <f>(17*550)-369</f>
        <v>8981</v>
      </c>
      <c r="N86" s="687">
        <v>550</v>
      </c>
      <c r="O86" s="687" t="s">
        <v>599</v>
      </c>
      <c r="P86" s="696">
        <v>44168</v>
      </c>
      <c r="Q86" s="387"/>
      <c r="R86" s="343" t="s">
        <v>602</v>
      </c>
      <c r="S86" s="40"/>
      <c r="Y86" s="40"/>
      <c r="Z86" s="40"/>
    </row>
    <row r="87" spans="1:34" s="393" customFormat="1" ht="13.9" customHeight="1">
      <c r="A87" s="700"/>
      <c r="B87" s="702"/>
      <c r="C87" s="504"/>
      <c r="D87" s="500" t="s">
        <v>3645</v>
      </c>
      <c r="E87" s="501" t="s">
        <v>3627</v>
      </c>
      <c r="F87" s="493">
        <v>29</v>
      </c>
      <c r="G87" s="704"/>
      <c r="H87" s="493">
        <v>26.5</v>
      </c>
      <c r="I87" s="688"/>
      <c r="J87" s="688"/>
      <c r="K87" s="496">
        <v>2.5</v>
      </c>
      <c r="L87" s="496">
        <v>100</v>
      </c>
      <c r="M87" s="688"/>
      <c r="N87" s="688"/>
      <c r="O87" s="688"/>
      <c r="P87" s="688"/>
      <c r="Q87" s="387"/>
      <c r="R87" s="343" t="s">
        <v>602</v>
      </c>
      <c r="S87" s="40"/>
      <c r="Y87" s="40"/>
      <c r="Z87" s="40"/>
    </row>
    <row r="88" spans="1:34" s="393" customFormat="1" ht="13.9" customHeight="1">
      <c r="A88" s="520">
        <v>2</v>
      </c>
      <c r="B88" s="521">
        <v>44162</v>
      </c>
      <c r="C88" s="522"/>
      <c r="D88" s="523" t="s">
        <v>3646</v>
      </c>
      <c r="E88" s="524" t="s">
        <v>3627</v>
      </c>
      <c r="F88" s="525">
        <v>13040</v>
      </c>
      <c r="G88" s="525">
        <v>13200</v>
      </c>
      <c r="H88" s="525">
        <v>13195</v>
      </c>
      <c r="I88" s="526">
        <v>12700</v>
      </c>
      <c r="J88" s="515" t="s">
        <v>3663</v>
      </c>
      <c r="K88" s="515">
        <f t="shared" ref="K88" si="85">F88-H88</f>
        <v>-155</v>
      </c>
      <c r="L88" s="516">
        <f t="shared" ref="L88" si="86">(H88*N88)*0.035%</f>
        <v>346.36875000000003</v>
      </c>
      <c r="M88" s="517">
        <f t="shared" ref="M88" si="87">(K88*N88)-L88</f>
        <v>-11971.36875</v>
      </c>
      <c r="N88" s="515">
        <v>75</v>
      </c>
      <c r="O88" s="518" t="s">
        <v>663</v>
      </c>
      <c r="P88" s="519">
        <v>44168</v>
      </c>
      <c r="Q88" s="387"/>
      <c r="R88" s="343" t="s">
        <v>602</v>
      </c>
      <c r="S88" s="40"/>
      <c r="Y88" s="40"/>
      <c r="Z88" s="40"/>
    </row>
    <row r="89" spans="1:34" s="393" customFormat="1" ht="13.9" customHeight="1">
      <c r="A89" s="502">
        <v>3</v>
      </c>
      <c r="B89" s="503">
        <v>44162</v>
      </c>
      <c r="C89" s="504"/>
      <c r="D89" s="500" t="s">
        <v>3647</v>
      </c>
      <c r="E89" s="501" t="s">
        <v>600</v>
      </c>
      <c r="F89" s="493">
        <v>511.5</v>
      </c>
      <c r="G89" s="493">
        <v>502</v>
      </c>
      <c r="H89" s="493">
        <v>517.5</v>
      </c>
      <c r="I89" s="496">
        <v>530</v>
      </c>
      <c r="J89" s="496" t="s">
        <v>3656</v>
      </c>
      <c r="K89" s="474">
        <f t="shared" ref="K89" si="88">H89-F89</f>
        <v>6</v>
      </c>
      <c r="L89" s="475">
        <f t="shared" ref="L89" si="89">(H89*N89)*0.035%</f>
        <v>271.68750000000006</v>
      </c>
      <c r="M89" s="505">
        <f t="shared" ref="M89" si="90">(K89*N89)-L89</f>
        <v>8728.3125</v>
      </c>
      <c r="N89" s="496">
        <v>1500</v>
      </c>
      <c r="O89" s="498" t="s">
        <v>599</v>
      </c>
      <c r="P89" s="477">
        <v>44167</v>
      </c>
      <c r="Q89" s="387"/>
      <c r="R89" s="343" t="s">
        <v>3186</v>
      </c>
      <c r="S89" s="40"/>
      <c r="Y89" s="40"/>
      <c r="Z89" s="40"/>
    </row>
    <row r="90" spans="1:34" s="393" customFormat="1" ht="13.9" customHeight="1">
      <c r="A90" s="528">
        <v>4</v>
      </c>
      <c r="B90" s="529">
        <v>44169</v>
      </c>
      <c r="C90" s="504"/>
      <c r="D90" s="500" t="s">
        <v>3674</v>
      </c>
      <c r="E90" s="501" t="s">
        <v>600</v>
      </c>
      <c r="F90" s="493">
        <v>925</v>
      </c>
      <c r="G90" s="493">
        <v>912</v>
      </c>
      <c r="H90" s="493">
        <v>934</v>
      </c>
      <c r="I90" s="496">
        <v>940</v>
      </c>
      <c r="J90" s="496" t="s">
        <v>3405</v>
      </c>
      <c r="K90" s="527">
        <f t="shared" ref="K90:K91" si="91">H90-F90</f>
        <v>9</v>
      </c>
      <c r="L90" s="475">
        <f t="shared" ref="L90:L91" si="92">(H90*N90)*0.035%</f>
        <v>310.55500000000006</v>
      </c>
      <c r="M90" s="505">
        <f t="shared" ref="M90:M91" si="93">(K90*N90)-L90</f>
        <v>8239.4449999999997</v>
      </c>
      <c r="N90" s="496">
        <v>950</v>
      </c>
      <c r="O90" s="498" t="s">
        <v>599</v>
      </c>
      <c r="P90" s="513">
        <v>44169</v>
      </c>
      <c r="Q90" s="387"/>
      <c r="R90" s="343" t="s">
        <v>3186</v>
      </c>
      <c r="S90" s="40"/>
      <c r="Y90" s="40"/>
      <c r="Z90" s="40"/>
    </row>
    <row r="91" spans="1:34" s="393" customFormat="1" ht="13.9" customHeight="1">
      <c r="A91" s="533">
        <v>5</v>
      </c>
      <c r="B91" s="534">
        <v>44169</v>
      </c>
      <c r="C91" s="504"/>
      <c r="D91" s="500" t="s">
        <v>3675</v>
      </c>
      <c r="E91" s="501" t="s">
        <v>600</v>
      </c>
      <c r="F91" s="493">
        <v>904.5</v>
      </c>
      <c r="G91" s="493">
        <v>884</v>
      </c>
      <c r="H91" s="493">
        <v>920</v>
      </c>
      <c r="I91" s="496">
        <v>940</v>
      </c>
      <c r="J91" s="496" t="s">
        <v>3682</v>
      </c>
      <c r="K91" s="532">
        <f t="shared" si="91"/>
        <v>15.5</v>
      </c>
      <c r="L91" s="475">
        <f t="shared" si="92"/>
        <v>209.30000000000004</v>
      </c>
      <c r="M91" s="505">
        <f t="shared" si="93"/>
        <v>9865.7000000000007</v>
      </c>
      <c r="N91" s="496">
        <v>650</v>
      </c>
      <c r="O91" s="498" t="s">
        <v>599</v>
      </c>
      <c r="P91" s="477">
        <v>44172</v>
      </c>
      <c r="Q91" s="387"/>
      <c r="R91" s="343" t="s">
        <v>3186</v>
      </c>
      <c r="S91" s="40"/>
      <c r="Y91" s="40"/>
      <c r="Z91" s="40"/>
    </row>
    <row r="92" spans="1:34" s="393" customFormat="1" ht="13.9" customHeight="1">
      <c r="A92" s="533">
        <v>6</v>
      </c>
      <c r="B92" s="534">
        <v>44169</v>
      </c>
      <c r="C92" s="504"/>
      <c r="D92" s="500" t="s">
        <v>3676</v>
      </c>
      <c r="E92" s="501" t="s">
        <v>600</v>
      </c>
      <c r="F92" s="493">
        <v>927</v>
      </c>
      <c r="G92" s="493">
        <v>913</v>
      </c>
      <c r="H92" s="493">
        <v>936.5</v>
      </c>
      <c r="I92" s="496">
        <v>950</v>
      </c>
      <c r="J92" s="496" t="s">
        <v>3677</v>
      </c>
      <c r="K92" s="527">
        <f t="shared" ref="K92:K94" si="94">H92-F92</f>
        <v>9.5</v>
      </c>
      <c r="L92" s="475">
        <f t="shared" ref="L92:L94" si="95">(H92*N92)*0.035%</f>
        <v>278.60875000000004</v>
      </c>
      <c r="M92" s="505">
        <f t="shared" ref="M92:M94" si="96">(K92*N92)-L92</f>
        <v>7796.3912499999997</v>
      </c>
      <c r="N92" s="496">
        <v>850</v>
      </c>
      <c r="O92" s="498" t="s">
        <v>599</v>
      </c>
      <c r="P92" s="513">
        <v>44169</v>
      </c>
      <c r="Q92" s="387"/>
      <c r="R92" s="343" t="s">
        <v>602</v>
      </c>
      <c r="S92" s="40"/>
      <c r="Y92" s="40"/>
      <c r="Z92" s="40"/>
    </row>
    <row r="93" spans="1:34" s="393" customFormat="1" ht="13.9" customHeight="1">
      <c r="A93" s="533">
        <v>7</v>
      </c>
      <c r="B93" s="534">
        <v>44169</v>
      </c>
      <c r="C93" s="504"/>
      <c r="D93" s="500" t="s">
        <v>3647</v>
      </c>
      <c r="E93" s="501" t="s">
        <v>600</v>
      </c>
      <c r="F93" s="493">
        <v>546.5</v>
      </c>
      <c r="G93" s="493">
        <v>537</v>
      </c>
      <c r="H93" s="493">
        <v>552.5</v>
      </c>
      <c r="I93" s="496">
        <v>562</v>
      </c>
      <c r="J93" s="496" t="s">
        <v>3656</v>
      </c>
      <c r="K93" s="530">
        <f t="shared" si="94"/>
        <v>6</v>
      </c>
      <c r="L93" s="475">
        <f t="shared" si="95"/>
        <v>290.06250000000006</v>
      </c>
      <c r="M93" s="505">
        <f t="shared" si="96"/>
        <v>8709.9375</v>
      </c>
      <c r="N93" s="496">
        <v>1500</v>
      </c>
      <c r="O93" s="498" t="s">
        <v>599</v>
      </c>
      <c r="P93" s="513">
        <v>44169</v>
      </c>
      <c r="Q93" s="387"/>
      <c r="R93" s="343" t="s">
        <v>3186</v>
      </c>
      <c r="S93" s="40"/>
      <c r="Y93" s="40"/>
      <c r="Z93" s="40"/>
    </row>
    <row r="94" spans="1:34" s="393" customFormat="1" ht="13.9" customHeight="1">
      <c r="A94" s="533">
        <v>8</v>
      </c>
      <c r="B94" s="534">
        <v>44169</v>
      </c>
      <c r="C94" s="504"/>
      <c r="D94" s="500" t="s">
        <v>3678</v>
      </c>
      <c r="E94" s="501" t="s">
        <v>600</v>
      </c>
      <c r="F94" s="493">
        <v>769.5</v>
      </c>
      <c r="G94" s="493">
        <v>758</v>
      </c>
      <c r="H94" s="493">
        <v>776.5</v>
      </c>
      <c r="I94" s="496">
        <v>790</v>
      </c>
      <c r="J94" s="496" t="s">
        <v>3683</v>
      </c>
      <c r="K94" s="532">
        <f t="shared" si="94"/>
        <v>7</v>
      </c>
      <c r="L94" s="475">
        <f t="shared" si="95"/>
        <v>353.30750000000006</v>
      </c>
      <c r="M94" s="505">
        <f t="shared" si="96"/>
        <v>8746.6924999999992</v>
      </c>
      <c r="N94" s="496">
        <v>1300</v>
      </c>
      <c r="O94" s="498" t="s">
        <v>599</v>
      </c>
      <c r="P94" s="477">
        <v>44172</v>
      </c>
      <c r="Q94" s="387"/>
      <c r="R94" s="343" t="s">
        <v>602</v>
      </c>
      <c r="S94" s="40"/>
      <c r="Y94" s="40"/>
      <c r="Z94" s="40"/>
    </row>
    <row r="95" spans="1:34" s="393" customFormat="1" ht="13.9" customHeight="1">
      <c r="A95" s="520">
        <v>9</v>
      </c>
      <c r="B95" s="521">
        <v>44169</v>
      </c>
      <c r="C95" s="522"/>
      <c r="D95" s="523" t="s">
        <v>3679</v>
      </c>
      <c r="E95" s="524" t="s">
        <v>600</v>
      </c>
      <c r="F95" s="525">
        <v>415</v>
      </c>
      <c r="G95" s="525">
        <v>406</v>
      </c>
      <c r="H95" s="525">
        <v>406</v>
      </c>
      <c r="I95" s="526">
        <v>430</v>
      </c>
      <c r="J95" s="526" t="s">
        <v>3706</v>
      </c>
      <c r="K95" s="515">
        <f t="shared" ref="K95:K96" si="97">H95-F95</f>
        <v>-9</v>
      </c>
      <c r="L95" s="516">
        <f t="shared" ref="L95:L96" si="98">(H95*N95)*0.035%</f>
        <v>222.10230000000004</v>
      </c>
      <c r="M95" s="544">
        <f t="shared" ref="M95:M96" si="99">(K95*N95)-L95</f>
        <v>-14289.1023</v>
      </c>
      <c r="N95" s="526">
        <v>1563</v>
      </c>
      <c r="O95" s="545" t="s">
        <v>663</v>
      </c>
      <c r="P95" s="519">
        <v>44173</v>
      </c>
      <c r="Q95" s="387"/>
      <c r="R95" s="343" t="s">
        <v>3186</v>
      </c>
      <c r="S95" s="40"/>
      <c r="Y95" s="40"/>
      <c r="Z95" s="40"/>
    </row>
    <row r="96" spans="1:34" s="393" customFormat="1" ht="13.9" customHeight="1">
      <c r="A96" s="555">
        <v>10</v>
      </c>
      <c r="B96" s="556">
        <v>44172</v>
      </c>
      <c r="C96" s="504"/>
      <c r="D96" s="500" t="s">
        <v>3690</v>
      </c>
      <c r="E96" s="501" t="s">
        <v>600</v>
      </c>
      <c r="F96" s="493">
        <v>3639</v>
      </c>
      <c r="G96" s="493">
        <v>3575</v>
      </c>
      <c r="H96" s="493">
        <v>3672.5</v>
      </c>
      <c r="I96" s="496">
        <v>3750</v>
      </c>
      <c r="J96" s="496" t="s">
        <v>3717</v>
      </c>
      <c r="K96" s="554">
        <f t="shared" si="97"/>
        <v>33.5</v>
      </c>
      <c r="L96" s="475">
        <f t="shared" si="98"/>
        <v>257.07500000000005</v>
      </c>
      <c r="M96" s="505">
        <f t="shared" si="99"/>
        <v>6442.9250000000002</v>
      </c>
      <c r="N96" s="496">
        <v>200</v>
      </c>
      <c r="O96" s="498" t="s">
        <v>599</v>
      </c>
      <c r="P96" s="477">
        <v>44175</v>
      </c>
      <c r="Q96" s="387"/>
      <c r="R96" s="343" t="s">
        <v>602</v>
      </c>
      <c r="S96" s="40"/>
      <c r="Y96" s="40"/>
      <c r="Z96" s="40"/>
    </row>
    <row r="97" spans="1:26" s="393" customFormat="1" ht="13.9" customHeight="1">
      <c r="A97" s="520">
        <v>11</v>
      </c>
      <c r="B97" s="521">
        <v>44172</v>
      </c>
      <c r="C97" s="522"/>
      <c r="D97" s="523" t="s">
        <v>3674</v>
      </c>
      <c r="E97" s="524" t="s">
        <v>600</v>
      </c>
      <c r="F97" s="525">
        <v>941</v>
      </c>
      <c r="G97" s="525">
        <v>927</v>
      </c>
      <c r="H97" s="525">
        <v>927</v>
      </c>
      <c r="I97" s="526">
        <v>965</v>
      </c>
      <c r="J97" s="515" t="s">
        <v>3707</v>
      </c>
      <c r="K97" s="515">
        <f t="shared" ref="K97" si="100">H97-F97</f>
        <v>-14</v>
      </c>
      <c r="L97" s="516">
        <f t="shared" ref="L97" si="101">(H97*N97)*0.035%</f>
        <v>308.22750000000002</v>
      </c>
      <c r="M97" s="544">
        <f t="shared" ref="M97" si="102">(K97*N97)-L97</f>
        <v>-13608.227500000001</v>
      </c>
      <c r="N97" s="515">
        <v>950</v>
      </c>
      <c r="O97" s="518" t="s">
        <v>663</v>
      </c>
      <c r="P97" s="519">
        <v>44173</v>
      </c>
      <c r="Q97" s="387"/>
      <c r="R97" s="343" t="s">
        <v>3186</v>
      </c>
      <c r="S97" s="40"/>
      <c r="Y97" s="40"/>
      <c r="Z97" s="40"/>
    </row>
    <row r="98" spans="1:26" s="393" customFormat="1" ht="13.9" customHeight="1">
      <c r="A98" s="537">
        <v>12</v>
      </c>
      <c r="B98" s="538">
        <v>44172</v>
      </c>
      <c r="C98" s="504"/>
      <c r="D98" s="500" t="s">
        <v>3692</v>
      </c>
      <c r="E98" s="501" t="s">
        <v>600</v>
      </c>
      <c r="F98" s="493">
        <v>857</v>
      </c>
      <c r="G98" s="493">
        <v>843</v>
      </c>
      <c r="H98" s="493">
        <v>874.5</v>
      </c>
      <c r="I98" s="496" t="s">
        <v>3693</v>
      </c>
      <c r="J98" s="496" t="s">
        <v>3700</v>
      </c>
      <c r="K98" s="536">
        <f t="shared" ref="K98" si="103">H98-F98</f>
        <v>17.5</v>
      </c>
      <c r="L98" s="475">
        <f t="shared" ref="L98:L100" si="104">(H98*N98)*0.035%</f>
        <v>214.25250000000003</v>
      </c>
      <c r="M98" s="505">
        <f t="shared" ref="M98:M100" si="105">(K98*N98)-L98</f>
        <v>12035.747499999999</v>
      </c>
      <c r="N98" s="496">
        <v>700</v>
      </c>
      <c r="O98" s="498" t="s">
        <v>599</v>
      </c>
      <c r="P98" s="477">
        <v>44173</v>
      </c>
      <c r="Q98" s="387"/>
      <c r="R98" s="343" t="s">
        <v>602</v>
      </c>
      <c r="S98" s="40"/>
      <c r="Y98" s="40"/>
      <c r="Z98" s="40"/>
    </row>
    <row r="99" spans="1:26" s="393" customFormat="1" ht="13.9" customHeight="1">
      <c r="A99" s="520">
        <v>13</v>
      </c>
      <c r="B99" s="521">
        <v>44174</v>
      </c>
      <c r="C99" s="522"/>
      <c r="D99" s="523" t="s">
        <v>3646</v>
      </c>
      <c r="E99" s="524" t="s">
        <v>600</v>
      </c>
      <c r="F99" s="525">
        <v>13475</v>
      </c>
      <c r="G99" s="525">
        <v>13570</v>
      </c>
      <c r="H99" s="525">
        <v>13570</v>
      </c>
      <c r="I99" s="526">
        <v>13250</v>
      </c>
      <c r="J99" s="515" t="s">
        <v>712</v>
      </c>
      <c r="K99" s="515">
        <f t="shared" ref="K99" si="106">F99-H99</f>
        <v>-95</v>
      </c>
      <c r="L99" s="516">
        <f t="shared" si="104"/>
        <v>356.21250000000003</v>
      </c>
      <c r="M99" s="517">
        <f t="shared" si="105"/>
        <v>-7481.2124999999996</v>
      </c>
      <c r="N99" s="515">
        <v>75</v>
      </c>
      <c r="O99" s="518" t="s">
        <v>663</v>
      </c>
      <c r="P99" s="575">
        <v>44174</v>
      </c>
      <c r="Q99" s="387"/>
      <c r="R99" s="343" t="s">
        <v>602</v>
      </c>
      <c r="S99" s="40"/>
      <c r="Y99" s="40"/>
      <c r="Z99" s="40"/>
    </row>
    <row r="100" spans="1:26" s="393" customFormat="1" ht="13.9" customHeight="1">
      <c r="A100" s="520">
        <v>14</v>
      </c>
      <c r="B100" s="521">
        <v>44174</v>
      </c>
      <c r="C100" s="522"/>
      <c r="D100" s="523" t="s">
        <v>3712</v>
      </c>
      <c r="E100" s="524" t="s">
        <v>600</v>
      </c>
      <c r="F100" s="525">
        <v>905</v>
      </c>
      <c r="G100" s="525">
        <v>885</v>
      </c>
      <c r="H100" s="525">
        <v>885</v>
      </c>
      <c r="I100" s="526">
        <v>940</v>
      </c>
      <c r="J100" s="515" t="s">
        <v>3741</v>
      </c>
      <c r="K100" s="515">
        <f t="shared" ref="K100" si="107">H100-F100</f>
        <v>-20</v>
      </c>
      <c r="L100" s="516">
        <f t="shared" si="104"/>
        <v>201.33750000000003</v>
      </c>
      <c r="M100" s="544">
        <f t="shared" si="105"/>
        <v>-13201.3375</v>
      </c>
      <c r="N100" s="515">
        <v>650</v>
      </c>
      <c r="O100" s="518" t="s">
        <v>663</v>
      </c>
      <c r="P100" s="519">
        <v>44180</v>
      </c>
      <c r="Q100" s="387"/>
      <c r="R100" s="343" t="s">
        <v>3186</v>
      </c>
      <c r="S100" s="40"/>
      <c r="Y100" s="40"/>
      <c r="Z100" s="40"/>
    </row>
    <row r="101" spans="1:26" s="393" customFormat="1" ht="13.9" customHeight="1">
      <c r="A101" s="570">
        <v>15</v>
      </c>
      <c r="B101" s="571">
        <v>44176</v>
      </c>
      <c r="C101" s="504"/>
      <c r="D101" s="500" t="s">
        <v>3646</v>
      </c>
      <c r="E101" s="501" t="s">
        <v>3627</v>
      </c>
      <c r="F101" s="493">
        <v>13570</v>
      </c>
      <c r="G101" s="493">
        <v>13650</v>
      </c>
      <c r="H101" s="493">
        <v>13485</v>
      </c>
      <c r="I101" s="496">
        <v>13400</v>
      </c>
      <c r="J101" s="496" t="s">
        <v>3681</v>
      </c>
      <c r="K101" s="569">
        <f t="shared" ref="K101" si="108">F101-H101</f>
        <v>85</v>
      </c>
      <c r="L101" s="475">
        <f t="shared" ref="L101:L102" si="109">(H101*N101)*0.035%</f>
        <v>353.98125000000005</v>
      </c>
      <c r="M101" s="505">
        <f t="shared" ref="M101:M102" si="110">(K101*N101)-L101</f>
        <v>6021.0187500000002</v>
      </c>
      <c r="N101" s="496">
        <v>75</v>
      </c>
      <c r="O101" s="498" t="s">
        <v>599</v>
      </c>
      <c r="P101" s="513">
        <v>44176</v>
      </c>
      <c r="Q101" s="387"/>
      <c r="R101" s="343" t="s">
        <v>602</v>
      </c>
      <c r="S101" s="40"/>
      <c r="Y101" s="40"/>
      <c r="Z101" s="40"/>
    </row>
    <row r="102" spans="1:26" s="393" customFormat="1" ht="13.9" customHeight="1">
      <c r="A102" s="573">
        <v>16</v>
      </c>
      <c r="B102" s="574">
        <v>44176</v>
      </c>
      <c r="C102" s="504"/>
      <c r="D102" s="500" t="s">
        <v>3732</v>
      </c>
      <c r="E102" s="501" t="s">
        <v>600</v>
      </c>
      <c r="F102" s="493">
        <v>1574.5</v>
      </c>
      <c r="G102" s="493">
        <v>1554</v>
      </c>
      <c r="H102" s="493">
        <v>1590</v>
      </c>
      <c r="I102" s="496">
        <v>1610</v>
      </c>
      <c r="J102" s="496" t="s">
        <v>3682</v>
      </c>
      <c r="K102" s="572">
        <f t="shared" ref="K102" si="111">H102-F102</f>
        <v>15.5</v>
      </c>
      <c r="L102" s="475">
        <f t="shared" si="109"/>
        <v>389.55000000000007</v>
      </c>
      <c r="M102" s="505">
        <f t="shared" si="110"/>
        <v>10460.450000000001</v>
      </c>
      <c r="N102" s="496">
        <v>700</v>
      </c>
      <c r="O102" s="498" t="s">
        <v>599</v>
      </c>
      <c r="P102" s="477">
        <v>44179</v>
      </c>
      <c r="Q102" s="387"/>
      <c r="R102" s="343" t="s">
        <v>3186</v>
      </c>
      <c r="S102" s="40"/>
      <c r="Y102" s="40"/>
      <c r="Z102" s="40"/>
    </row>
    <row r="103" spans="1:26" s="393" customFormat="1" ht="13.9" customHeight="1">
      <c r="A103" s="573">
        <v>17</v>
      </c>
      <c r="B103" s="574">
        <v>44179</v>
      </c>
      <c r="C103" s="504"/>
      <c r="D103" s="500" t="s">
        <v>3646</v>
      </c>
      <c r="E103" s="501" t="s">
        <v>600</v>
      </c>
      <c r="F103" s="493">
        <v>13610</v>
      </c>
      <c r="G103" s="493">
        <v>13710</v>
      </c>
      <c r="H103" s="493">
        <v>13555</v>
      </c>
      <c r="I103" s="496">
        <v>13400</v>
      </c>
      <c r="J103" s="496" t="s">
        <v>723</v>
      </c>
      <c r="K103" s="572">
        <f t="shared" ref="K103" si="112">F103-H103</f>
        <v>55</v>
      </c>
      <c r="L103" s="475">
        <f t="shared" ref="L103:L104" si="113">(H103*N103)*0.035%</f>
        <v>355.81875000000008</v>
      </c>
      <c r="M103" s="505">
        <f t="shared" ref="M103:M104" si="114">(K103*N103)-L103</f>
        <v>3769.1812500000001</v>
      </c>
      <c r="N103" s="496">
        <v>75</v>
      </c>
      <c r="O103" s="498" t="s">
        <v>599</v>
      </c>
      <c r="P103" s="513">
        <v>44179</v>
      </c>
      <c r="Q103" s="387"/>
      <c r="R103" s="343" t="s">
        <v>602</v>
      </c>
      <c r="S103" s="40"/>
      <c r="Y103" s="40"/>
      <c r="Z103" s="40"/>
    </row>
    <row r="104" spans="1:26" s="393" customFormat="1" ht="13.9" customHeight="1">
      <c r="A104" s="596">
        <v>18</v>
      </c>
      <c r="B104" s="597">
        <v>44179</v>
      </c>
      <c r="C104" s="504"/>
      <c r="D104" s="500" t="s">
        <v>3736</v>
      </c>
      <c r="E104" s="501" t="s">
        <v>600</v>
      </c>
      <c r="F104" s="493">
        <v>1645</v>
      </c>
      <c r="G104" s="493">
        <v>1620</v>
      </c>
      <c r="H104" s="493">
        <v>1661</v>
      </c>
      <c r="I104" s="496">
        <v>1695</v>
      </c>
      <c r="J104" s="496" t="s">
        <v>3773</v>
      </c>
      <c r="K104" s="598">
        <f t="shared" ref="K104" si="115">H104-F104</f>
        <v>16</v>
      </c>
      <c r="L104" s="475">
        <f t="shared" si="113"/>
        <v>290.67500000000007</v>
      </c>
      <c r="M104" s="505">
        <f t="shared" si="114"/>
        <v>7709.3249999999998</v>
      </c>
      <c r="N104" s="496">
        <v>500</v>
      </c>
      <c r="O104" s="498" t="s">
        <v>599</v>
      </c>
      <c r="P104" s="477">
        <v>44183</v>
      </c>
      <c r="Q104" s="387"/>
      <c r="R104" s="343" t="s">
        <v>3186</v>
      </c>
      <c r="S104" s="40"/>
      <c r="Y104" s="40"/>
      <c r="Z104" s="40"/>
    </row>
    <row r="105" spans="1:26" s="393" customFormat="1" ht="13.9" customHeight="1">
      <c r="A105" s="697">
        <v>19</v>
      </c>
      <c r="B105" s="692">
        <v>44180</v>
      </c>
      <c r="C105" s="522"/>
      <c r="D105" s="523" t="s">
        <v>3646</v>
      </c>
      <c r="E105" s="524" t="s">
        <v>3627</v>
      </c>
      <c r="F105" s="525">
        <v>13515</v>
      </c>
      <c r="G105" s="684">
        <v>13710</v>
      </c>
      <c r="H105" s="525">
        <v>13700</v>
      </c>
      <c r="I105" s="686">
        <v>13300</v>
      </c>
      <c r="J105" s="681" t="s">
        <v>3757</v>
      </c>
      <c r="K105" s="526">
        <v>185</v>
      </c>
      <c r="L105" s="516">
        <v>355</v>
      </c>
      <c r="M105" s="681">
        <v>-9412</v>
      </c>
      <c r="N105" s="681">
        <v>75</v>
      </c>
      <c r="O105" s="681" t="s">
        <v>663</v>
      </c>
      <c r="P105" s="683">
        <v>44181</v>
      </c>
      <c r="Q105" s="387"/>
      <c r="R105" s="343" t="s">
        <v>602</v>
      </c>
      <c r="S105" s="40"/>
      <c r="Y105" s="40"/>
      <c r="Z105" s="40"/>
    </row>
    <row r="106" spans="1:26" s="393" customFormat="1" ht="13.9" customHeight="1">
      <c r="A106" s="698"/>
      <c r="B106" s="693"/>
      <c r="C106" s="522"/>
      <c r="D106" s="523" t="s">
        <v>3740</v>
      </c>
      <c r="E106" s="524" t="s">
        <v>3627</v>
      </c>
      <c r="F106" s="525">
        <v>117.5</v>
      </c>
      <c r="G106" s="685"/>
      <c r="H106" s="525">
        <v>59</v>
      </c>
      <c r="I106" s="682"/>
      <c r="J106" s="682"/>
      <c r="K106" s="526">
        <v>58.5</v>
      </c>
      <c r="L106" s="526">
        <v>100</v>
      </c>
      <c r="M106" s="682"/>
      <c r="N106" s="682"/>
      <c r="O106" s="682"/>
      <c r="P106" s="682"/>
      <c r="Q106" s="387"/>
      <c r="R106" s="343"/>
      <c r="S106" s="40"/>
      <c r="Y106" s="40"/>
      <c r="Z106" s="40"/>
    </row>
    <row r="107" spans="1:26" s="393" customFormat="1" ht="13.9" customHeight="1">
      <c r="A107" s="579">
        <v>20</v>
      </c>
      <c r="B107" s="580">
        <v>44181</v>
      </c>
      <c r="C107" s="504"/>
      <c r="D107" s="500" t="s">
        <v>3745</v>
      </c>
      <c r="E107" s="501" t="s">
        <v>600</v>
      </c>
      <c r="F107" s="493">
        <v>2322</v>
      </c>
      <c r="G107" s="493">
        <v>2288</v>
      </c>
      <c r="H107" s="493">
        <v>2350</v>
      </c>
      <c r="I107" s="496" t="s">
        <v>3746</v>
      </c>
      <c r="J107" s="496" t="s">
        <v>3747</v>
      </c>
      <c r="K107" s="581">
        <f t="shared" ref="K107" si="116">H107-F107</f>
        <v>28</v>
      </c>
      <c r="L107" s="475">
        <f t="shared" ref="L107" si="117">(H107*N107)*0.035%</f>
        <v>246.75000000000003</v>
      </c>
      <c r="M107" s="505">
        <f t="shared" ref="M107" si="118">(K107*N107)-L107</f>
        <v>8153.25</v>
      </c>
      <c r="N107" s="496">
        <v>300</v>
      </c>
      <c r="O107" s="498" t="s">
        <v>599</v>
      </c>
      <c r="P107" s="513">
        <v>44181</v>
      </c>
      <c r="Q107" s="387"/>
      <c r="R107" s="343" t="s">
        <v>602</v>
      </c>
      <c r="S107" s="40"/>
      <c r="Y107" s="40"/>
      <c r="Z107" s="40"/>
    </row>
    <row r="108" spans="1:26" s="393" customFormat="1" ht="13.9" customHeight="1">
      <c r="A108" s="579">
        <v>21</v>
      </c>
      <c r="B108" s="580">
        <v>44181</v>
      </c>
      <c r="C108" s="504"/>
      <c r="D108" s="500" t="s">
        <v>3676</v>
      </c>
      <c r="E108" s="501" t="s">
        <v>600</v>
      </c>
      <c r="F108" s="493">
        <v>951</v>
      </c>
      <c r="G108" s="493">
        <v>936</v>
      </c>
      <c r="H108" s="493">
        <v>960</v>
      </c>
      <c r="I108" s="496" t="s">
        <v>3751</v>
      </c>
      <c r="J108" s="496" t="s">
        <v>3405</v>
      </c>
      <c r="K108" s="581">
        <f t="shared" ref="K108:K109" si="119">H108-F108</f>
        <v>9</v>
      </c>
      <c r="L108" s="475">
        <f t="shared" ref="L108:L109" si="120">(H108*N108)*0.035%</f>
        <v>285.60000000000002</v>
      </c>
      <c r="M108" s="505">
        <f t="shared" ref="M108:M109" si="121">(K108*N108)-L108</f>
        <v>7364.4</v>
      </c>
      <c r="N108" s="496">
        <v>850</v>
      </c>
      <c r="O108" s="498" t="s">
        <v>599</v>
      </c>
      <c r="P108" s="513">
        <v>44181</v>
      </c>
      <c r="Q108" s="387"/>
      <c r="R108" s="343" t="s">
        <v>3186</v>
      </c>
      <c r="S108" s="40"/>
      <c r="Y108" s="40"/>
      <c r="Z108" s="40"/>
    </row>
    <row r="109" spans="1:26" s="393" customFormat="1" ht="13.9" customHeight="1">
      <c r="A109" s="579">
        <v>22</v>
      </c>
      <c r="B109" s="580">
        <v>44181</v>
      </c>
      <c r="C109" s="504"/>
      <c r="D109" s="500" t="s">
        <v>3758</v>
      </c>
      <c r="E109" s="501" t="s">
        <v>600</v>
      </c>
      <c r="F109" s="493">
        <v>556.5</v>
      </c>
      <c r="G109" s="493">
        <v>548</v>
      </c>
      <c r="H109" s="493">
        <v>562.5</v>
      </c>
      <c r="I109" s="496">
        <v>570</v>
      </c>
      <c r="J109" s="496" t="s">
        <v>3656</v>
      </c>
      <c r="K109" s="581">
        <f t="shared" si="119"/>
        <v>6</v>
      </c>
      <c r="L109" s="475">
        <f t="shared" si="120"/>
        <v>295.31250000000006</v>
      </c>
      <c r="M109" s="505">
        <f t="shared" si="121"/>
        <v>8704.6875</v>
      </c>
      <c r="N109" s="496">
        <v>1500</v>
      </c>
      <c r="O109" s="498" t="s">
        <v>599</v>
      </c>
      <c r="P109" s="513">
        <v>44181</v>
      </c>
      <c r="Q109" s="387"/>
      <c r="R109" s="343" t="s">
        <v>3186</v>
      </c>
      <c r="S109" s="40"/>
      <c r="Y109" s="40"/>
      <c r="Z109" s="40"/>
    </row>
    <row r="110" spans="1:26" s="393" customFormat="1" ht="13.9" customHeight="1">
      <c r="A110" s="590">
        <v>23</v>
      </c>
      <c r="B110" s="591">
        <v>44182</v>
      </c>
      <c r="C110" s="504"/>
      <c r="D110" s="500" t="s">
        <v>3761</v>
      </c>
      <c r="E110" s="501" t="s">
        <v>600</v>
      </c>
      <c r="F110" s="493">
        <v>554.5</v>
      </c>
      <c r="G110" s="585">
        <v>547</v>
      </c>
      <c r="H110" s="493">
        <v>561.5</v>
      </c>
      <c r="I110" s="586">
        <v>570</v>
      </c>
      <c r="J110" s="496" t="s">
        <v>3683</v>
      </c>
      <c r="K110" s="587">
        <f t="shared" ref="K110" si="122">H110-F110</f>
        <v>7</v>
      </c>
      <c r="L110" s="475">
        <f t="shared" ref="L110:L112" si="123">(H110*N110)*0.035%</f>
        <v>294.78750000000002</v>
      </c>
      <c r="M110" s="505">
        <f t="shared" ref="M110:M112" si="124">(K110*N110)-L110</f>
        <v>10205.2125</v>
      </c>
      <c r="N110" s="496">
        <v>1500</v>
      </c>
      <c r="O110" s="498" t="s">
        <v>599</v>
      </c>
      <c r="P110" s="513">
        <v>44182</v>
      </c>
      <c r="Q110" s="387"/>
      <c r="R110" s="343" t="s">
        <v>3186</v>
      </c>
      <c r="S110" s="40"/>
      <c r="Y110" s="40"/>
      <c r="Z110" s="40"/>
    </row>
    <row r="111" spans="1:26" s="393" customFormat="1" ht="13.9" customHeight="1">
      <c r="A111" s="590">
        <v>24</v>
      </c>
      <c r="B111" s="591">
        <v>44182</v>
      </c>
      <c r="C111" s="504"/>
      <c r="D111" s="500" t="s">
        <v>3762</v>
      </c>
      <c r="E111" s="501" t="s">
        <v>3627</v>
      </c>
      <c r="F111" s="493">
        <v>499.5</v>
      </c>
      <c r="G111" s="585">
        <v>508</v>
      </c>
      <c r="H111" s="493">
        <v>492.5</v>
      </c>
      <c r="I111" s="586" t="s">
        <v>3763</v>
      </c>
      <c r="J111" s="496" t="s">
        <v>3683</v>
      </c>
      <c r="K111" s="587">
        <f t="shared" ref="K111" si="125">F111-H111</f>
        <v>7</v>
      </c>
      <c r="L111" s="475">
        <f t="shared" si="123"/>
        <v>241.32500000000005</v>
      </c>
      <c r="M111" s="505">
        <f t="shared" si="124"/>
        <v>9558.6749999999993</v>
      </c>
      <c r="N111" s="496">
        <v>1400</v>
      </c>
      <c r="O111" s="498" t="s">
        <v>599</v>
      </c>
      <c r="P111" s="513">
        <v>44182</v>
      </c>
      <c r="Q111" s="387"/>
      <c r="R111" s="343" t="s">
        <v>602</v>
      </c>
      <c r="S111" s="40"/>
      <c r="Y111" s="40"/>
      <c r="Z111" s="40"/>
    </row>
    <row r="112" spans="1:26" s="393" customFormat="1" ht="13.9" customHeight="1">
      <c r="A112" s="596">
        <v>25</v>
      </c>
      <c r="B112" s="597">
        <v>44182</v>
      </c>
      <c r="C112" s="504"/>
      <c r="D112" s="500" t="s">
        <v>3745</v>
      </c>
      <c r="E112" s="501" t="s">
        <v>600</v>
      </c>
      <c r="F112" s="493">
        <v>2320</v>
      </c>
      <c r="G112" s="599">
        <v>2288</v>
      </c>
      <c r="H112" s="493">
        <v>2342.5</v>
      </c>
      <c r="I112" s="593" t="s">
        <v>3746</v>
      </c>
      <c r="J112" s="496" t="s">
        <v>3774</v>
      </c>
      <c r="K112" s="598">
        <f t="shared" ref="K112" si="126">H112-F112</f>
        <v>22.5</v>
      </c>
      <c r="L112" s="475">
        <f t="shared" si="123"/>
        <v>245.96250000000003</v>
      </c>
      <c r="M112" s="505">
        <f t="shared" si="124"/>
        <v>6504.0375000000004</v>
      </c>
      <c r="N112" s="496">
        <v>300</v>
      </c>
      <c r="O112" s="498" t="s">
        <v>599</v>
      </c>
      <c r="P112" s="477">
        <v>44183</v>
      </c>
      <c r="Q112" s="387"/>
      <c r="R112" s="343" t="s">
        <v>602</v>
      </c>
      <c r="S112" s="40"/>
      <c r="Y112" s="40"/>
      <c r="Z112" s="40"/>
    </row>
    <row r="113" spans="1:26" s="393" customFormat="1" ht="13.9" customHeight="1">
      <c r="A113" s="590">
        <v>26</v>
      </c>
      <c r="B113" s="591">
        <v>44182</v>
      </c>
      <c r="C113" s="504"/>
      <c r="D113" s="500" t="s">
        <v>3761</v>
      </c>
      <c r="E113" s="501" t="s">
        <v>600</v>
      </c>
      <c r="F113" s="493">
        <v>553.5</v>
      </c>
      <c r="G113" s="585">
        <v>545</v>
      </c>
      <c r="H113" s="493">
        <v>559.5</v>
      </c>
      <c r="I113" s="586">
        <v>570</v>
      </c>
      <c r="J113" s="496" t="s">
        <v>3656</v>
      </c>
      <c r="K113" s="587">
        <f t="shared" ref="K113" si="127">H113-F113</f>
        <v>6</v>
      </c>
      <c r="L113" s="475">
        <f t="shared" ref="L113:L115" si="128">(H113*N113)*0.035%</f>
        <v>293.73750000000007</v>
      </c>
      <c r="M113" s="505">
        <f t="shared" ref="M113:M115" si="129">(K113*N113)-L113</f>
        <v>8706.2625000000007</v>
      </c>
      <c r="N113" s="496">
        <v>1500</v>
      </c>
      <c r="O113" s="498" t="s">
        <v>599</v>
      </c>
      <c r="P113" s="513">
        <v>44182</v>
      </c>
      <c r="Q113" s="387"/>
      <c r="R113" s="343" t="s">
        <v>3186</v>
      </c>
      <c r="S113" s="40"/>
      <c r="Y113" s="40"/>
      <c r="Z113" s="40"/>
    </row>
    <row r="114" spans="1:26" s="393" customFormat="1" ht="13.9" customHeight="1">
      <c r="A114" s="617">
        <v>27</v>
      </c>
      <c r="B114" s="618">
        <v>44182</v>
      </c>
      <c r="C114" s="504"/>
      <c r="D114" s="500" t="s">
        <v>3646</v>
      </c>
      <c r="E114" s="501" t="s">
        <v>3627</v>
      </c>
      <c r="F114" s="493">
        <v>13730</v>
      </c>
      <c r="G114" s="620">
        <v>13820</v>
      </c>
      <c r="H114" s="493">
        <v>13657.5</v>
      </c>
      <c r="I114" s="614">
        <v>13500</v>
      </c>
      <c r="J114" s="496" t="s">
        <v>3784</v>
      </c>
      <c r="K114" s="619">
        <f t="shared" ref="K114" si="130">F114-H114</f>
        <v>72.5</v>
      </c>
      <c r="L114" s="475">
        <f t="shared" si="128"/>
        <v>358.50937500000003</v>
      </c>
      <c r="M114" s="505">
        <f t="shared" si="129"/>
        <v>5078.9906250000004</v>
      </c>
      <c r="N114" s="496">
        <v>75</v>
      </c>
      <c r="O114" s="498" t="s">
        <v>599</v>
      </c>
      <c r="P114" s="477">
        <v>44186</v>
      </c>
      <c r="Q114" s="387"/>
      <c r="R114" s="343" t="s">
        <v>602</v>
      </c>
      <c r="S114" s="40"/>
      <c r="Y114" s="40"/>
      <c r="Z114" s="40"/>
    </row>
    <row r="115" spans="1:26" s="393" customFormat="1" ht="13.9" customHeight="1">
      <c r="A115" s="617">
        <v>28</v>
      </c>
      <c r="B115" s="618">
        <v>44182</v>
      </c>
      <c r="C115" s="504"/>
      <c r="D115" s="500" t="s">
        <v>3764</v>
      </c>
      <c r="E115" s="501" t="s">
        <v>600</v>
      </c>
      <c r="F115" s="493">
        <v>720</v>
      </c>
      <c r="G115" s="620">
        <v>707</v>
      </c>
      <c r="H115" s="493">
        <v>729.5</v>
      </c>
      <c r="I115" s="614">
        <v>745</v>
      </c>
      <c r="J115" s="496" t="s">
        <v>3774</v>
      </c>
      <c r="K115" s="619">
        <f t="shared" ref="K115" si="131">H115-F115</f>
        <v>9.5</v>
      </c>
      <c r="L115" s="475">
        <f t="shared" si="128"/>
        <v>255.32500000000005</v>
      </c>
      <c r="M115" s="505">
        <f t="shared" si="129"/>
        <v>9244.6749999999993</v>
      </c>
      <c r="N115" s="496">
        <v>1000</v>
      </c>
      <c r="O115" s="498" t="s">
        <v>599</v>
      </c>
      <c r="P115" s="477">
        <v>44186</v>
      </c>
      <c r="Q115" s="387"/>
      <c r="R115" s="343" t="s">
        <v>3186</v>
      </c>
      <c r="S115" s="40"/>
      <c r="Y115" s="40"/>
      <c r="Z115" s="40"/>
    </row>
    <row r="116" spans="1:26" s="393" customFormat="1" ht="13.9" customHeight="1">
      <c r="A116" s="594">
        <v>29</v>
      </c>
      <c r="B116" s="592">
        <v>44182</v>
      </c>
      <c r="C116" s="522"/>
      <c r="D116" s="523" t="s">
        <v>3765</v>
      </c>
      <c r="E116" s="524" t="s">
        <v>600</v>
      </c>
      <c r="F116" s="525">
        <v>497.5</v>
      </c>
      <c r="G116" s="525">
        <v>489</v>
      </c>
      <c r="H116" s="525">
        <v>491</v>
      </c>
      <c r="I116" s="526">
        <v>515</v>
      </c>
      <c r="J116" s="595" t="s">
        <v>3775</v>
      </c>
      <c r="K116" s="595">
        <f t="shared" ref="K116:K118" si="132">H116-F116</f>
        <v>-6.5</v>
      </c>
      <c r="L116" s="516">
        <f t="shared" ref="L116:L118" si="133">(H116*N116)*0.035%</f>
        <v>257.77500000000003</v>
      </c>
      <c r="M116" s="544">
        <f t="shared" ref="M116:M118" si="134">(K116*N116)-L116</f>
        <v>-10007.775</v>
      </c>
      <c r="N116" s="595">
        <v>1500</v>
      </c>
      <c r="O116" s="518" t="s">
        <v>663</v>
      </c>
      <c r="P116" s="519">
        <v>44183</v>
      </c>
      <c r="Q116" s="387"/>
      <c r="R116" s="343" t="s">
        <v>602</v>
      </c>
      <c r="S116" s="40"/>
      <c r="Y116" s="40"/>
      <c r="Z116" s="40"/>
    </row>
    <row r="117" spans="1:26" s="393" customFormat="1" ht="13.9" customHeight="1">
      <c r="A117" s="596">
        <v>30</v>
      </c>
      <c r="B117" s="597">
        <v>44183</v>
      </c>
      <c r="C117" s="504"/>
      <c r="D117" s="500" t="s">
        <v>3761</v>
      </c>
      <c r="E117" s="501" t="s">
        <v>600</v>
      </c>
      <c r="F117" s="493">
        <v>549</v>
      </c>
      <c r="G117" s="599">
        <v>540</v>
      </c>
      <c r="H117" s="493">
        <v>555.5</v>
      </c>
      <c r="I117" s="593">
        <v>565</v>
      </c>
      <c r="J117" s="496" t="s">
        <v>3728</v>
      </c>
      <c r="K117" s="598">
        <f t="shared" si="132"/>
        <v>6.5</v>
      </c>
      <c r="L117" s="475">
        <f t="shared" si="133"/>
        <v>291.63750000000005</v>
      </c>
      <c r="M117" s="505">
        <f t="shared" si="134"/>
        <v>9458.3624999999993</v>
      </c>
      <c r="N117" s="496">
        <v>1500</v>
      </c>
      <c r="O117" s="498" t="s">
        <v>599</v>
      </c>
      <c r="P117" s="513">
        <v>44183</v>
      </c>
      <c r="Q117" s="387"/>
      <c r="R117" s="343" t="s">
        <v>3186</v>
      </c>
      <c r="S117" s="40"/>
      <c r="Y117" s="40"/>
      <c r="Z117" s="40"/>
    </row>
    <row r="118" spans="1:26" s="393" customFormat="1" ht="13.9" customHeight="1">
      <c r="A118" s="615">
        <v>31</v>
      </c>
      <c r="B118" s="613">
        <v>44183</v>
      </c>
      <c r="C118" s="522"/>
      <c r="D118" s="523" t="s">
        <v>3732</v>
      </c>
      <c r="E118" s="524" t="s">
        <v>600</v>
      </c>
      <c r="F118" s="525">
        <v>1610</v>
      </c>
      <c r="G118" s="525">
        <v>1590</v>
      </c>
      <c r="H118" s="525">
        <v>1590</v>
      </c>
      <c r="I118" s="526">
        <v>1650</v>
      </c>
      <c r="J118" s="616" t="s">
        <v>3741</v>
      </c>
      <c r="K118" s="616">
        <f t="shared" si="132"/>
        <v>-20</v>
      </c>
      <c r="L118" s="516">
        <f t="shared" si="133"/>
        <v>389.55000000000007</v>
      </c>
      <c r="M118" s="544">
        <f t="shared" si="134"/>
        <v>-14389.55</v>
      </c>
      <c r="N118" s="616">
        <v>700</v>
      </c>
      <c r="O118" s="518" t="s">
        <v>663</v>
      </c>
      <c r="P118" s="519">
        <v>44186</v>
      </c>
      <c r="Q118" s="387"/>
      <c r="R118" s="343" t="s">
        <v>3186</v>
      </c>
      <c r="S118" s="40"/>
      <c r="Y118" s="40"/>
      <c r="Z118" s="40"/>
    </row>
    <row r="119" spans="1:26" s="393" customFormat="1" ht="13.9" customHeight="1">
      <c r="A119" s="617">
        <v>32</v>
      </c>
      <c r="B119" s="618">
        <v>44186</v>
      </c>
      <c r="C119" s="504"/>
      <c r="D119" s="500" t="s">
        <v>3745</v>
      </c>
      <c r="E119" s="501" t="s">
        <v>600</v>
      </c>
      <c r="F119" s="493">
        <v>2329</v>
      </c>
      <c r="G119" s="620">
        <v>2290</v>
      </c>
      <c r="H119" s="493">
        <v>2352</v>
      </c>
      <c r="I119" s="614" t="s">
        <v>3746</v>
      </c>
      <c r="J119" s="496" t="s">
        <v>3785</v>
      </c>
      <c r="K119" s="619">
        <f t="shared" ref="K119:K120" si="135">H119-F119</f>
        <v>23</v>
      </c>
      <c r="L119" s="475">
        <f t="shared" ref="L119:L120" si="136">(H119*N119)*0.035%</f>
        <v>246.96000000000004</v>
      </c>
      <c r="M119" s="505">
        <f t="shared" ref="M119:M120" si="137">(K119*N119)-L119</f>
        <v>6653.04</v>
      </c>
      <c r="N119" s="496">
        <v>300</v>
      </c>
      <c r="O119" s="498" t="s">
        <v>599</v>
      </c>
      <c r="P119" s="513">
        <v>44186</v>
      </c>
      <c r="Q119" s="387"/>
      <c r="R119" s="343" t="s">
        <v>602</v>
      </c>
      <c r="S119" s="40"/>
      <c r="Y119" s="40"/>
      <c r="Z119" s="40"/>
    </row>
    <row r="120" spans="1:26" s="393" customFormat="1" ht="13.9" customHeight="1">
      <c r="A120" s="621">
        <v>33</v>
      </c>
      <c r="B120" s="622">
        <v>44186</v>
      </c>
      <c r="C120" s="522"/>
      <c r="D120" s="523" t="s">
        <v>165</v>
      </c>
      <c r="E120" s="524" t="s">
        <v>600</v>
      </c>
      <c r="F120" s="525">
        <v>190.15</v>
      </c>
      <c r="G120" s="525">
        <v>187</v>
      </c>
      <c r="H120" s="525">
        <v>187</v>
      </c>
      <c r="I120" s="526">
        <v>196</v>
      </c>
      <c r="J120" s="616" t="s">
        <v>3787</v>
      </c>
      <c r="K120" s="616">
        <f t="shared" si="135"/>
        <v>-3.1500000000000057</v>
      </c>
      <c r="L120" s="516">
        <f t="shared" si="136"/>
        <v>261.8</v>
      </c>
      <c r="M120" s="544">
        <f t="shared" si="137"/>
        <v>-12861.800000000021</v>
      </c>
      <c r="N120" s="616">
        <v>4000</v>
      </c>
      <c r="O120" s="518" t="s">
        <v>663</v>
      </c>
      <c r="P120" s="575">
        <v>44186</v>
      </c>
      <c r="Q120" s="387"/>
      <c r="R120" s="343" t="s">
        <v>3186</v>
      </c>
      <c r="S120" s="40"/>
      <c r="Y120" s="40"/>
      <c r="Z120" s="40"/>
    </row>
    <row r="121" spans="1:26" s="393" customFormat="1" ht="13.9" customHeight="1">
      <c r="A121" s="621">
        <v>34</v>
      </c>
      <c r="B121" s="622">
        <v>44186</v>
      </c>
      <c r="C121" s="522"/>
      <c r="D121" s="523" t="s">
        <v>3761</v>
      </c>
      <c r="E121" s="524" t="s">
        <v>600</v>
      </c>
      <c r="F121" s="525">
        <v>550.5</v>
      </c>
      <c r="G121" s="525">
        <v>542</v>
      </c>
      <c r="H121" s="525">
        <v>542</v>
      </c>
      <c r="I121" s="526">
        <v>565</v>
      </c>
      <c r="J121" s="616" t="s">
        <v>3698</v>
      </c>
      <c r="K121" s="616">
        <f t="shared" ref="K121" si="138">H121-F121</f>
        <v>-8.5</v>
      </c>
      <c r="L121" s="516">
        <f t="shared" ref="L121:L125" si="139">(H121*N121)*0.035%</f>
        <v>284.55000000000007</v>
      </c>
      <c r="M121" s="544">
        <f t="shared" ref="M121:M125" si="140">(K121*N121)-L121</f>
        <v>-13034.55</v>
      </c>
      <c r="N121" s="616">
        <v>1500</v>
      </c>
      <c r="O121" s="518" t="s">
        <v>663</v>
      </c>
      <c r="P121" s="575">
        <v>44186</v>
      </c>
      <c r="Q121" s="387"/>
      <c r="R121" s="343" t="s">
        <v>3186</v>
      </c>
      <c r="S121" s="40"/>
      <c r="Y121" s="40"/>
      <c r="Z121" s="40"/>
    </row>
    <row r="122" spans="1:26" s="393" customFormat="1" ht="13.9" customHeight="1">
      <c r="A122" s="617">
        <v>35</v>
      </c>
      <c r="B122" s="618">
        <v>44186</v>
      </c>
      <c r="C122" s="504"/>
      <c r="D122" s="500" t="s">
        <v>3788</v>
      </c>
      <c r="E122" s="501" t="s">
        <v>3627</v>
      </c>
      <c r="F122" s="493">
        <v>30350</v>
      </c>
      <c r="G122" s="620">
        <v>30650</v>
      </c>
      <c r="H122" s="493">
        <v>30145</v>
      </c>
      <c r="I122" s="614">
        <v>29800</v>
      </c>
      <c r="J122" s="496" t="s">
        <v>3789</v>
      </c>
      <c r="K122" s="619">
        <f t="shared" ref="K122" si="141">F122-H122</f>
        <v>205</v>
      </c>
      <c r="L122" s="475">
        <f t="shared" si="139"/>
        <v>263.76875000000001</v>
      </c>
      <c r="M122" s="505">
        <f t="shared" si="140"/>
        <v>4861.2312499999998</v>
      </c>
      <c r="N122" s="496">
        <v>25</v>
      </c>
      <c r="O122" s="498" t="s">
        <v>599</v>
      </c>
      <c r="P122" s="513">
        <v>44186</v>
      </c>
      <c r="Q122" s="387"/>
      <c r="R122" s="343" t="s">
        <v>602</v>
      </c>
      <c r="S122" s="40"/>
      <c r="Y122" s="40"/>
      <c r="Z122" s="40"/>
    </row>
    <row r="123" spans="1:26" s="393" customFormat="1" ht="13.9" customHeight="1">
      <c r="A123" s="625">
        <v>36</v>
      </c>
      <c r="B123" s="626">
        <v>44186</v>
      </c>
      <c r="C123" s="504"/>
      <c r="D123" s="500" t="s">
        <v>3790</v>
      </c>
      <c r="E123" s="501" t="s">
        <v>600</v>
      </c>
      <c r="F123" s="493">
        <v>2326</v>
      </c>
      <c r="G123" s="628">
        <v>2288</v>
      </c>
      <c r="H123" s="493">
        <v>2330</v>
      </c>
      <c r="I123" s="624" t="s">
        <v>3746</v>
      </c>
      <c r="J123" s="496" t="s">
        <v>3793</v>
      </c>
      <c r="K123" s="627">
        <f t="shared" ref="K123:K124" si="142">H123-F123</f>
        <v>4</v>
      </c>
      <c r="L123" s="475">
        <f t="shared" si="139"/>
        <v>244.65000000000003</v>
      </c>
      <c r="M123" s="505">
        <f t="shared" si="140"/>
        <v>955.34999999999991</v>
      </c>
      <c r="N123" s="496">
        <v>300</v>
      </c>
      <c r="O123" s="498" t="s">
        <v>599</v>
      </c>
      <c r="P123" s="477">
        <v>44187</v>
      </c>
      <c r="Q123" s="387"/>
      <c r="R123" s="343" t="s">
        <v>602</v>
      </c>
      <c r="S123" s="40"/>
      <c r="Y123" s="40"/>
      <c r="Z123" s="40"/>
    </row>
    <row r="124" spans="1:26" s="393" customFormat="1" ht="13.9" customHeight="1">
      <c r="A124" s="621">
        <v>37</v>
      </c>
      <c r="B124" s="622">
        <v>44187</v>
      </c>
      <c r="C124" s="522"/>
      <c r="D124" s="523" t="s">
        <v>3732</v>
      </c>
      <c r="E124" s="524" t="s">
        <v>600</v>
      </c>
      <c r="F124" s="525">
        <v>1556.5</v>
      </c>
      <c r="G124" s="525">
        <v>1538</v>
      </c>
      <c r="H124" s="525">
        <v>1538</v>
      </c>
      <c r="I124" s="526">
        <v>1600</v>
      </c>
      <c r="J124" s="623" t="s">
        <v>3771</v>
      </c>
      <c r="K124" s="623">
        <f t="shared" si="142"/>
        <v>-18.5</v>
      </c>
      <c r="L124" s="516">
        <f t="shared" si="139"/>
        <v>376.81000000000006</v>
      </c>
      <c r="M124" s="544">
        <f t="shared" si="140"/>
        <v>-13326.81</v>
      </c>
      <c r="N124" s="623">
        <v>700</v>
      </c>
      <c r="O124" s="518" t="s">
        <v>663</v>
      </c>
      <c r="P124" s="575">
        <v>44187</v>
      </c>
      <c r="Q124" s="387"/>
      <c r="R124" s="343" t="s">
        <v>3186</v>
      </c>
      <c r="S124" s="40"/>
      <c r="Y124" s="40"/>
      <c r="Z124" s="40"/>
    </row>
    <row r="125" spans="1:26" s="393" customFormat="1" ht="13.9" customHeight="1">
      <c r="A125" s="621">
        <v>38</v>
      </c>
      <c r="B125" s="622">
        <v>44187</v>
      </c>
      <c r="C125" s="522"/>
      <c r="D125" s="523" t="s">
        <v>3646</v>
      </c>
      <c r="E125" s="524" t="s">
        <v>3627</v>
      </c>
      <c r="F125" s="525">
        <v>13445</v>
      </c>
      <c r="G125" s="525">
        <v>13600</v>
      </c>
      <c r="H125" s="525">
        <v>13595</v>
      </c>
      <c r="I125" s="526">
        <v>13200</v>
      </c>
      <c r="J125" s="644" t="s">
        <v>3800</v>
      </c>
      <c r="K125" s="644">
        <f t="shared" ref="K125" si="143">F125-H125</f>
        <v>-150</v>
      </c>
      <c r="L125" s="516">
        <f t="shared" si="139"/>
        <v>356.86875000000003</v>
      </c>
      <c r="M125" s="517">
        <f t="shared" si="140"/>
        <v>-11606.86875</v>
      </c>
      <c r="N125" s="644">
        <v>75</v>
      </c>
      <c r="O125" s="518" t="s">
        <v>663</v>
      </c>
      <c r="P125" s="519">
        <v>44188</v>
      </c>
      <c r="Q125" s="387"/>
      <c r="R125" s="343" t="s">
        <v>602</v>
      </c>
      <c r="S125" s="40"/>
      <c r="Y125" s="40"/>
      <c r="Z125" s="40"/>
    </row>
    <row r="126" spans="1:26" s="393" customFormat="1" ht="13.9" customHeight="1">
      <c r="A126" s="652">
        <v>39</v>
      </c>
      <c r="B126" s="646">
        <v>44188</v>
      </c>
      <c r="C126" s="504"/>
      <c r="D126" s="500" t="s">
        <v>3745</v>
      </c>
      <c r="E126" s="501" t="s">
        <v>600</v>
      </c>
      <c r="F126" s="493">
        <v>2313</v>
      </c>
      <c r="G126" s="648">
        <v>2278</v>
      </c>
      <c r="H126" s="493">
        <v>2333.5</v>
      </c>
      <c r="I126" s="645">
        <v>2380</v>
      </c>
      <c r="J126" s="496" t="s">
        <v>3801</v>
      </c>
      <c r="K126" s="647">
        <f t="shared" ref="K126" si="144">H126-F126</f>
        <v>20.5</v>
      </c>
      <c r="L126" s="475">
        <f t="shared" ref="L126" si="145">(H126*N126)*0.035%</f>
        <v>245.01750000000004</v>
      </c>
      <c r="M126" s="505">
        <f t="shared" ref="M126" si="146">(K126*N126)-L126</f>
        <v>5904.9825000000001</v>
      </c>
      <c r="N126" s="496">
        <v>300</v>
      </c>
      <c r="O126" s="498" t="s">
        <v>599</v>
      </c>
      <c r="P126" s="513">
        <v>44188</v>
      </c>
      <c r="Q126" s="387"/>
      <c r="R126" s="343" t="s">
        <v>602</v>
      </c>
      <c r="S126" s="40"/>
      <c r="Y126" s="40"/>
      <c r="Z126" s="40"/>
    </row>
    <row r="127" spans="1:26" s="393" customFormat="1" ht="13.9" customHeight="1">
      <c r="A127" s="652">
        <v>40</v>
      </c>
      <c r="B127" s="646">
        <v>44188</v>
      </c>
      <c r="C127" s="504"/>
      <c r="D127" s="500" t="s">
        <v>3676</v>
      </c>
      <c r="E127" s="501" t="s">
        <v>600</v>
      </c>
      <c r="F127" s="493">
        <v>961</v>
      </c>
      <c r="G127" s="648">
        <v>945</v>
      </c>
      <c r="H127" s="493">
        <v>972</v>
      </c>
      <c r="I127" s="645">
        <v>990</v>
      </c>
      <c r="J127" s="496" t="s">
        <v>3772</v>
      </c>
      <c r="K127" s="647">
        <f t="shared" ref="K127:K128" si="147">H127-F127</f>
        <v>11</v>
      </c>
      <c r="L127" s="475">
        <f t="shared" ref="L127:L128" si="148">(H127*N127)*0.035%</f>
        <v>289.17</v>
      </c>
      <c r="M127" s="505">
        <f t="shared" ref="M127:M128" si="149">(K127*N127)-L127</f>
        <v>9060.83</v>
      </c>
      <c r="N127" s="496">
        <v>850</v>
      </c>
      <c r="O127" s="498" t="s">
        <v>599</v>
      </c>
      <c r="P127" s="513">
        <v>44188</v>
      </c>
      <c r="Q127" s="387"/>
      <c r="R127" s="343" t="s">
        <v>3186</v>
      </c>
      <c r="S127" s="40"/>
      <c r="Y127" s="40"/>
      <c r="Z127" s="40"/>
    </row>
    <row r="128" spans="1:26" s="393" customFormat="1" ht="13.9" customHeight="1">
      <c r="A128" s="652">
        <v>41</v>
      </c>
      <c r="B128" s="653">
        <v>44188</v>
      </c>
      <c r="C128" s="504"/>
      <c r="D128" s="500" t="s">
        <v>3802</v>
      </c>
      <c r="E128" s="501" t="s">
        <v>600</v>
      </c>
      <c r="F128" s="493">
        <v>3642.5</v>
      </c>
      <c r="G128" s="655">
        <v>3575</v>
      </c>
      <c r="H128" s="493">
        <v>3682.5</v>
      </c>
      <c r="I128" s="650">
        <v>3750</v>
      </c>
      <c r="J128" s="496" t="s">
        <v>636</v>
      </c>
      <c r="K128" s="654">
        <f t="shared" si="147"/>
        <v>40</v>
      </c>
      <c r="L128" s="475">
        <f t="shared" si="148"/>
        <v>257.77500000000003</v>
      </c>
      <c r="M128" s="505">
        <f t="shared" si="149"/>
        <v>7742.2250000000004</v>
      </c>
      <c r="N128" s="496">
        <v>200</v>
      </c>
      <c r="O128" s="498" t="s">
        <v>599</v>
      </c>
      <c r="P128" s="477">
        <v>44189</v>
      </c>
      <c r="Q128" s="387"/>
      <c r="R128" s="343" t="s">
        <v>602</v>
      </c>
      <c r="S128" s="40"/>
      <c r="Y128" s="40"/>
      <c r="Z128" s="40"/>
    </row>
    <row r="129" spans="1:34" s="393" customFormat="1" ht="13.9" customHeight="1">
      <c r="A129" s="652">
        <v>42</v>
      </c>
      <c r="B129" s="653">
        <v>44188</v>
      </c>
      <c r="C129" s="504"/>
      <c r="D129" s="500" t="s">
        <v>3676</v>
      </c>
      <c r="E129" s="501" t="s">
        <v>600</v>
      </c>
      <c r="F129" s="493">
        <v>961</v>
      </c>
      <c r="G129" s="655">
        <v>945</v>
      </c>
      <c r="H129" s="493">
        <v>972</v>
      </c>
      <c r="I129" s="650">
        <v>990</v>
      </c>
      <c r="J129" s="496" t="s">
        <v>3772</v>
      </c>
      <c r="K129" s="654">
        <f t="shared" ref="K129" si="150">H129-F129</f>
        <v>11</v>
      </c>
      <c r="L129" s="475">
        <f t="shared" ref="L129" si="151">(H129*N129)*0.035%</f>
        <v>289.17</v>
      </c>
      <c r="M129" s="505">
        <f t="shared" ref="M129" si="152">(K129*N129)-L129</f>
        <v>9060.83</v>
      </c>
      <c r="N129" s="496">
        <v>850</v>
      </c>
      <c r="O129" s="498" t="s">
        <v>599</v>
      </c>
      <c r="P129" s="477">
        <v>44189</v>
      </c>
      <c r="Q129" s="387"/>
      <c r="R129" s="343" t="s">
        <v>3186</v>
      </c>
      <c r="S129" s="40"/>
      <c r="Y129" s="40"/>
      <c r="Z129" s="40"/>
    </row>
    <row r="130" spans="1:34" s="393" customFormat="1" ht="13.9" customHeight="1">
      <c r="A130" s="604">
        <v>43</v>
      </c>
      <c r="B130" s="605">
        <v>44189</v>
      </c>
      <c r="C130" s="447"/>
      <c r="D130" s="440" t="s">
        <v>3802</v>
      </c>
      <c r="E130" s="441" t="s">
        <v>600</v>
      </c>
      <c r="F130" s="415" t="s">
        <v>3818</v>
      </c>
      <c r="G130" s="415">
        <v>3595</v>
      </c>
      <c r="H130" s="415"/>
      <c r="I130" s="376">
        <v>3750</v>
      </c>
      <c r="J130" s="606"/>
      <c r="K130" s="610"/>
      <c r="L130" s="611"/>
      <c r="M130" s="607"/>
      <c r="N130" s="606"/>
      <c r="O130" s="608"/>
      <c r="P130" s="609"/>
      <c r="Q130" s="387"/>
      <c r="R130" s="343" t="s">
        <v>602</v>
      </c>
      <c r="S130" s="40"/>
      <c r="Y130" s="40"/>
      <c r="Z130" s="40"/>
    </row>
    <row r="131" spans="1:34" s="393" customFormat="1" ht="13.9" customHeight="1">
      <c r="A131" s="652">
        <v>44</v>
      </c>
      <c r="B131" s="653">
        <v>44189</v>
      </c>
      <c r="C131" s="504"/>
      <c r="D131" s="500" t="s">
        <v>3646</v>
      </c>
      <c r="E131" s="501" t="s">
        <v>3627</v>
      </c>
      <c r="F131" s="493">
        <v>13735</v>
      </c>
      <c r="G131" s="655">
        <v>13820</v>
      </c>
      <c r="H131" s="493">
        <v>13665</v>
      </c>
      <c r="I131" s="650">
        <v>13500</v>
      </c>
      <c r="J131" s="496" t="s">
        <v>774</v>
      </c>
      <c r="K131" s="654">
        <f t="shared" ref="K131" si="153">F131-H131</f>
        <v>70</v>
      </c>
      <c r="L131" s="475">
        <f t="shared" ref="L131:L132" si="154">(H131*N131)*0.035%</f>
        <v>358.70625000000007</v>
      </c>
      <c r="M131" s="505">
        <f t="shared" ref="M131:M132" si="155">(K131*N131)-L131</f>
        <v>4891.2937499999998</v>
      </c>
      <c r="N131" s="496">
        <v>75</v>
      </c>
      <c r="O131" s="498" t="s">
        <v>599</v>
      </c>
      <c r="P131" s="513">
        <v>44189</v>
      </c>
      <c r="Q131" s="387"/>
      <c r="R131" s="343" t="s">
        <v>602</v>
      </c>
      <c r="S131" s="40"/>
      <c r="Y131" s="40"/>
      <c r="Z131" s="40"/>
    </row>
    <row r="132" spans="1:34" s="393" customFormat="1" ht="13.9" customHeight="1">
      <c r="A132" s="652">
        <v>45</v>
      </c>
      <c r="B132" s="653">
        <v>44189</v>
      </c>
      <c r="C132" s="504"/>
      <c r="D132" s="500" t="s">
        <v>3823</v>
      </c>
      <c r="E132" s="501" t="s">
        <v>600</v>
      </c>
      <c r="F132" s="493">
        <v>474</v>
      </c>
      <c r="G132" s="655">
        <v>468</v>
      </c>
      <c r="H132" s="493">
        <v>478</v>
      </c>
      <c r="I132" s="650">
        <v>490</v>
      </c>
      <c r="J132" s="496" t="s">
        <v>3793</v>
      </c>
      <c r="K132" s="654">
        <f t="shared" ref="K132" si="156">H132-F132</f>
        <v>4</v>
      </c>
      <c r="L132" s="475">
        <f t="shared" si="154"/>
        <v>368.06000000000006</v>
      </c>
      <c r="M132" s="505">
        <f t="shared" si="155"/>
        <v>8431.94</v>
      </c>
      <c r="N132" s="496">
        <v>2200</v>
      </c>
      <c r="O132" s="498" t="s">
        <v>599</v>
      </c>
      <c r="P132" s="513">
        <v>44189</v>
      </c>
      <c r="Q132" s="387"/>
      <c r="R132" s="343" t="s">
        <v>602</v>
      </c>
      <c r="S132" s="40"/>
      <c r="Y132" s="40"/>
      <c r="Z132" s="40"/>
    </row>
    <row r="133" spans="1:34" s="393" customFormat="1" ht="13.9" customHeight="1">
      <c r="A133" s="661">
        <v>46</v>
      </c>
      <c r="B133" s="662">
        <v>44193</v>
      </c>
      <c r="C133" s="504"/>
      <c r="D133" s="500" t="s">
        <v>3847</v>
      </c>
      <c r="E133" s="501" t="s">
        <v>600</v>
      </c>
      <c r="F133" s="493">
        <v>495</v>
      </c>
      <c r="G133" s="664">
        <v>485.5</v>
      </c>
      <c r="H133" s="493">
        <v>502.5</v>
      </c>
      <c r="I133" s="659">
        <v>515</v>
      </c>
      <c r="J133" s="496" t="s">
        <v>3848</v>
      </c>
      <c r="K133" s="663">
        <f t="shared" ref="K133" si="157">H133-F133</f>
        <v>7.5</v>
      </c>
      <c r="L133" s="475">
        <f t="shared" ref="L133" si="158">(H133*N133)*0.035%</f>
        <v>263.81250000000006</v>
      </c>
      <c r="M133" s="505">
        <f t="shared" ref="M133" si="159">(K133*N133)-L133</f>
        <v>10986.1875</v>
      </c>
      <c r="N133" s="496">
        <v>1500</v>
      </c>
      <c r="O133" s="498" t="s">
        <v>599</v>
      </c>
      <c r="P133" s="513">
        <v>44193</v>
      </c>
      <c r="Q133" s="387"/>
      <c r="R133" s="343" t="s">
        <v>602</v>
      </c>
      <c r="S133" s="40"/>
      <c r="Y133" s="40"/>
      <c r="Z133" s="40"/>
    </row>
    <row r="134" spans="1:34" s="393" customFormat="1" ht="13.9" customHeight="1">
      <c r="A134" s="604">
        <v>47</v>
      </c>
      <c r="B134" s="605">
        <v>44193</v>
      </c>
      <c r="C134" s="447"/>
      <c r="D134" s="440" t="s">
        <v>3849</v>
      </c>
      <c r="E134" s="441" t="s">
        <v>600</v>
      </c>
      <c r="F134" s="415" t="s">
        <v>3850</v>
      </c>
      <c r="G134" s="415">
        <v>584</v>
      </c>
      <c r="H134" s="415"/>
      <c r="I134" s="376">
        <v>610</v>
      </c>
      <c r="J134" s="606" t="s">
        <v>601</v>
      </c>
      <c r="K134" s="610"/>
      <c r="L134" s="611"/>
      <c r="M134" s="607"/>
      <c r="N134" s="606"/>
      <c r="O134" s="608"/>
      <c r="P134" s="609"/>
      <c r="Q134" s="387"/>
      <c r="R134" s="343" t="s">
        <v>602</v>
      </c>
      <c r="S134" s="40"/>
      <c r="Y134" s="40"/>
      <c r="Z134" s="40"/>
    </row>
    <row r="135" spans="1:34" s="393" customFormat="1" ht="13.9" customHeight="1">
      <c r="A135" s="604">
        <v>48</v>
      </c>
      <c r="B135" s="605">
        <v>44193</v>
      </c>
      <c r="C135" s="447"/>
      <c r="D135" s="440" t="s">
        <v>3675</v>
      </c>
      <c r="E135" s="441" t="s">
        <v>600</v>
      </c>
      <c r="F135" s="415" t="s">
        <v>3851</v>
      </c>
      <c r="G135" s="415">
        <v>886</v>
      </c>
      <c r="H135" s="415"/>
      <c r="I135" s="376">
        <v>940</v>
      </c>
      <c r="J135" s="606" t="s">
        <v>601</v>
      </c>
      <c r="K135" s="610"/>
      <c r="L135" s="611"/>
      <c r="M135" s="607"/>
      <c r="N135" s="606"/>
      <c r="O135" s="608"/>
      <c r="P135" s="609"/>
      <c r="Q135" s="387"/>
      <c r="R135" s="343" t="s">
        <v>3186</v>
      </c>
      <c r="S135" s="40"/>
      <c r="Y135" s="40"/>
      <c r="Z135" s="40"/>
    </row>
    <row r="136" spans="1:34" s="393" customFormat="1" ht="13.9" customHeight="1">
      <c r="A136" s="604">
        <v>49</v>
      </c>
      <c r="B136" s="605">
        <v>44193</v>
      </c>
      <c r="C136" s="447"/>
      <c r="D136" s="440" t="s">
        <v>3764</v>
      </c>
      <c r="E136" s="441" t="s">
        <v>600</v>
      </c>
      <c r="F136" s="415" t="s">
        <v>3855</v>
      </c>
      <c r="G136" s="415">
        <v>711</v>
      </c>
      <c r="H136" s="415"/>
      <c r="I136" s="376">
        <v>745</v>
      </c>
      <c r="J136" s="606" t="s">
        <v>601</v>
      </c>
      <c r="K136" s="610"/>
      <c r="L136" s="611"/>
      <c r="M136" s="607"/>
      <c r="N136" s="606"/>
      <c r="O136" s="608"/>
      <c r="P136" s="609"/>
      <c r="Q136" s="387"/>
      <c r="R136" s="343" t="s">
        <v>3186</v>
      </c>
      <c r="S136" s="40"/>
      <c r="Y136" s="40"/>
      <c r="Z136" s="40"/>
    </row>
    <row r="137" spans="1:34" s="393" customFormat="1" ht="13.9" customHeight="1">
      <c r="A137" s="604">
        <v>50</v>
      </c>
      <c r="B137" s="605">
        <v>44193</v>
      </c>
      <c r="C137" s="447"/>
      <c r="D137" s="440" t="s">
        <v>3856</v>
      </c>
      <c r="E137" s="441" t="s">
        <v>3627</v>
      </c>
      <c r="F137" s="415" t="s">
        <v>3857</v>
      </c>
      <c r="G137" s="415">
        <v>243</v>
      </c>
      <c r="H137" s="415"/>
      <c r="I137" s="376" t="s">
        <v>3858</v>
      </c>
      <c r="J137" s="606" t="s">
        <v>601</v>
      </c>
      <c r="K137" s="610"/>
      <c r="L137" s="611"/>
      <c r="M137" s="607"/>
      <c r="N137" s="606"/>
      <c r="O137" s="608"/>
      <c r="P137" s="609"/>
      <c r="Q137" s="387"/>
      <c r="R137" s="343" t="s">
        <v>602</v>
      </c>
      <c r="S137" s="40"/>
      <c r="Y137" s="40"/>
      <c r="Z137" s="40"/>
    </row>
    <row r="138" spans="1:34" s="393" customFormat="1" ht="13.9" customHeight="1">
      <c r="A138" s="604"/>
      <c r="B138" s="605"/>
      <c r="C138" s="447"/>
      <c r="D138" s="440"/>
      <c r="E138" s="441"/>
      <c r="F138" s="415"/>
      <c r="G138" s="415"/>
      <c r="H138" s="415"/>
      <c r="I138" s="376"/>
      <c r="J138" s="606"/>
      <c r="K138" s="610"/>
      <c r="L138" s="611"/>
      <c r="M138" s="607"/>
      <c r="N138" s="606"/>
      <c r="O138" s="608"/>
      <c r="P138" s="609"/>
      <c r="Q138" s="387"/>
      <c r="R138" s="343"/>
      <c r="S138" s="40"/>
      <c r="Y138" s="40"/>
      <c r="Z138" s="40"/>
    </row>
    <row r="139" spans="1:34" s="393" customFormat="1" ht="13.9" customHeight="1">
      <c r="A139" s="448"/>
      <c r="B139" s="446"/>
      <c r="C139" s="447"/>
      <c r="D139" s="440"/>
      <c r="E139" s="441"/>
      <c r="F139" s="415"/>
      <c r="G139" s="415"/>
      <c r="H139" s="415"/>
      <c r="I139" s="376"/>
      <c r="J139" s="376"/>
      <c r="K139" s="376"/>
      <c r="L139" s="376"/>
      <c r="M139" s="376"/>
      <c r="N139" s="376"/>
      <c r="O139" s="376"/>
      <c r="P139" s="376"/>
      <c r="Q139" s="387"/>
      <c r="R139" s="343"/>
      <c r="S139" s="40"/>
      <c r="Y139" s="40"/>
      <c r="Z139" s="40"/>
    </row>
    <row r="140" spans="1:34" s="393" customFormat="1" ht="13.9" customHeight="1">
      <c r="A140" s="458"/>
      <c r="B140" s="452"/>
      <c r="C140" s="459"/>
      <c r="D140" s="460"/>
      <c r="E140" s="377"/>
      <c r="F140" s="427"/>
      <c r="G140" s="427"/>
      <c r="H140" s="427"/>
      <c r="I140" s="423"/>
      <c r="J140" s="423"/>
      <c r="K140" s="423"/>
      <c r="L140" s="423"/>
      <c r="M140" s="423"/>
      <c r="N140" s="423"/>
      <c r="O140" s="423"/>
      <c r="P140" s="423"/>
      <c r="Q140" s="387"/>
      <c r="R140" s="343"/>
      <c r="S140" s="40"/>
      <c r="Y140" s="40"/>
      <c r="Z140" s="40"/>
    </row>
    <row r="141" spans="1:34" s="6" customFormat="1">
      <c r="A141" s="44"/>
      <c r="B141" s="45"/>
      <c r="C141" s="46"/>
      <c r="D141" s="47"/>
      <c r="E141" s="48"/>
      <c r="F141" s="49"/>
      <c r="G141" s="49"/>
      <c r="H141" s="49"/>
      <c r="I141" s="49"/>
      <c r="J141" s="17"/>
      <c r="K141" s="91"/>
      <c r="L141" s="91"/>
      <c r="M141" s="17"/>
      <c r="N141" s="16"/>
      <c r="O141" s="92"/>
      <c r="P141" s="5"/>
      <c r="Q141" s="4"/>
      <c r="R141" s="17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0" t="s">
        <v>616</v>
      </c>
      <c r="B142" s="50"/>
      <c r="C142" s="50"/>
      <c r="D142" s="50"/>
      <c r="E142" s="51"/>
      <c r="F142" s="49"/>
      <c r="G142" s="49"/>
      <c r="H142" s="49"/>
      <c r="I142" s="49"/>
      <c r="J142" s="53"/>
      <c r="K142" s="12"/>
      <c r="L142" s="12"/>
      <c r="M142" s="12"/>
      <c r="N142" s="11"/>
      <c r="O142" s="53"/>
      <c r="P142" s="5"/>
      <c r="Q142" s="4"/>
      <c r="R142" s="17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38.25">
      <c r="A143" s="21" t="s">
        <v>16</v>
      </c>
      <c r="B143" s="21" t="s">
        <v>575</v>
      </c>
      <c r="C143" s="21"/>
      <c r="D143" s="22" t="s">
        <v>588</v>
      </c>
      <c r="E143" s="21" t="s">
        <v>589</v>
      </c>
      <c r="F143" s="21" t="s">
        <v>590</v>
      </c>
      <c r="G143" s="52" t="s">
        <v>609</v>
      </c>
      <c r="H143" s="21" t="s">
        <v>592</v>
      </c>
      <c r="I143" s="21" t="s">
        <v>593</v>
      </c>
      <c r="J143" s="20" t="s">
        <v>594</v>
      </c>
      <c r="K143" s="20" t="s">
        <v>617</v>
      </c>
      <c r="L143" s="63" t="s">
        <v>3630</v>
      </c>
      <c r="M143" s="77" t="s">
        <v>611</v>
      </c>
      <c r="N143" s="21" t="s">
        <v>612</v>
      </c>
      <c r="O143" s="21" t="s">
        <v>597</v>
      </c>
      <c r="P143" s="22" t="s">
        <v>598</v>
      </c>
      <c r="Q143" s="4"/>
      <c r="R143" s="17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472" customFormat="1" ht="14.25">
      <c r="A144" s="520">
        <v>1</v>
      </c>
      <c r="B144" s="521">
        <v>44166</v>
      </c>
      <c r="C144" s="522"/>
      <c r="D144" s="523" t="s">
        <v>3648</v>
      </c>
      <c r="E144" s="524" t="s">
        <v>600</v>
      </c>
      <c r="F144" s="525">
        <v>13.5</v>
      </c>
      <c r="G144" s="525">
        <v>8</v>
      </c>
      <c r="H144" s="525">
        <v>8</v>
      </c>
      <c r="I144" s="526" t="s">
        <v>3649</v>
      </c>
      <c r="J144" s="515" t="s">
        <v>3671</v>
      </c>
      <c r="K144" s="526">
        <f t="shared" ref="K144" si="160">H144-F144</f>
        <v>-5.5</v>
      </c>
      <c r="L144" s="531">
        <v>100</v>
      </c>
      <c r="M144" s="526">
        <f t="shared" ref="M144" si="161">(K144*N144)-100</f>
        <v>-5600</v>
      </c>
      <c r="N144" s="526">
        <v>1000</v>
      </c>
      <c r="O144" s="518" t="s">
        <v>663</v>
      </c>
      <c r="P144" s="519">
        <v>44169</v>
      </c>
      <c r="Q144" s="470"/>
      <c r="R144" s="471" t="s">
        <v>3186</v>
      </c>
      <c r="Z144" s="473"/>
      <c r="AA144" s="473"/>
      <c r="AB144" s="473"/>
      <c r="AC144" s="473"/>
      <c r="AD144" s="473"/>
      <c r="AE144" s="473"/>
      <c r="AF144" s="473"/>
      <c r="AG144" s="473"/>
      <c r="AH144" s="473"/>
    </row>
    <row r="145" spans="1:34" s="472" customFormat="1" ht="14.25">
      <c r="A145" s="499">
        <v>2</v>
      </c>
      <c r="B145" s="490">
        <v>44166</v>
      </c>
      <c r="C145" s="447"/>
      <c r="D145" s="500" t="s">
        <v>3650</v>
      </c>
      <c r="E145" s="501" t="s">
        <v>600</v>
      </c>
      <c r="F145" s="493">
        <v>390</v>
      </c>
      <c r="G145" s="493">
        <v>190</v>
      </c>
      <c r="H145" s="493">
        <v>435</v>
      </c>
      <c r="I145" s="496">
        <v>700</v>
      </c>
      <c r="J145" s="496" t="s">
        <v>3655</v>
      </c>
      <c r="K145" s="496">
        <f t="shared" ref="K145" si="162">H145-F145</f>
        <v>45</v>
      </c>
      <c r="L145" s="497">
        <v>100</v>
      </c>
      <c r="M145" s="496">
        <f t="shared" ref="M145" si="163">(K145*N145)-100</f>
        <v>1025</v>
      </c>
      <c r="N145" s="496">
        <v>25</v>
      </c>
      <c r="O145" s="498" t="s">
        <v>599</v>
      </c>
      <c r="P145" s="477">
        <v>44167</v>
      </c>
      <c r="Q145" s="470"/>
      <c r="R145" s="471" t="s">
        <v>602</v>
      </c>
      <c r="Z145" s="473"/>
      <c r="AA145" s="473"/>
      <c r="AB145" s="473"/>
      <c r="AC145" s="473"/>
      <c r="AD145" s="473"/>
      <c r="AE145" s="473"/>
      <c r="AF145" s="473"/>
      <c r="AG145" s="473"/>
      <c r="AH145" s="473"/>
    </row>
    <row r="146" spans="1:34" s="472" customFormat="1" ht="14.25">
      <c r="A146" s="520">
        <v>3</v>
      </c>
      <c r="B146" s="521">
        <v>44168</v>
      </c>
      <c r="C146" s="522"/>
      <c r="D146" s="523" t="s">
        <v>3660</v>
      </c>
      <c r="E146" s="524" t="s">
        <v>600</v>
      </c>
      <c r="F146" s="525">
        <v>235</v>
      </c>
      <c r="G146" s="525">
        <v>80</v>
      </c>
      <c r="H146" s="525">
        <v>80</v>
      </c>
      <c r="I146" s="526">
        <v>500</v>
      </c>
      <c r="J146" s="515" t="s">
        <v>3663</v>
      </c>
      <c r="K146" s="526">
        <f t="shared" ref="K146" si="164">H146-F146</f>
        <v>-155</v>
      </c>
      <c r="L146" s="531">
        <v>100</v>
      </c>
      <c r="M146" s="526">
        <f t="shared" ref="M146" si="165">(K146*N146)-100</f>
        <v>-3975</v>
      </c>
      <c r="N146" s="526">
        <v>25</v>
      </c>
      <c r="O146" s="518" t="s">
        <v>663</v>
      </c>
      <c r="P146" s="519">
        <v>44169</v>
      </c>
      <c r="Q146" s="470"/>
      <c r="R146" s="471" t="s">
        <v>602</v>
      </c>
      <c r="Z146" s="473"/>
      <c r="AA146" s="473"/>
      <c r="AB146" s="473"/>
      <c r="AC146" s="473"/>
      <c r="AD146" s="473"/>
      <c r="AE146" s="473"/>
      <c r="AF146" s="473"/>
      <c r="AG146" s="473"/>
      <c r="AH146" s="473"/>
    </row>
    <row r="147" spans="1:34" s="472" customFormat="1" ht="14.25">
      <c r="A147" s="499">
        <v>4</v>
      </c>
      <c r="B147" s="490">
        <v>44168</v>
      </c>
      <c r="C147" s="447"/>
      <c r="D147" s="500" t="s">
        <v>3661</v>
      </c>
      <c r="E147" s="501" t="s">
        <v>600</v>
      </c>
      <c r="F147" s="493">
        <v>36</v>
      </c>
      <c r="G147" s="493">
        <v>24</v>
      </c>
      <c r="H147" s="493">
        <v>42</v>
      </c>
      <c r="I147" s="496">
        <v>60</v>
      </c>
      <c r="J147" s="496" t="s">
        <v>3656</v>
      </c>
      <c r="K147" s="496">
        <f t="shared" ref="K147:K148" si="166">H147-F147</f>
        <v>6</v>
      </c>
      <c r="L147" s="497">
        <v>100</v>
      </c>
      <c r="M147" s="496">
        <f t="shared" ref="M147:M148" si="167">(K147*N147)-100</f>
        <v>2300</v>
      </c>
      <c r="N147" s="496">
        <v>400</v>
      </c>
      <c r="O147" s="498" t="s">
        <v>599</v>
      </c>
      <c r="P147" s="513">
        <v>44168</v>
      </c>
      <c r="Q147" s="470"/>
      <c r="R147" s="471" t="s">
        <v>602</v>
      </c>
      <c r="Z147" s="473"/>
      <c r="AA147" s="473"/>
      <c r="AB147" s="473"/>
      <c r="AC147" s="473"/>
      <c r="AD147" s="473"/>
      <c r="AE147" s="473"/>
      <c r="AF147" s="473"/>
      <c r="AG147" s="473"/>
      <c r="AH147" s="473"/>
    </row>
    <row r="148" spans="1:34" s="472" customFormat="1" ht="14.25">
      <c r="A148" s="499">
        <v>5</v>
      </c>
      <c r="B148" s="490">
        <v>44168</v>
      </c>
      <c r="C148" s="447"/>
      <c r="D148" s="500" t="s">
        <v>3664</v>
      </c>
      <c r="E148" s="501" t="s">
        <v>600</v>
      </c>
      <c r="F148" s="493">
        <v>41</v>
      </c>
      <c r="G148" s="493">
        <v>18</v>
      </c>
      <c r="H148" s="493">
        <v>55.5</v>
      </c>
      <c r="I148" s="496">
        <v>80</v>
      </c>
      <c r="J148" s="496" t="s">
        <v>3668</v>
      </c>
      <c r="K148" s="496">
        <f t="shared" si="166"/>
        <v>14.5</v>
      </c>
      <c r="L148" s="497">
        <v>100</v>
      </c>
      <c r="M148" s="496">
        <f t="shared" si="167"/>
        <v>987.5</v>
      </c>
      <c r="N148" s="496">
        <v>75</v>
      </c>
      <c r="O148" s="498" t="s">
        <v>599</v>
      </c>
      <c r="P148" s="513">
        <v>44168</v>
      </c>
      <c r="Q148" s="470"/>
      <c r="R148" s="471" t="s">
        <v>602</v>
      </c>
      <c r="Z148" s="473"/>
      <c r="AA148" s="473"/>
      <c r="AB148" s="473"/>
      <c r="AC148" s="473"/>
      <c r="AD148" s="473"/>
      <c r="AE148" s="473"/>
      <c r="AF148" s="473"/>
      <c r="AG148" s="473"/>
      <c r="AH148" s="473"/>
    </row>
    <row r="149" spans="1:34" s="472" customFormat="1" ht="14.25">
      <c r="A149" s="499">
        <v>6</v>
      </c>
      <c r="B149" s="490">
        <v>44168</v>
      </c>
      <c r="C149" s="447"/>
      <c r="D149" s="500" t="s">
        <v>3669</v>
      </c>
      <c r="E149" s="501" t="s">
        <v>600</v>
      </c>
      <c r="F149" s="493">
        <v>55</v>
      </c>
      <c r="G149" s="493">
        <v>18</v>
      </c>
      <c r="H149" s="493">
        <v>65.5</v>
      </c>
      <c r="I149" s="496">
        <v>100</v>
      </c>
      <c r="J149" s="496" t="s">
        <v>3658</v>
      </c>
      <c r="K149" s="496">
        <f t="shared" ref="K149:K151" si="168">H149-F149</f>
        <v>10.5</v>
      </c>
      <c r="L149" s="497">
        <v>100</v>
      </c>
      <c r="M149" s="496">
        <f t="shared" ref="M149:M151" si="169">(K149*N149)-100</f>
        <v>687.5</v>
      </c>
      <c r="N149" s="496">
        <v>75</v>
      </c>
      <c r="O149" s="498" t="s">
        <v>599</v>
      </c>
      <c r="P149" s="513">
        <v>44168</v>
      </c>
      <c r="Q149" s="470"/>
      <c r="R149" s="471" t="s">
        <v>602</v>
      </c>
      <c r="Z149" s="473"/>
      <c r="AA149" s="473"/>
      <c r="AB149" s="473"/>
      <c r="AC149" s="473"/>
      <c r="AD149" s="473"/>
      <c r="AE149" s="473"/>
      <c r="AF149" s="473"/>
      <c r="AG149" s="473"/>
      <c r="AH149" s="473"/>
    </row>
    <row r="150" spans="1:34" s="472" customFormat="1" ht="14.25">
      <c r="A150" s="520">
        <v>7</v>
      </c>
      <c r="B150" s="521">
        <v>44168</v>
      </c>
      <c r="C150" s="522"/>
      <c r="D150" s="523" t="s">
        <v>3669</v>
      </c>
      <c r="E150" s="524" t="s">
        <v>600</v>
      </c>
      <c r="F150" s="525">
        <v>51.5</v>
      </c>
      <c r="G150" s="525">
        <v>18</v>
      </c>
      <c r="H150" s="525">
        <v>18</v>
      </c>
      <c r="I150" s="526">
        <v>100</v>
      </c>
      <c r="J150" s="515" t="s">
        <v>3689</v>
      </c>
      <c r="K150" s="526">
        <f t="shared" si="168"/>
        <v>-33.5</v>
      </c>
      <c r="L150" s="531">
        <v>100</v>
      </c>
      <c r="M150" s="526">
        <f t="shared" si="169"/>
        <v>-2612.5</v>
      </c>
      <c r="N150" s="526">
        <v>75</v>
      </c>
      <c r="O150" s="518" t="s">
        <v>663</v>
      </c>
      <c r="P150" s="519">
        <v>44172</v>
      </c>
      <c r="Q150" s="470"/>
      <c r="R150" s="471" t="s">
        <v>602</v>
      </c>
      <c r="Z150" s="473"/>
      <c r="AA150" s="473"/>
      <c r="AB150" s="473"/>
      <c r="AC150" s="473"/>
      <c r="AD150" s="473"/>
      <c r="AE150" s="473"/>
      <c r="AF150" s="473"/>
      <c r="AG150" s="473"/>
      <c r="AH150" s="473"/>
    </row>
    <row r="151" spans="1:34" s="472" customFormat="1" ht="14.25">
      <c r="A151" s="499">
        <v>8</v>
      </c>
      <c r="B151" s="490">
        <v>44172</v>
      </c>
      <c r="C151" s="447"/>
      <c r="D151" s="500" t="s">
        <v>3687</v>
      </c>
      <c r="E151" s="501" t="s">
        <v>600</v>
      </c>
      <c r="F151" s="493">
        <v>75</v>
      </c>
      <c r="G151" s="493">
        <v>57</v>
      </c>
      <c r="H151" s="493">
        <v>83.5</v>
      </c>
      <c r="I151" s="496" t="s">
        <v>3688</v>
      </c>
      <c r="J151" s="496" t="s">
        <v>3697</v>
      </c>
      <c r="K151" s="496">
        <f t="shared" si="168"/>
        <v>8.5</v>
      </c>
      <c r="L151" s="497">
        <v>100</v>
      </c>
      <c r="M151" s="496">
        <f t="shared" si="169"/>
        <v>2025</v>
      </c>
      <c r="N151" s="496">
        <v>250</v>
      </c>
      <c r="O151" s="498" t="s">
        <v>599</v>
      </c>
      <c r="P151" s="477">
        <v>44173</v>
      </c>
      <c r="Q151" s="470"/>
      <c r="R151" s="471" t="s">
        <v>602</v>
      </c>
      <c r="Z151" s="473"/>
      <c r="AA151" s="473"/>
      <c r="AB151" s="473"/>
      <c r="AC151" s="473"/>
      <c r="AD151" s="473"/>
      <c r="AE151" s="473"/>
      <c r="AF151" s="473"/>
      <c r="AG151" s="473"/>
      <c r="AH151" s="473"/>
    </row>
    <row r="152" spans="1:34" s="472" customFormat="1" ht="14.25">
      <c r="A152" s="499">
        <v>9</v>
      </c>
      <c r="B152" s="490">
        <v>44173</v>
      </c>
      <c r="C152" s="447"/>
      <c r="D152" s="500" t="s">
        <v>3701</v>
      </c>
      <c r="E152" s="501" t="s">
        <v>600</v>
      </c>
      <c r="F152" s="493">
        <v>44</v>
      </c>
      <c r="G152" s="493">
        <v>17</v>
      </c>
      <c r="H152" s="493">
        <v>58</v>
      </c>
      <c r="I152" s="496">
        <v>80</v>
      </c>
      <c r="J152" s="496" t="s">
        <v>3696</v>
      </c>
      <c r="K152" s="496">
        <f t="shared" ref="K152:K153" si="170">H152-F152</f>
        <v>14</v>
      </c>
      <c r="L152" s="497">
        <v>100</v>
      </c>
      <c r="M152" s="496">
        <f t="shared" ref="M152:M153" si="171">(K152*N152)-100</f>
        <v>950</v>
      </c>
      <c r="N152" s="496">
        <v>75</v>
      </c>
      <c r="O152" s="498" t="s">
        <v>599</v>
      </c>
      <c r="P152" s="477">
        <v>44173</v>
      </c>
      <c r="Q152" s="470"/>
      <c r="R152" s="471" t="s">
        <v>602</v>
      </c>
      <c r="Z152" s="473"/>
      <c r="AA152" s="473"/>
      <c r="AB152" s="473"/>
      <c r="AC152" s="473"/>
      <c r="AD152" s="473"/>
      <c r="AE152" s="473"/>
      <c r="AF152" s="473"/>
      <c r="AG152" s="473"/>
      <c r="AH152" s="473"/>
    </row>
    <row r="153" spans="1:34" s="472" customFormat="1" ht="14.25">
      <c r="A153" s="520">
        <v>10</v>
      </c>
      <c r="B153" s="521">
        <v>44173</v>
      </c>
      <c r="C153" s="522"/>
      <c r="D153" s="523" t="s">
        <v>3702</v>
      </c>
      <c r="E153" s="524" t="s">
        <v>600</v>
      </c>
      <c r="F153" s="525">
        <v>49</v>
      </c>
      <c r="G153" s="525">
        <v>19</v>
      </c>
      <c r="H153" s="525">
        <v>19</v>
      </c>
      <c r="I153" s="526">
        <v>100</v>
      </c>
      <c r="J153" s="515" t="s">
        <v>3714</v>
      </c>
      <c r="K153" s="526">
        <f t="shared" si="170"/>
        <v>-30</v>
      </c>
      <c r="L153" s="531">
        <v>100</v>
      </c>
      <c r="M153" s="526">
        <f t="shared" si="171"/>
        <v>-2350</v>
      </c>
      <c r="N153" s="526">
        <v>75</v>
      </c>
      <c r="O153" s="518" t="s">
        <v>663</v>
      </c>
      <c r="P153" s="519">
        <v>44174</v>
      </c>
      <c r="Q153" s="470"/>
      <c r="R153" s="471" t="s">
        <v>602</v>
      </c>
      <c r="Z153" s="473"/>
      <c r="AA153" s="473"/>
      <c r="AB153" s="473"/>
      <c r="AC153" s="473"/>
      <c r="AD153" s="473"/>
      <c r="AE153" s="473"/>
      <c r="AF153" s="473"/>
      <c r="AG153" s="473"/>
      <c r="AH153" s="473"/>
    </row>
    <row r="154" spans="1:34" s="472" customFormat="1" ht="14.25">
      <c r="A154" s="499">
        <v>11</v>
      </c>
      <c r="B154" s="490">
        <v>44175</v>
      </c>
      <c r="C154" s="447"/>
      <c r="D154" s="500" t="s">
        <v>3724</v>
      </c>
      <c r="E154" s="501" t="s">
        <v>600</v>
      </c>
      <c r="F154" s="493">
        <v>37.5</v>
      </c>
      <c r="G154" s="493"/>
      <c r="H154" s="493">
        <v>87.5</v>
      </c>
      <c r="I154" s="496">
        <v>90</v>
      </c>
      <c r="J154" s="496" t="s">
        <v>3725</v>
      </c>
      <c r="K154" s="496">
        <f t="shared" ref="K154:K155" si="172">H154-F154</f>
        <v>50</v>
      </c>
      <c r="L154" s="497">
        <v>100</v>
      </c>
      <c r="M154" s="496">
        <f t="shared" ref="M154" si="173">(K154*N154)-100</f>
        <v>1150</v>
      </c>
      <c r="N154" s="496">
        <v>25</v>
      </c>
      <c r="O154" s="498" t="s">
        <v>599</v>
      </c>
      <c r="P154" s="513">
        <v>44175</v>
      </c>
      <c r="Q154" s="470"/>
      <c r="R154" s="471" t="s">
        <v>3186</v>
      </c>
      <c r="Z154" s="473"/>
      <c r="AA154" s="473"/>
      <c r="AB154" s="473"/>
      <c r="AC154" s="473"/>
      <c r="AD154" s="473"/>
      <c r="AE154" s="473"/>
      <c r="AF154" s="473"/>
      <c r="AG154" s="473"/>
      <c r="AH154" s="473"/>
    </row>
    <row r="155" spans="1:34" s="472" customFormat="1" ht="14.25">
      <c r="A155" s="694">
        <v>12</v>
      </c>
      <c r="B155" s="692">
        <v>44175</v>
      </c>
      <c r="C155" s="522"/>
      <c r="D155" s="523" t="s">
        <v>3726</v>
      </c>
      <c r="E155" s="524" t="s">
        <v>600</v>
      </c>
      <c r="F155" s="525">
        <v>117.5</v>
      </c>
      <c r="G155" s="525"/>
      <c r="H155" s="525">
        <v>0</v>
      </c>
      <c r="I155" s="526"/>
      <c r="J155" s="686" t="s">
        <v>3766</v>
      </c>
      <c r="K155" s="526">
        <f t="shared" si="172"/>
        <v>-117.5</v>
      </c>
      <c r="L155" s="531">
        <v>100</v>
      </c>
      <c r="M155" s="686">
        <v>-4875</v>
      </c>
      <c r="N155" s="686">
        <v>75</v>
      </c>
      <c r="O155" s="690" t="s">
        <v>663</v>
      </c>
      <c r="P155" s="679">
        <v>44182</v>
      </c>
      <c r="Q155" s="470"/>
      <c r="R155" s="471" t="s">
        <v>602</v>
      </c>
      <c r="Z155" s="473"/>
      <c r="AA155" s="473"/>
      <c r="AB155" s="473"/>
      <c r="AC155" s="473"/>
      <c r="AD155" s="473"/>
      <c r="AE155" s="473"/>
      <c r="AF155" s="473"/>
      <c r="AG155" s="473"/>
      <c r="AH155" s="473"/>
    </row>
    <row r="156" spans="1:34" s="472" customFormat="1" ht="14.25">
      <c r="A156" s="695"/>
      <c r="B156" s="693"/>
      <c r="C156" s="522"/>
      <c r="D156" s="523" t="s">
        <v>3727</v>
      </c>
      <c r="E156" s="524" t="s">
        <v>3627</v>
      </c>
      <c r="F156" s="525">
        <v>52.5</v>
      </c>
      <c r="G156" s="525"/>
      <c r="H156" s="525">
        <v>0</v>
      </c>
      <c r="I156" s="526"/>
      <c r="J156" s="682"/>
      <c r="K156" s="526">
        <f>F156-H24</f>
        <v>52.5</v>
      </c>
      <c r="L156" s="531">
        <v>100</v>
      </c>
      <c r="M156" s="689"/>
      <c r="N156" s="689"/>
      <c r="O156" s="691"/>
      <c r="P156" s="680"/>
      <c r="Q156" s="470"/>
      <c r="R156" s="471"/>
      <c r="Z156" s="473"/>
      <c r="AA156" s="473"/>
      <c r="AB156" s="473"/>
      <c r="AC156" s="473"/>
      <c r="AD156" s="473"/>
      <c r="AE156" s="473"/>
      <c r="AF156" s="473"/>
      <c r="AG156" s="473"/>
      <c r="AH156" s="473"/>
    </row>
    <row r="157" spans="1:34" s="472" customFormat="1" ht="14.25">
      <c r="A157" s="499">
        <v>13</v>
      </c>
      <c r="B157" s="490">
        <v>44179</v>
      </c>
      <c r="C157" s="447"/>
      <c r="D157" s="500" t="s">
        <v>3726</v>
      </c>
      <c r="E157" s="501" t="s">
        <v>600</v>
      </c>
      <c r="F157" s="493">
        <v>58.5</v>
      </c>
      <c r="G157" s="493">
        <v>38</v>
      </c>
      <c r="H157" s="493">
        <v>71</v>
      </c>
      <c r="I157" s="496">
        <v>100</v>
      </c>
      <c r="J157" s="496" t="s">
        <v>3711</v>
      </c>
      <c r="K157" s="496">
        <f t="shared" ref="K157" si="174">H157-F157</f>
        <v>12.5</v>
      </c>
      <c r="L157" s="497">
        <v>100</v>
      </c>
      <c r="M157" s="496">
        <f t="shared" ref="M157" si="175">(K157*N157)-100</f>
        <v>837.5</v>
      </c>
      <c r="N157" s="496">
        <v>75</v>
      </c>
      <c r="O157" s="498" t="s">
        <v>599</v>
      </c>
      <c r="P157" s="513">
        <v>44179</v>
      </c>
      <c r="Q157" s="470"/>
      <c r="R157" s="471" t="s">
        <v>602</v>
      </c>
      <c r="Z157" s="473"/>
      <c r="AA157" s="473"/>
      <c r="AB157" s="473"/>
      <c r="AC157" s="473"/>
      <c r="AD157" s="473"/>
      <c r="AE157" s="473"/>
      <c r="AF157" s="473"/>
      <c r="AG157" s="473"/>
      <c r="AH157" s="473"/>
    </row>
    <row r="158" spans="1:34" s="472" customFormat="1" ht="14.25">
      <c r="A158" s="711">
        <v>14</v>
      </c>
      <c r="B158" s="701">
        <v>44179</v>
      </c>
      <c r="C158" s="504"/>
      <c r="D158" s="500" t="s">
        <v>3735</v>
      </c>
      <c r="E158" s="501" t="s">
        <v>600</v>
      </c>
      <c r="F158" s="493">
        <v>16</v>
      </c>
      <c r="G158" s="493"/>
      <c r="H158" s="493">
        <v>12</v>
      </c>
      <c r="I158" s="496"/>
      <c r="J158" s="705" t="s">
        <v>3666</v>
      </c>
      <c r="K158" s="496">
        <f>H158-F158</f>
        <v>-4</v>
      </c>
      <c r="L158" s="497">
        <v>100</v>
      </c>
      <c r="M158" s="705">
        <v>2300</v>
      </c>
      <c r="N158" s="705">
        <v>1250</v>
      </c>
      <c r="O158" s="709" t="s">
        <v>599</v>
      </c>
      <c r="P158" s="706">
        <v>44193</v>
      </c>
      <c r="Q158" s="470"/>
      <c r="R158" s="471" t="s">
        <v>602</v>
      </c>
      <c r="Z158" s="473"/>
      <c r="AA158" s="473"/>
      <c r="AB158" s="473"/>
      <c r="AC158" s="473"/>
      <c r="AD158" s="473"/>
      <c r="AE158" s="473"/>
      <c r="AF158" s="473"/>
      <c r="AG158" s="473"/>
      <c r="AH158" s="473"/>
    </row>
    <row r="159" spans="1:34" s="472" customFormat="1" ht="14.25">
      <c r="A159" s="712"/>
      <c r="B159" s="702"/>
      <c r="C159" s="504"/>
      <c r="D159" s="500" t="s">
        <v>3734</v>
      </c>
      <c r="E159" s="501" t="s">
        <v>3627</v>
      </c>
      <c r="F159" s="493">
        <v>12</v>
      </c>
      <c r="G159" s="493"/>
      <c r="H159" s="493">
        <v>6</v>
      </c>
      <c r="I159" s="496"/>
      <c r="J159" s="688"/>
      <c r="K159" s="496">
        <f>F159-H159</f>
        <v>6</v>
      </c>
      <c r="L159" s="497">
        <v>100</v>
      </c>
      <c r="M159" s="708"/>
      <c r="N159" s="708"/>
      <c r="O159" s="710"/>
      <c r="P159" s="707"/>
      <c r="Q159" s="470"/>
      <c r="R159" s="471"/>
      <c r="Z159" s="473"/>
      <c r="AA159" s="473"/>
      <c r="AB159" s="473"/>
      <c r="AC159" s="473"/>
      <c r="AD159" s="473"/>
      <c r="AE159" s="473"/>
      <c r="AF159" s="473"/>
      <c r="AG159" s="473"/>
      <c r="AH159" s="473"/>
    </row>
    <row r="160" spans="1:34" s="472" customFormat="1" ht="14.25">
      <c r="A160" s="499">
        <v>15</v>
      </c>
      <c r="B160" s="490">
        <v>44179</v>
      </c>
      <c r="C160" s="447"/>
      <c r="D160" s="500" t="s">
        <v>3726</v>
      </c>
      <c r="E160" s="501" t="s">
        <v>600</v>
      </c>
      <c r="F160" s="493">
        <v>51</v>
      </c>
      <c r="G160" s="493">
        <v>18</v>
      </c>
      <c r="H160" s="493">
        <v>69</v>
      </c>
      <c r="I160" s="496">
        <v>100</v>
      </c>
      <c r="J160" s="496" t="s">
        <v>3742</v>
      </c>
      <c r="K160" s="496">
        <f t="shared" ref="K160" si="176">H160-F160</f>
        <v>18</v>
      </c>
      <c r="L160" s="497">
        <v>100</v>
      </c>
      <c r="M160" s="496">
        <f t="shared" ref="M160" si="177">(K160*N160)-100</f>
        <v>1250</v>
      </c>
      <c r="N160" s="496">
        <v>75</v>
      </c>
      <c r="O160" s="498" t="s">
        <v>599</v>
      </c>
      <c r="P160" s="477">
        <v>44180</v>
      </c>
      <c r="Q160" s="470"/>
      <c r="R160" s="471" t="s">
        <v>602</v>
      </c>
      <c r="Z160" s="473"/>
      <c r="AA160" s="473"/>
      <c r="AB160" s="473"/>
      <c r="AC160" s="473"/>
      <c r="AD160" s="473"/>
      <c r="AE160" s="473"/>
      <c r="AF160" s="473"/>
      <c r="AG160" s="473"/>
      <c r="AH160" s="473"/>
    </row>
    <row r="161" spans="1:34" s="40" customFormat="1" ht="14.25">
      <c r="A161" s="499">
        <v>16</v>
      </c>
      <c r="B161" s="490">
        <v>44181</v>
      </c>
      <c r="C161" s="447"/>
      <c r="D161" s="500" t="s">
        <v>3752</v>
      </c>
      <c r="E161" s="501" t="s">
        <v>600</v>
      </c>
      <c r="F161" s="493">
        <v>41.5</v>
      </c>
      <c r="G161" s="493"/>
      <c r="H161" s="493">
        <v>56</v>
      </c>
      <c r="I161" s="496">
        <v>90</v>
      </c>
      <c r="J161" s="496" t="s">
        <v>3668</v>
      </c>
      <c r="K161" s="496">
        <f t="shared" ref="K161:K163" si="178">H161-F161</f>
        <v>14.5</v>
      </c>
      <c r="L161" s="497">
        <v>100</v>
      </c>
      <c r="M161" s="496">
        <f t="shared" ref="M161:M163" si="179">(K161*N161)-100</f>
        <v>987.5</v>
      </c>
      <c r="N161" s="496">
        <v>75</v>
      </c>
      <c r="O161" s="498" t="s">
        <v>599</v>
      </c>
      <c r="P161" s="513">
        <v>44181</v>
      </c>
      <c r="Q161" s="387"/>
      <c r="R161" s="471" t="s">
        <v>602</v>
      </c>
      <c r="Z161" s="393"/>
      <c r="AA161" s="393"/>
      <c r="AB161" s="393"/>
      <c r="AC161" s="393"/>
      <c r="AD161" s="393"/>
      <c r="AE161" s="393"/>
      <c r="AF161" s="393"/>
      <c r="AG161" s="393"/>
      <c r="AH161" s="393"/>
    </row>
    <row r="162" spans="1:34" s="40" customFormat="1" ht="14.25">
      <c r="A162" s="499">
        <v>17</v>
      </c>
      <c r="B162" s="490">
        <v>44181</v>
      </c>
      <c r="C162" s="447"/>
      <c r="D162" s="500" t="s">
        <v>3753</v>
      </c>
      <c r="E162" s="501" t="s">
        <v>600</v>
      </c>
      <c r="F162" s="493">
        <v>79</v>
      </c>
      <c r="G162" s="493"/>
      <c r="H162" s="493">
        <v>135</v>
      </c>
      <c r="I162" s="496">
        <v>200</v>
      </c>
      <c r="J162" s="496" t="s">
        <v>3756</v>
      </c>
      <c r="K162" s="496">
        <f t="shared" si="178"/>
        <v>56</v>
      </c>
      <c r="L162" s="497">
        <v>100</v>
      </c>
      <c r="M162" s="496">
        <f t="shared" si="179"/>
        <v>1300</v>
      </c>
      <c r="N162" s="496">
        <v>25</v>
      </c>
      <c r="O162" s="498" t="s">
        <v>599</v>
      </c>
      <c r="P162" s="513">
        <v>44181</v>
      </c>
      <c r="Q162" s="387"/>
      <c r="R162" s="471" t="s">
        <v>602</v>
      </c>
      <c r="Z162" s="393"/>
      <c r="AA162" s="393"/>
      <c r="AB162" s="393"/>
      <c r="AC162" s="393"/>
      <c r="AD162" s="393"/>
      <c r="AE162" s="393"/>
      <c r="AF162" s="393"/>
      <c r="AG162" s="393"/>
      <c r="AH162" s="393"/>
    </row>
    <row r="163" spans="1:34" s="40" customFormat="1" ht="14.25">
      <c r="A163" s="588">
        <v>18</v>
      </c>
      <c r="B163" s="589">
        <v>44181</v>
      </c>
      <c r="C163" s="522"/>
      <c r="D163" s="523" t="s">
        <v>3752</v>
      </c>
      <c r="E163" s="524" t="s">
        <v>600</v>
      </c>
      <c r="F163" s="525">
        <v>31</v>
      </c>
      <c r="G163" s="525"/>
      <c r="H163" s="525">
        <v>0</v>
      </c>
      <c r="I163" s="526">
        <v>80</v>
      </c>
      <c r="J163" s="584" t="s">
        <v>3767</v>
      </c>
      <c r="K163" s="526">
        <f t="shared" si="178"/>
        <v>-31</v>
      </c>
      <c r="L163" s="531">
        <v>100</v>
      </c>
      <c r="M163" s="526">
        <f t="shared" si="179"/>
        <v>-2425</v>
      </c>
      <c r="N163" s="526">
        <v>75</v>
      </c>
      <c r="O163" s="518" t="s">
        <v>663</v>
      </c>
      <c r="P163" s="519">
        <v>44182</v>
      </c>
      <c r="Q163" s="387"/>
      <c r="R163" s="471" t="s">
        <v>3186</v>
      </c>
      <c r="Z163" s="393"/>
      <c r="AA163" s="393"/>
      <c r="AB163" s="393"/>
      <c r="AC163" s="393"/>
      <c r="AD163" s="393"/>
      <c r="AE163" s="393"/>
      <c r="AF163" s="393"/>
      <c r="AG163" s="393"/>
      <c r="AH163" s="393"/>
    </row>
    <row r="164" spans="1:34" s="40" customFormat="1" ht="14.25">
      <c r="A164" s="588">
        <v>19</v>
      </c>
      <c r="B164" s="589">
        <v>44181</v>
      </c>
      <c r="C164" s="522"/>
      <c r="D164" s="523" t="s">
        <v>3754</v>
      </c>
      <c r="E164" s="524" t="s">
        <v>600</v>
      </c>
      <c r="F164" s="525">
        <v>88</v>
      </c>
      <c r="G164" s="525"/>
      <c r="H164" s="525">
        <v>0</v>
      </c>
      <c r="I164" s="526" t="s">
        <v>3755</v>
      </c>
      <c r="J164" s="584" t="s">
        <v>3768</v>
      </c>
      <c r="K164" s="526">
        <f t="shared" ref="K164:K166" si="180">H164-F164</f>
        <v>-88</v>
      </c>
      <c r="L164" s="531">
        <v>100</v>
      </c>
      <c r="M164" s="526">
        <f t="shared" ref="M164:M166" si="181">(K164*N164)-100</f>
        <v>-2300</v>
      </c>
      <c r="N164" s="526">
        <v>25</v>
      </c>
      <c r="O164" s="518" t="s">
        <v>663</v>
      </c>
      <c r="P164" s="519">
        <v>44182</v>
      </c>
      <c r="Q164" s="387"/>
      <c r="R164" s="471" t="s">
        <v>602</v>
      </c>
      <c r="Z164" s="393"/>
      <c r="AA164" s="393"/>
      <c r="AB164" s="393"/>
      <c r="AC164" s="393"/>
      <c r="AD164" s="393"/>
      <c r="AE164" s="393"/>
      <c r="AF164" s="393"/>
      <c r="AG164" s="393"/>
      <c r="AH164" s="393"/>
    </row>
    <row r="165" spans="1:34" s="40" customFormat="1" ht="14.25">
      <c r="A165" s="499">
        <v>20</v>
      </c>
      <c r="B165" s="490">
        <v>44187</v>
      </c>
      <c r="C165" s="447"/>
      <c r="D165" s="500" t="s">
        <v>3796</v>
      </c>
      <c r="E165" s="501" t="s">
        <v>600</v>
      </c>
      <c r="F165" s="493">
        <v>71</v>
      </c>
      <c r="G165" s="493">
        <v>25</v>
      </c>
      <c r="H165" s="493">
        <v>88</v>
      </c>
      <c r="I165" s="496">
        <v>150</v>
      </c>
      <c r="J165" s="496" t="s">
        <v>3662</v>
      </c>
      <c r="K165" s="496">
        <f t="shared" si="180"/>
        <v>17</v>
      </c>
      <c r="L165" s="497">
        <v>100</v>
      </c>
      <c r="M165" s="496">
        <f t="shared" si="181"/>
        <v>1175</v>
      </c>
      <c r="N165" s="496">
        <v>75</v>
      </c>
      <c r="O165" s="498" t="s">
        <v>599</v>
      </c>
      <c r="P165" s="513">
        <v>44187</v>
      </c>
      <c r="Q165" s="387"/>
      <c r="R165" s="343" t="s">
        <v>3186</v>
      </c>
      <c r="Z165" s="393"/>
      <c r="AA165" s="393"/>
      <c r="AB165" s="393"/>
      <c r="AC165" s="393"/>
      <c r="AD165" s="393"/>
      <c r="AE165" s="393"/>
      <c r="AF165" s="393"/>
      <c r="AG165" s="393"/>
      <c r="AH165" s="393"/>
    </row>
    <row r="166" spans="1:34" s="40" customFormat="1" ht="14.25">
      <c r="A166" s="651">
        <v>21</v>
      </c>
      <c r="B166" s="535">
        <v>44187</v>
      </c>
      <c r="C166" s="522"/>
      <c r="D166" s="523" t="s">
        <v>3796</v>
      </c>
      <c r="E166" s="524" t="s">
        <v>600</v>
      </c>
      <c r="F166" s="525">
        <v>64</v>
      </c>
      <c r="G166" s="525">
        <v>20</v>
      </c>
      <c r="H166" s="525">
        <v>20</v>
      </c>
      <c r="I166" s="526">
        <v>150</v>
      </c>
      <c r="J166" s="526" t="s">
        <v>3809</v>
      </c>
      <c r="K166" s="526">
        <f t="shared" si="180"/>
        <v>-44</v>
      </c>
      <c r="L166" s="531">
        <v>100</v>
      </c>
      <c r="M166" s="526">
        <f t="shared" si="181"/>
        <v>-3400</v>
      </c>
      <c r="N166" s="526">
        <v>75</v>
      </c>
      <c r="O166" s="518" t="s">
        <v>663</v>
      </c>
      <c r="P166" s="519">
        <v>44188</v>
      </c>
      <c r="Q166" s="387"/>
      <c r="R166" s="343" t="s">
        <v>3186</v>
      </c>
      <c r="Z166" s="393"/>
      <c r="AA166" s="393"/>
      <c r="AB166" s="393"/>
      <c r="AC166" s="393"/>
      <c r="AD166" s="393"/>
      <c r="AE166" s="393"/>
      <c r="AF166" s="393"/>
      <c r="AG166" s="393"/>
      <c r="AH166" s="393"/>
    </row>
    <row r="167" spans="1:34" s="40" customFormat="1" ht="14.25">
      <c r="A167" s="499">
        <v>22</v>
      </c>
      <c r="B167" s="490">
        <v>44189</v>
      </c>
      <c r="C167" s="447"/>
      <c r="D167" s="500" t="s">
        <v>3817</v>
      </c>
      <c r="E167" s="501" t="s">
        <v>600</v>
      </c>
      <c r="F167" s="493">
        <v>20</v>
      </c>
      <c r="G167" s="493"/>
      <c r="H167" s="493">
        <v>32</v>
      </c>
      <c r="I167" s="496">
        <v>50</v>
      </c>
      <c r="J167" s="496" t="s">
        <v>3822</v>
      </c>
      <c r="K167" s="496">
        <f t="shared" ref="K167" si="182">H167-F167</f>
        <v>12</v>
      </c>
      <c r="L167" s="497">
        <v>100</v>
      </c>
      <c r="M167" s="496">
        <f t="shared" ref="M167" si="183">(K167*N167)-100</f>
        <v>800</v>
      </c>
      <c r="N167" s="496">
        <v>75</v>
      </c>
      <c r="O167" s="498" t="s">
        <v>599</v>
      </c>
      <c r="P167" s="513">
        <v>44189</v>
      </c>
      <c r="Q167" s="387"/>
      <c r="R167" s="343" t="s">
        <v>3186</v>
      </c>
      <c r="Z167" s="393"/>
      <c r="AA167" s="393"/>
      <c r="AB167" s="393"/>
      <c r="AC167" s="393"/>
      <c r="AD167" s="393"/>
      <c r="AE167" s="393"/>
      <c r="AF167" s="393"/>
      <c r="AG167" s="393"/>
      <c r="AH167" s="393"/>
    </row>
    <row r="168" spans="1:34" s="40" customFormat="1" ht="14.25">
      <c r="A168" s="499">
        <v>23</v>
      </c>
      <c r="B168" s="490">
        <v>44189</v>
      </c>
      <c r="C168" s="447"/>
      <c r="D168" s="500" t="s">
        <v>3819</v>
      </c>
      <c r="E168" s="501" t="s">
        <v>600</v>
      </c>
      <c r="F168" s="493">
        <v>55</v>
      </c>
      <c r="G168" s="493">
        <v>15</v>
      </c>
      <c r="H168" s="493">
        <v>73</v>
      </c>
      <c r="I168" s="496">
        <v>100</v>
      </c>
      <c r="J168" s="496" t="s">
        <v>3742</v>
      </c>
      <c r="K168" s="496">
        <f t="shared" ref="K168:K169" si="184">H168-F168</f>
        <v>18</v>
      </c>
      <c r="L168" s="497">
        <v>100</v>
      </c>
      <c r="M168" s="496">
        <f t="shared" ref="M168:M169" si="185">(K168*N168)-100</f>
        <v>1250</v>
      </c>
      <c r="N168" s="496">
        <v>75</v>
      </c>
      <c r="O168" s="498" t="s">
        <v>599</v>
      </c>
      <c r="P168" s="513">
        <v>44189</v>
      </c>
      <c r="Q168" s="387"/>
      <c r="R168" s="343" t="s">
        <v>602</v>
      </c>
      <c r="Z168" s="393"/>
      <c r="AA168" s="393"/>
      <c r="AB168" s="393"/>
      <c r="AC168" s="393"/>
      <c r="AD168" s="393"/>
      <c r="AE168" s="393"/>
      <c r="AF168" s="393"/>
      <c r="AG168" s="393"/>
      <c r="AH168" s="393"/>
    </row>
    <row r="169" spans="1:34" s="40" customFormat="1" ht="14.25">
      <c r="A169" s="660">
        <v>24</v>
      </c>
      <c r="B169" s="535">
        <v>44189</v>
      </c>
      <c r="C169" s="522"/>
      <c r="D169" s="523" t="s">
        <v>3819</v>
      </c>
      <c r="E169" s="524" t="s">
        <v>600</v>
      </c>
      <c r="F169" s="525">
        <v>55.5</v>
      </c>
      <c r="G169" s="525">
        <v>15</v>
      </c>
      <c r="H169" s="525">
        <v>15</v>
      </c>
      <c r="I169" s="526">
        <v>100</v>
      </c>
      <c r="J169" s="526" t="s">
        <v>3854</v>
      </c>
      <c r="K169" s="526">
        <f t="shared" si="184"/>
        <v>-40.5</v>
      </c>
      <c r="L169" s="531">
        <v>100</v>
      </c>
      <c r="M169" s="526">
        <f t="shared" si="185"/>
        <v>-3137.5</v>
      </c>
      <c r="N169" s="526">
        <v>75</v>
      </c>
      <c r="O169" s="518" t="s">
        <v>663</v>
      </c>
      <c r="P169" s="519">
        <v>44193</v>
      </c>
      <c r="Q169" s="387"/>
      <c r="R169" s="343" t="s">
        <v>602</v>
      </c>
      <c r="Z169" s="393"/>
      <c r="AA169" s="393"/>
      <c r="AB169" s="393"/>
      <c r="AC169" s="393"/>
      <c r="AD169" s="393"/>
      <c r="AE169" s="393"/>
      <c r="AF169" s="393"/>
      <c r="AG169" s="393"/>
      <c r="AH169" s="393"/>
    </row>
    <row r="170" spans="1:34" s="40" customFormat="1" ht="14.25">
      <c r="A170" s="651">
        <v>25</v>
      </c>
      <c r="B170" s="535">
        <v>44189</v>
      </c>
      <c r="C170" s="522"/>
      <c r="D170" s="523" t="s">
        <v>3820</v>
      </c>
      <c r="E170" s="524" t="s">
        <v>600</v>
      </c>
      <c r="F170" s="525">
        <v>92.5</v>
      </c>
      <c r="G170" s="525"/>
      <c r="H170" s="525">
        <v>0</v>
      </c>
      <c r="I170" s="526">
        <v>250</v>
      </c>
      <c r="J170" s="526" t="s">
        <v>3821</v>
      </c>
      <c r="K170" s="526">
        <f t="shared" ref="K170" si="186">H170-F170</f>
        <v>-92.5</v>
      </c>
      <c r="L170" s="531">
        <v>100</v>
      </c>
      <c r="M170" s="526">
        <f t="shared" ref="M170" si="187">(K170*N170)-100</f>
        <v>-2412.5</v>
      </c>
      <c r="N170" s="526">
        <v>25</v>
      </c>
      <c r="O170" s="518" t="s">
        <v>663</v>
      </c>
      <c r="P170" s="575">
        <v>44189</v>
      </c>
      <c r="Q170" s="387"/>
      <c r="R170" s="343" t="s">
        <v>3186</v>
      </c>
      <c r="Z170" s="393"/>
      <c r="AA170" s="393"/>
      <c r="AB170" s="393"/>
      <c r="AC170" s="393"/>
      <c r="AD170" s="393"/>
      <c r="AE170" s="393"/>
      <c r="AF170" s="393"/>
      <c r="AG170" s="393"/>
      <c r="AH170" s="393"/>
    </row>
    <row r="171" spans="1:34" s="40" customFormat="1" ht="14.25">
      <c r="A171" s="424">
        <v>26</v>
      </c>
      <c r="B171" s="446">
        <v>44193</v>
      </c>
      <c r="C171" s="447"/>
      <c r="D171" s="440" t="s">
        <v>3852</v>
      </c>
      <c r="E171" s="441" t="s">
        <v>600</v>
      </c>
      <c r="F171" s="415" t="s">
        <v>3853</v>
      </c>
      <c r="G171" s="415">
        <v>8</v>
      </c>
      <c r="H171" s="415"/>
      <c r="I171" s="376">
        <v>40</v>
      </c>
      <c r="J171" s="376" t="s">
        <v>601</v>
      </c>
      <c r="K171" s="376"/>
      <c r="L171" s="432"/>
      <c r="M171" s="376"/>
      <c r="N171" s="376"/>
      <c r="O171" s="404"/>
      <c r="P171" s="437"/>
      <c r="Q171" s="387"/>
      <c r="R171" s="343" t="s">
        <v>602</v>
      </c>
      <c r="Z171" s="393"/>
      <c r="AA171" s="393"/>
      <c r="AB171" s="393"/>
      <c r="AC171" s="393"/>
      <c r="AD171" s="393"/>
      <c r="AE171" s="393"/>
      <c r="AF171" s="393"/>
      <c r="AG171" s="393"/>
      <c r="AH171" s="393"/>
    </row>
    <row r="172" spans="1:34" s="40" customFormat="1" ht="14.25">
      <c r="A172" s="424"/>
      <c r="B172" s="446"/>
      <c r="C172" s="447"/>
      <c r="D172" s="440"/>
      <c r="E172" s="441"/>
      <c r="F172" s="415"/>
      <c r="G172" s="415"/>
      <c r="H172" s="415"/>
      <c r="I172" s="376"/>
      <c r="J172" s="376"/>
      <c r="K172" s="376"/>
      <c r="L172" s="432"/>
      <c r="M172" s="376"/>
      <c r="N172" s="376"/>
      <c r="O172" s="404"/>
      <c r="P172" s="437"/>
      <c r="Q172" s="387"/>
      <c r="R172" s="343"/>
      <c r="Z172" s="393"/>
      <c r="AA172" s="393"/>
      <c r="AB172" s="393"/>
      <c r="AC172" s="393"/>
      <c r="AD172" s="393"/>
      <c r="AE172" s="393"/>
      <c r="AF172" s="393"/>
      <c r="AG172" s="393"/>
      <c r="AH172" s="393"/>
    </row>
    <row r="173" spans="1:34" s="40" customFormat="1" ht="14.25">
      <c r="A173" s="424"/>
      <c r="B173" s="413"/>
      <c r="C173" s="413"/>
      <c r="D173" s="414"/>
      <c r="E173" s="415"/>
      <c r="F173" s="415"/>
      <c r="G173" s="409"/>
      <c r="H173" s="409"/>
      <c r="I173" s="409"/>
      <c r="J173" s="376"/>
      <c r="K173" s="376"/>
      <c r="L173" s="432"/>
      <c r="M173" s="376"/>
      <c r="N173" s="376"/>
      <c r="O173" s="404"/>
      <c r="P173" s="437"/>
      <c r="Q173" s="387"/>
      <c r="R173" s="343"/>
      <c r="Z173" s="393"/>
      <c r="AA173" s="393"/>
      <c r="AB173" s="393"/>
      <c r="AC173" s="393"/>
      <c r="AD173" s="393"/>
      <c r="AE173" s="393"/>
      <c r="AF173" s="393"/>
      <c r="AG173" s="393"/>
      <c r="AH173" s="393"/>
    </row>
    <row r="174" spans="1:34" s="40" customFormat="1" ht="14.25">
      <c r="A174" s="36"/>
      <c r="B174" s="425"/>
      <c r="C174" s="425"/>
      <c r="D174" s="426"/>
      <c r="E174" s="427"/>
      <c r="F174" s="427"/>
      <c r="G174" s="428"/>
      <c r="H174" s="428"/>
      <c r="I174" s="427"/>
      <c r="J174" s="423"/>
      <c r="K174" s="423"/>
      <c r="L174" s="423"/>
      <c r="M174" s="423"/>
      <c r="N174" s="423"/>
      <c r="O174" s="423"/>
      <c r="P174" s="423"/>
      <c r="Q174" s="387"/>
      <c r="R174" s="343"/>
      <c r="Z174" s="393"/>
      <c r="AA174" s="393"/>
      <c r="AB174" s="393"/>
      <c r="AC174" s="393"/>
      <c r="AD174" s="393"/>
      <c r="AE174" s="393"/>
      <c r="AF174" s="393"/>
      <c r="AG174" s="393"/>
      <c r="AH174" s="393"/>
    </row>
    <row r="175" spans="1:34" s="40" customFormat="1" ht="14.25">
      <c r="A175" s="36"/>
      <c r="B175" s="425"/>
      <c r="C175" s="425"/>
      <c r="D175" s="426"/>
      <c r="E175" s="427"/>
      <c r="F175" s="427"/>
      <c r="G175" s="428"/>
      <c r="H175" s="428"/>
      <c r="I175" s="427"/>
      <c r="J175" s="423"/>
      <c r="K175" s="423"/>
      <c r="L175" s="423"/>
      <c r="M175" s="423"/>
      <c r="N175" s="423"/>
      <c r="O175" s="423"/>
      <c r="P175" s="423"/>
      <c r="Q175" s="387"/>
      <c r="R175" s="343"/>
      <c r="Z175" s="393"/>
      <c r="AA175" s="393"/>
      <c r="AB175" s="393"/>
      <c r="AC175" s="393"/>
      <c r="AD175" s="393"/>
      <c r="AE175" s="393"/>
      <c r="AF175" s="393"/>
      <c r="AG175" s="393"/>
      <c r="AH175" s="393"/>
    </row>
    <row r="176" spans="1:34" s="40" customFormat="1" ht="14.25">
      <c r="A176" s="36"/>
      <c r="B176" s="425"/>
      <c r="C176" s="425"/>
      <c r="D176" s="426"/>
      <c r="E176" s="427"/>
      <c r="F176" s="427"/>
      <c r="G176" s="428"/>
      <c r="H176" s="428"/>
      <c r="I176" s="427"/>
      <c r="J176" s="423"/>
      <c r="K176" s="423"/>
      <c r="L176" s="423"/>
      <c r="M176" s="423"/>
      <c r="N176" s="423"/>
      <c r="O176" s="429"/>
      <c r="P176" s="423"/>
      <c r="Q176" s="387"/>
      <c r="R176" s="343"/>
      <c r="Z176" s="393"/>
      <c r="AA176" s="393"/>
      <c r="AB176" s="393"/>
      <c r="AC176" s="393"/>
      <c r="AD176" s="393"/>
      <c r="AE176" s="393"/>
      <c r="AF176" s="393"/>
      <c r="AG176" s="393"/>
      <c r="AH176" s="393"/>
    </row>
    <row r="177" spans="1:34" s="40" customFormat="1" ht="14.25">
      <c r="A177" s="377"/>
      <c r="B177" s="378"/>
      <c r="C177" s="378"/>
      <c r="D177" s="379"/>
      <c r="E177" s="377"/>
      <c r="F177" s="394"/>
      <c r="G177" s="377"/>
      <c r="H177" s="377"/>
      <c r="I177" s="377"/>
      <c r="J177" s="378"/>
      <c r="K177" s="395"/>
      <c r="L177" s="377"/>
      <c r="M177" s="377"/>
      <c r="N177" s="377"/>
      <c r="O177" s="396"/>
      <c r="P177" s="387"/>
      <c r="Q177" s="387"/>
      <c r="R177" s="343"/>
      <c r="Z177" s="393"/>
      <c r="AA177" s="393"/>
      <c r="AB177" s="393"/>
      <c r="AC177" s="393"/>
      <c r="AD177" s="393"/>
      <c r="AE177" s="393"/>
      <c r="AF177" s="393"/>
      <c r="AG177" s="393"/>
      <c r="AH177" s="393"/>
    </row>
    <row r="178" spans="1:34" ht="15">
      <c r="A178" s="99" t="s">
        <v>618</v>
      </c>
      <c r="B178" s="100"/>
      <c r="C178" s="100"/>
      <c r="D178" s="101"/>
      <c r="E178" s="34"/>
      <c r="F178" s="32"/>
      <c r="G178" s="32"/>
      <c r="H178" s="73"/>
      <c r="I178" s="119"/>
      <c r="J178" s="120"/>
      <c r="K178" s="17"/>
      <c r="L178" s="17"/>
      <c r="M178" s="17"/>
      <c r="N178" s="11"/>
      <c r="O178" s="53"/>
      <c r="Q178" s="95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34" ht="38.25">
      <c r="A179" s="20" t="s">
        <v>16</v>
      </c>
      <c r="B179" s="21" t="s">
        <v>575</v>
      </c>
      <c r="C179" s="21"/>
      <c r="D179" s="22" t="s">
        <v>588</v>
      </c>
      <c r="E179" s="21" t="s">
        <v>589</v>
      </c>
      <c r="F179" s="21" t="s">
        <v>590</v>
      </c>
      <c r="G179" s="21" t="s">
        <v>591</v>
      </c>
      <c r="H179" s="21" t="s">
        <v>592</v>
      </c>
      <c r="I179" s="21" t="s">
        <v>593</v>
      </c>
      <c r="J179" s="20" t="s">
        <v>594</v>
      </c>
      <c r="K179" s="62" t="s">
        <v>610</v>
      </c>
      <c r="L179" s="420" t="s">
        <v>3630</v>
      </c>
      <c r="M179" s="63" t="s">
        <v>3629</v>
      </c>
      <c r="N179" s="21" t="s">
        <v>597</v>
      </c>
      <c r="O179" s="78" t="s">
        <v>598</v>
      </c>
      <c r="P179" s="97"/>
      <c r="Q179" s="11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34" s="393" customFormat="1" ht="14.25">
      <c r="A180" s="507">
        <v>1</v>
      </c>
      <c r="B180" s="508">
        <v>44173</v>
      </c>
      <c r="C180" s="601"/>
      <c r="D180" s="602" t="s">
        <v>3704</v>
      </c>
      <c r="E180" s="511" t="s">
        <v>600</v>
      </c>
      <c r="F180" s="493">
        <v>1570</v>
      </c>
      <c r="G180" s="603">
        <v>1415</v>
      </c>
      <c r="H180" s="493">
        <v>1740</v>
      </c>
      <c r="I180" s="512">
        <v>1900</v>
      </c>
      <c r="J180" s="654" t="s">
        <v>3826</v>
      </c>
      <c r="K180" s="654">
        <f t="shared" ref="K180" si="188">H180-F180</f>
        <v>170</v>
      </c>
      <c r="L180" s="475">
        <f t="shared" ref="L180" si="189">(F180*-0.8)/100</f>
        <v>-12.56</v>
      </c>
      <c r="M180" s="476">
        <f t="shared" ref="M180" si="190">(K180+L180)/F180</f>
        <v>0.10028025477707006</v>
      </c>
      <c r="N180" s="495" t="s">
        <v>599</v>
      </c>
      <c r="O180" s="477">
        <v>44189</v>
      </c>
      <c r="P180" s="98"/>
      <c r="Q180" s="444"/>
      <c r="R180" s="552" t="s">
        <v>602</v>
      </c>
      <c r="S180" s="438"/>
      <c r="T180" s="438"/>
      <c r="U180" s="438"/>
      <c r="V180" s="438"/>
      <c r="W180" s="438"/>
      <c r="X180" s="438"/>
      <c r="Y180" s="438"/>
      <c r="Z180" s="438"/>
    </row>
    <row r="181" spans="1:34" s="393" customFormat="1" ht="14.25">
      <c r="A181" s="507">
        <v>2</v>
      </c>
      <c r="B181" s="508">
        <v>44173</v>
      </c>
      <c r="C181" s="601"/>
      <c r="D181" s="602" t="s">
        <v>440</v>
      </c>
      <c r="E181" s="511" t="s">
        <v>600</v>
      </c>
      <c r="F181" s="493">
        <v>301</v>
      </c>
      <c r="G181" s="603">
        <v>265</v>
      </c>
      <c r="H181" s="493">
        <v>329</v>
      </c>
      <c r="I181" s="512" t="s">
        <v>3705</v>
      </c>
      <c r="J181" s="598" t="s">
        <v>3747</v>
      </c>
      <c r="K181" s="598">
        <f t="shared" ref="K181" si="191">H181-F181</f>
        <v>28</v>
      </c>
      <c r="L181" s="475">
        <f t="shared" ref="L181" si="192">(F181*-0.8)/100</f>
        <v>-2.4079999999999999</v>
      </c>
      <c r="M181" s="476">
        <f t="shared" ref="M181" si="193">(K181+L181)/F181</f>
        <v>8.502325581395348E-2</v>
      </c>
      <c r="N181" s="495" t="s">
        <v>599</v>
      </c>
      <c r="O181" s="477">
        <v>44183</v>
      </c>
      <c r="P181" s="98"/>
      <c r="Q181" s="444"/>
      <c r="R181" s="552" t="s">
        <v>602</v>
      </c>
      <c r="S181" s="438"/>
      <c r="T181" s="438"/>
      <c r="U181" s="438"/>
      <c r="V181" s="438"/>
      <c r="W181" s="438"/>
      <c r="X181" s="438"/>
      <c r="Y181" s="438"/>
      <c r="Z181" s="438"/>
    </row>
    <row r="182" spans="1:34" s="8" customFormat="1">
      <c r="A182" s="388"/>
      <c r="B182" s="389"/>
      <c r="C182" s="390"/>
      <c r="D182" s="391"/>
      <c r="E182" s="424"/>
      <c r="F182" s="424"/>
      <c r="G182" s="550"/>
      <c r="H182" s="550"/>
      <c r="I182" s="424"/>
      <c r="J182" s="551"/>
      <c r="K182" s="546"/>
      <c r="L182" s="547"/>
      <c r="M182" s="548"/>
      <c r="N182" s="549"/>
      <c r="O182" s="392"/>
      <c r="P182" s="123"/>
      <c r="Q182"/>
      <c r="R182" s="94"/>
      <c r="T182" s="57"/>
      <c r="U182" s="57"/>
      <c r="V182" s="57"/>
      <c r="W182" s="57"/>
      <c r="X182" s="57"/>
      <c r="Y182" s="57"/>
      <c r="Z182" s="57"/>
    </row>
    <row r="183" spans="1:34">
      <c r="A183" s="23" t="s">
        <v>603</v>
      </c>
      <c r="B183" s="23"/>
      <c r="C183" s="23"/>
      <c r="D183" s="23"/>
      <c r="E183" s="5"/>
      <c r="F183" s="30" t="s">
        <v>605</v>
      </c>
      <c r="G183" s="82"/>
      <c r="H183" s="82"/>
      <c r="I183" s="38"/>
      <c r="J183" s="85"/>
      <c r="K183" s="83"/>
      <c r="L183" s="84"/>
      <c r="M183" s="85"/>
      <c r="N183" s="86"/>
      <c r="O183" s="124"/>
      <c r="P183" s="11"/>
      <c r="Q183" s="16"/>
      <c r="R183" s="96"/>
      <c r="S183" s="16"/>
      <c r="T183" s="16"/>
      <c r="U183" s="16"/>
      <c r="V183" s="16"/>
      <c r="W183" s="16"/>
      <c r="X183" s="16"/>
      <c r="Y183" s="16"/>
    </row>
    <row r="184" spans="1:34">
      <c r="A184" s="29" t="s">
        <v>604</v>
      </c>
      <c r="B184" s="23"/>
      <c r="C184" s="23"/>
      <c r="D184" s="23"/>
      <c r="E184" s="32"/>
      <c r="F184" s="30" t="s">
        <v>607</v>
      </c>
      <c r="G184" s="12"/>
      <c r="H184" s="12"/>
      <c r="I184" s="12"/>
      <c r="J184" s="53"/>
      <c r="K184" s="12"/>
      <c r="L184" s="12"/>
      <c r="M184" s="12"/>
      <c r="N184" s="11"/>
      <c r="O184" s="53"/>
      <c r="Q184" s="7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34">
      <c r="A185" s="29"/>
      <c r="B185" s="23"/>
      <c r="C185" s="23"/>
      <c r="D185" s="23"/>
      <c r="E185" s="32"/>
      <c r="F185" s="30"/>
      <c r="G185" s="12"/>
      <c r="H185" s="12"/>
      <c r="I185" s="12"/>
      <c r="J185" s="53"/>
      <c r="K185" s="12"/>
      <c r="L185" s="12"/>
      <c r="M185" s="12"/>
      <c r="N185" s="11"/>
      <c r="O185" s="53"/>
      <c r="Q185" s="7"/>
      <c r="R185" s="82"/>
      <c r="S185" s="16"/>
      <c r="T185" s="16"/>
      <c r="U185" s="16"/>
      <c r="V185" s="16"/>
      <c r="W185" s="16"/>
      <c r="X185" s="16"/>
      <c r="Y185" s="16"/>
      <c r="Z185" s="16"/>
    </row>
    <row r="186" spans="1:34" ht="15">
      <c r="A186" s="11"/>
      <c r="B186" s="33" t="s">
        <v>3635</v>
      </c>
      <c r="C186" s="33"/>
      <c r="D186" s="33"/>
      <c r="E186" s="33"/>
      <c r="F186" s="34"/>
      <c r="G186" s="32"/>
      <c r="H186" s="32"/>
      <c r="I186" s="73"/>
      <c r="J186" s="74"/>
      <c r="K186" s="75"/>
      <c r="L186" s="419"/>
      <c r="M186" s="12"/>
      <c r="N186" s="11"/>
      <c r="O186" s="53"/>
      <c r="Q186" s="7"/>
      <c r="R186" s="82"/>
      <c r="S186" s="16"/>
      <c r="T186" s="16"/>
      <c r="U186" s="16"/>
      <c r="V186" s="16"/>
      <c r="W186" s="16"/>
      <c r="X186" s="16"/>
      <c r="Y186" s="16"/>
      <c r="Z186" s="16"/>
    </row>
    <row r="187" spans="1:34" ht="38.25">
      <c r="A187" s="20" t="s">
        <v>16</v>
      </c>
      <c r="B187" s="21" t="s">
        <v>575</v>
      </c>
      <c r="C187" s="21"/>
      <c r="D187" s="22" t="s">
        <v>588</v>
      </c>
      <c r="E187" s="21" t="s">
        <v>589</v>
      </c>
      <c r="F187" s="21" t="s">
        <v>590</v>
      </c>
      <c r="G187" s="21" t="s">
        <v>609</v>
      </c>
      <c r="H187" s="21" t="s">
        <v>592</v>
      </c>
      <c r="I187" s="21" t="s">
        <v>593</v>
      </c>
      <c r="J187" s="76" t="s">
        <v>594</v>
      </c>
      <c r="K187" s="62" t="s">
        <v>610</v>
      </c>
      <c r="L187" s="77" t="s">
        <v>611</v>
      </c>
      <c r="M187" s="21" t="s">
        <v>612</v>
      </c>
      <c r="N187" s="420" t="s">
        <v>3630</v>
      </c>
      <c r="O187" s="63" t="s">
        <v>3629</v>
      </c>
      <c r="P187" s="21" t="s">
        <v>597</v>
      </c>
      <c r="Q187" s="78" t="s">
        <v>598</v>
      </c>
      <c r="R187" s="82"/>
      <c r="S187" s="16"/>
      <c r="T187" s="16"/>
      <c r="U187" s="16"/>
      <c r="V187" s="16"/>
      <c r="W187" s="16"/>
      <c r="X187" s="16"/>
      <c r="Y187" s="16"/>
      <c r="Z187" s="16"/>
    </row>
    <row r="188" spans="1:34" ht="14.25">
      <c r="A188" s="382"/>
      <c r="B188" s="397"/>
      <c r="C188" s="401"/>
      <c r="D188" s="411"/>
      <c r="E188" s="402"/>
      <c r="F188" s="431"/>
      <c r="G188" s="409"/>
      <c r="H188" s="402"/>
      <c r="I188" s="399"/>
      <c r="J188" s="442"/>
      <c r="K188" s="442"/>
      <c r="L188" s="443"/>
      <c r="M188" s="441"/>
      <c r="N188" s="443"/>
      <c r="O188" s="430"/>
      <c r="P188" s="403"/>
      <c r="Q188" s="421"/>
      <c r="R188" s="439"/>
      <c r="S188" s="429"/>
      <c r="T188" s="16"/>
      <c r="U188" s="438"/>
      <c r="V188" s="438"/>
      <c r="W188" s="438"/>
      <c r="X188" s="438"/>
      <c r="Y188" s="438"/>
      <c r="Z188" s="438"/>
      <c r="AA188" s="393"/>
      <c r="AB188" s="393"/>
      <c r="AC188" s="393"/>
    </row>
    <row r="189" spans="1:34" ht="14.25">
      <c r="A189" s="382"/>
      <c r="B189" s="397"/>
      <c r="C189" s="401"/>
      <c r="D189" s="411"/>
      <c r="E189" s="402"/>
      <c r="F189" s="431"/>
      <c r="G189" s="409"/>
      <c r="H189" s="402"/>
      <c r="I189" s="399"/>
      <c r="J189" s="442"/>
      <c r="K189" s="442"/>
      <c r="L189" s="443"/>
      <c r="M189" s="441"/>
      <c r="N189" s="443"/>
      <c r="O189" s="430"/>
      <c r="P189" s="403"/>
      <c r="Q189" s="421"/>
      <c r="R189" s="439"/>
      <c r="S189" s="429"/>
      <c r="T189" s="16"/>
      <c r="U189" s="438"/>
      <c r="V189" s="438"/>
      <c r="W189" s="438"/>
      <c r="X189" s="438"/>
      <c r="Y189" s="438"/>
      <c r="Z189" s="438"/>
      <c r="AA189" s="393"/>
      <c r="AB189" s="393"/>
      <c r="AC189" s="393"/>
    </row>
    <row r="190" spans="1:34" s="393" customFormat="1" ht="14.25">
      <c r="A190" s="382"/>
      <c r="B190" s="397"/>
      <c r="C190" s="401"/>
      <c r="D190" s="411"/>
      <c r="E190" s="402"/>
      <c r="F190" s="431"/>
      <c r="G190" s="409"/>
      <c r="H190" s="402"/>
      <c r="I190" s="399"/>
      <c r="J190" s="442"/>
      <c r="K190" s="442"/>
      <c r="L190" s="443"/>
      <c r="M190" s="441"/>
      <c r="N190" s="443"/>
      <c r="O190" s="430"/>
      <c r="P190" s="403"/>
      <c r="Q190" s="421"/>
      <c r="R190" s="436"/>
      <c r="S190" s="438"/>
      <c r="T190" s="438"/>
      <c r="U190" s="438"/>
      <c r="V190" s="438"/>
      <c r="W190" s="438"/>
      <c r="X190" s="438"/>
      <c r="Y190" s="438"/>
      <c r="Z190" s="438"/>
    </row>
    <row r="191" spans="1:34" s="393" customFormat="1" ht="14.25">
      <c r="A191" s="382"/>
      <c r="B191" s="397"/>
      <c r="C191" s="401"/>
      <c r="D191" s="411"/>
      <c r="E191" s="402"/>
      <c r="F191" s="442"/>
      <c r="G191" s="415"/>
      <c r="H191" s="402"/>
      <c r="I191" s="399"/>
      <c r="J191" s="442"/>
      <c r="K191" s="442"/>
      <c r="L191" s="443"/>
      <c r="M191" s="441"/>
      <c r="N191" s="443"/>
      <c r="O191" s="430"/>
      <c r="P191" s="403"/>
      <c r="Q191" s="421"/>
      <c r="R191" s="436"/>
      <c r="S191" s="438"/>
      <c r="T191" s="438"/>
      <c r="U191" s="438"/>
      <c r="V191" s="438"/>
      <c r="W191" s="438"/>
      <c r="X191" s="438"/>
      <c r="Y191" s="438"/>
      <c r="Z191" s="438"/>
    </row>
    <row r="192" spans="1:34" s="393" customFormat="1" ht="14.25">
      <c r="A192" s="382"/>
      <c r="B192" s="397"/>
      <c r="C192" s="401"/>
      <c r="D192" s="411"/>
      <c r="E192" s="402"/>
      <c r="F192" s="442"/>
      <c r="G192" s="415"/>
      <c r="H192" s="402"/>
      <c r="I192" s="399"/>
      <c r="J192" s="442"/>
      <c r="K192" s="442"/>
      <c r="L192" s="443"/>
      <c r="M192" s="441"/>
      <c r="N192" s="443"/>
      <c r="O192" s="430"/>
      <c r="P192" s="403"/>
      <c r="Q192" s="421"/>
      <c r="R192" s="436"/>
      <c r="S192" s="438"/>
      <c r="T192" s="438"/>
      <c r="U192" s="438"/>
      <c r="V192" s="438"/>
      <c r="W192" s="438"/>
      <c r="X192" s="438"/>
      <c r="Y192" s="438"/>
      <c r="Z192" s="438"/>
    </row>
    <row r="193" spans="1:26" s="393" customFormat="1" ht="14.25">
      <c r="A193" s="382"/>
      <c r="B193" s="397"/>
      <c r="C193" s="401"/>
      <c r="D193" s="411"/>
      <c r="E193" s="402"/>
      <c r="F193" s="431"/>
      <c r="G193" s="409"/>
      <c r="H193" s="402"/>
      <c r="I193" s="399"/>
      <c r="J193" s="442"/>
      <c r="K193" s="433"/>
      <c r="L193" s="443"/>
      <c r="M193" s="441"/>
      <c r="N193" s="443"/>
      <c r="O193" s="430"/>
      <c r="P193" s="435"/>
      <c r="Q193" s="421"/>
      <c r="R193" s="436"/>
      <c r="S193" s="438"/>
      <c r="T193" s="438"/>
      <c r="U193" s="438"/>
      <c r="V193" s="438"/>
      <c r="W193" s="438"/>
      <c r="X193" s="438"/>
      <c r="Y193" s="438"/>
      <c r="Z193" s="438"/>
    </row>
    <row r="194" spans="1:26" s="393" customFormat="1" ht="14.25">
      <c r="A194" s="382"/>
      <c r="B194" s="397"/>
      <c r="C194" s="401"/>
      <c r="D194" s="411"/>
      <c r="E194" s="402"/>
      <c r="F194" s="431"/>
      <c r="G194" s="409"/>
      <c r="H194" s="402"/>
      <c r="I194" s="399"/>
      <c r="J194" s="433"/>
      <c r="K194" s="433"/>
      <c r="L194" s="433"/>
      <c r="M194" s="433"/>
      <c r="N194" s="434"/>
      <c r="O194" s="445"/>
      <c r="P194" s="435"/>
      <c r="Q194" s="421"/>
      <c r="R194" s="436"/>
      <c r="S194" s="438"/>
      <c r="T194" s="438"/>
      <c r="U194" s="438"/>
      <c r="V194" s="438"/>
      <c r="W194" s="438"/>
      <c r="X194" s="438"/>
      <c r="Y194" s="438"/>
      <c r="Z194" s="438"/>
    </row>
    <row r="195" spans="1:26" s="393" customFormat="1" ht="14.25">
      <c r="A195" s="382"/>
      <c r="B195" s="397"/>
      <c r="C195" s="401"/>
      <c r="D195" s="411"/>
      <c r="E195" s="402"/>
      <c r="F195" s="442"/>
      <c r="G195" s="415"/>
      <c r="H195" s="402"/>
      <c r="I195" s="399"/>
      <c r="J195" s="442"/>
      <c r="K195" s="442"/>
      <c r="L195" s="443"/>
      <c r="M195" s="441"/>
      <c r="N195" s="443"/>
      <c r="O195" s="430"/>
      <c r="P195" s="403"/>
      <c r="Q195" s="421"/>
      <c r="R195" s="439"/>
      <c r="S195" s="429"/>
      <c r="T195" s="438"/>
      <c r="U195" s="438"/>
      <c r="V195" s="438"/>
      <c r="W195" s="438"/>
      <c r="X195" s="438"/>
      <c r="Y195" s="438"/>
      <c r="Z195" s="438"/>
    </row>
    <row r="196" spans="1:26" s="393" customFormat="1" ht="14.25">
      <c r="A196" s="382"/>
      <c r="B196" s="397"/>
      <c r="C196" s="401"/>
      <c r="D196" s="411"/>
      <c r="E196" s="402"/>
      <c r="F196" s="431"/>
      <c r="G196" s="409"/>
      <c r="H196" s="402"/>
      <c r="I196" s="399"/>
      <c r="J196" s="376"/>
      <c r="K196" s="376"/>
      <c r="L196" s="376"/>
      <c r="M196" s="376"/>
      <c r="N196" s="432"/>
      <c r="O196" s="430"/>
      <c r="P196" s="404"/>
      <c r="Q196" s="421"/>
      <c r="R196" s="439"/>
      <c r="S196" s="429"/>
      <c r="T196" s="438"/>
      <c r="U196" s="438"/>
      <c r="V196" s="438"/>
      <c r="W196" s="438"/>
      <c r="X196" s="438"/>
      <c r="Y196" s="438"/>
      <c r="Z196" s="438"/>
    </row>
    <row r="197" spans="1:26">
      <c r="A197" s="29"/>
      <c r="B197" s="23"/>
      <c r="C197" s="23"/>
      <c r="D197" s="23"/>
      <c r="E197" s="32"/>
      <c r="F197" s="30"/>
      <c r="G197" s="12"/>
      <c r="H197" s="12"/>
      <c r="I197" s="12"/>
      <c r="J197" s="53"/>
      <c r="K197" s="12"/>
      <c r="L197" s="12"/>
      <c r="M197" s="12"/>
      <c r="N197" s="11"/>
      <c r="O197" s="53"/>
      <c r="P197" s="7"/>
      <c r="Q197" s="11"/>
      <c r="R197" s="141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9"/>
      <c r="B198" s="23"/>
      <c r="C198" s="23"/>
      <c r="D198" s="23"/>
      <c r="E198" s="32"/>
      <c r="F198" s="30"/>
      <c r="G198" s="41"/>
      <c r="H198" s="42"/>
      <c r="I198" s="82"/>
      <c r="J198" s="17"/>
      <c r="K198" s="83"/>
      <c r="L198" s="84"/>
      <c r="M198" s="85"/>
      <c r="N198" s="86"/>
      <c r="O198" s="87"/>
      <c r="P198" s="11"/>
      <c r="Q198" s="16"/>
      <c r="R198" s="141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"/>
      <c r="B199" s="45"/>
      <c r="C199" s="102"/>
      <c r="D199" s="6"/>
      <c r="E199" s="38"/>
      <c r="F199" s="82"/>
      <c r="G199" s="41"/>
      <c r="H199" s="42"/>
      <c r="I199" s="82"/>
      <c r="J199" s="17"/>
      <c r="K199" s="83"/>
      <c r="L199" s="84"/>
      <c r="M199" s="85"/>
      <c r="N199" s="86"/>
      <c r="O199" s="87"/>
      <c r="P199" s="11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 ht="15">
      <c r="A200" s="5"/>
      <c r="B200" s="103" t="s">
        <v>619</v>
      </c>
      <c r="C200" s="103"/>
      <c r="D200" s="103"/>
      <c r="E200" s="103"/>
      <c r="F200" s="17"/>
      <c r="G200" s="17"/>
      <c r="H200" s="104"/>
      <c r="I200" s="17"/>
      <c r="J200" s="74"/>
      <c r="K200" s="75"/>
      <c r="L200" s="17"/>
      <c r="M200" s="17"/>
      <c r="N200" s="16"/>
      <c r="O200" s="98"/>
      <c r="P200" s="11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 ht="38.25">
      <c r="A201" s="20" t="s">
        <v>16</v>
      </c>
      <c r="B201" s="21" t="s">
        <v>575</v>
      </c>
      <c r="C201" s="21"/>
      <c r="D201" s="22" t="s">
        <v>588</v>
      </c>
      <c r="E201" s="21" t="s">
        <v>589</v>
      </c>
      <c r="F201" s="21" t="s">
        <v>590</v>
      </c>
      <c r="G201" s="21" t="s">
        <v>620</v>
      </c>
      <c r="H201" s="21" t="s">
        <v>621</v>
      </c>
      <c r="I201" s="21" t="s">
        <v>593</v>
      </c>
      <c r="J201" s="61" t="s">
        <v>594</v>
      </c>
      <c r="K201" s="21" t="s">
        <v>595</v>
      </c>
      <c r="L201" s="21" t="s">
        <v>596</v>
      </c>
      <c r="M201" s="21" t="s">
        <v>597</v>
      </c>
      <c r="N201" s="22" t="s">
        <v>598</v>
      </c>
      <c r="O201" s="98"/>
      <c r="P201" s="11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1</v>
      </c>
      <c r="B202" s="105">
        <v>41579</v>
      </c>
      <c r="C202" s="105"/>
      <c r="D202" s="106" t="s">
        <v>622</v>
      </c>
      <c r="E202" s="107" t="s">
        <v>623</v>
      </c>
      <c r="F202" s="108">
        <v>82</v>
      </c>
      <c r="G202" s="107" t="s">
        <v>624</v>
      </c>
      <c r="H202" s="107">
        <v>100</v>
      </c>
      <c r="I202" s="125">
        <v>100</v>
      </c>
      <c r="J202" s="126" t="s">
        <v>625</v>
      </c>
      <c r="K202" s="127">
        <f t="shared" ref="K202:K233" si="194">H202-F202</f>
        <v>18</v>
      </c>
      <c r="L202" s="128">
        <f t="shared" ref="L202:L233" si="195">K202/F202</f>
        <v>0.21951219512195122</v>
      </c>
      <c r="M202" s="129" t="s">
        <v>599</v>
      </c>
      <c r="N202" s="130">
        <v>42657</v>
      </c>
      <c r="O202" s="53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2</v>
      </c>
      <c r="B203" s="105">
        <v>41794</v>
      </c>
      <c r="C203" s="105"/>
      <c r="D203" s="106" t="s">
        <v>626</v>
      </c>
      <c r="E203" s="107" t="s">
        <v>600</v>
      </c>
      <c r="F203" s="108">
        <v>257</v>
      </c>
      <c r="G203" s="107" t="s">
        <v>624</v>
      </c>
      <c r="H203" s="107">
        <v>300</v>
      </c>
      <c r="I203" s="125">
        <v>300</v>
      </c>
      <c r="J203" s="126" t="s">
        <v>625</v>
      </c>
      <c r="K203" s="127">
        <f t="shared" si="194"/>
        <v>43</v>
      </c>
      <c r="L203" s="128">
        <f t="shared" si="195"/>
        <v>0.16731517509727625</v>
      </c>
      <c r="M203" s="129" t="s">
        <v>599</v>
      </c>
      <c r="N203" s="130">
        <v>41822</v>
      </c>
      <c r="O203" s="53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3</v>
      </c>
      <c r="B204" s="105">
        <v>41828</v>
      </c>
      <c r="C204" s="105"/>
      <c r="D204" s="106" t="s">
        <v>627</v>
      </c>
      <c r="E204" s="107" t="s">
        <v>600</v>
      </c>
      <c r="F204" s="108">
        <v>393</v>
      </c>
      <c r="G204" s="107" t="s">
        <v>624</v>
      </c>
      <c r="H204" s="107">
        <v>468</v>
      </c>
      <c r="I204" s="125">
        <v>468</v>
      </c>
      <c r="J204" s="126" t="s">
        <v>625</v>
      </c>
      <c r="K204" s="127">
        <f t="shared" si="194"/>
        <v>75</v>
      </c>
      <c r="L204" s="128">
        <f t="shared" si="195"/>
        <v>0.19083969465648856</v>
      </c>
      <c r="M204" s="129" t="s">
        <v>599</v>
      </c>
      <c r="N204" s="130">
        <v>41863</v>
      </c>
      <c r="O204" s="53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4</v>
      </c>
      <c r="B205" s="105">
        <v>41857</v>
      </c>
      <c r="C205" s="105"/>
      <c r="D205" s="106" t="s">
        <v>628</v>
      </c>
      <c r="E205" s="107" t="s">
        <v>600</v>
      </c>
      <c r="F205" s="108">
        <v>205</v>
      </c>
      <c r="G205" s="107" t="s">
        <v>624</v>
      </c>
      <c r="H205" s="107">
        <v>275</v>
      </c>
      <c r="I205" s="125">
        <v>250</v>
      </c>
      <c r="J205" s="126" t="s">
        <v>625</v>
      </c>
      <c r="K205" s="127">
        <f t="shared" si="194"/>
        <v>70</v>
      </c>
      <c r="L205" s="128">
        <f t="shared" si="195"/>
        <v>0.34146341463414637</v>
      </c>
      <c r="M205" s="129" t="s">
        <v>599</v>
      </c>
      <c r="N205" s="130">
        <v>41962</v>
      </c>
      <c r="O205" s="53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5</v>
      </c>
      <c r="B206" s="105">
        <v>41886</v>
      </c>
      <c r="C206" s="105"/>
      <c r="D206" s="106" t="s">
        <v>629</v>
      </c>
      <c r="E206" s="107" t="s">
        <v>600</v>
      </c>
      <c r="F206" s="108">
        <v>162</v>
      </c>
      <c r="G206" s="107" t="s">
        <v>624</v>
      </c>
      <c r="H206" s="107">
        <v>190</v>
      </c>
      <c r="I206" s="125">
        <v>190</v>
      </c>
      <c r="J206" s="126" t="s">
        <v>625</v>
      </c>
      <c r="K206" s="127">
        <f t="shared" si="194"/>
        <v>28</v>
      </c>
      <c r="L206" s="128">
        <f t="shared" si="195"/>
        <v>0.1728395061728395</v>
      </c>
      <c r="M206" s="129" t="s">
        <v>599</v>
      </c>
      <c r="N206" s="130">
        <v>42006</v>
      </c>
      <c r="O206" s="53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6</v>
      </c>
      <c r="B207" s="105">
        <v>41886</v>
      </c>
      <c r="C207" s="105"/>
      <c r="D207" s="106" t="s">
        <v>630</v>
      </c>
      <c r="E207" s="107" t="s">
        <v>600</v>
      </c>
      <c r="F207" s="108">
        <v>75</v>
      </c>
      <c r="G207" s="107" t="s">
        <v>624</v>
      </c>
      <c r="H207" s="107">
        <v>91.5</v>
      </c>
      <c r="I207" s="125" t="s">
        <v>631</v>
      </c>
      <c r="J207" s="126" t="s">
        <v>632</v>
      </c>
      <c r="K207" s="127">
        <f t="shared" si="194"/>
        <v>16.5</v>
      </c>
      <c r="L207" s="128">
        <f t="shared" si="195"/>
        <v>0.22</v>
      </c>
      <c r="M207" s="129" t="s">
        <v>599</v>
      </c>
      <c r="N207" s="130">
        <v>41954</v>
      </c>
      <c r="O207" s="53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7</v>
      </c>
      <c r="B208" s="105">
        <v>41913</v>
      </c>
      <c r="C208" s="105"/>
      <c r="D208" s="106" t="s">
        <v>633</v>
      </c>
      <c r="E208" s="107" t="s">
        <v>600</v>
      </c>
      <c r="F208" s="108">
        <v>850</v>
      </c>
      <c r="G208" s="107" t="s">
        <v>624</v>
      </c>
      <c r="H208" s="107">
        <v>982.5</v>
      </c>
      <c r="I208" s="125">
        <v>1050</v>
      </c>
      <c r="J208" s="126" t="s">
        <v>634</v>
      </c>
      <c r="K208" s="127">
        <f t="shared" si="194"/>
        <v>132.5</v>
      </c>
      <c r="L208" s="128">
        <f t="shared" si="195"/>
        <v>0.15588235294117647</v>
      </c>
      <c r="M208" s="129" t="s">
        <v>599</v>
      </c>
      <c r="N208" s="130">
        <v>42039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8</v>
      </c>
      <c r="B209" s="105">
        <v>41913</v>
      </c>
      <c r="C209" s="105"/>
      <c r="D209" s="106" t="s">
        <v>635</v>
      </c>
      <c r="E209" s="107" t="s">
        <v>600</v>
      </c>
      <c r="F209" s="108">
        <v>475</v>
      </c>
      <c r="G209" s="107" t="s">
        <v>624</v>
      </c>
      <c r="H209" s="107">
        <v>515</v>
      </c>
      <c r="I209" s="125">
        <v>600</v>
      </c>
      <c r="J209" s="126" t="s">
        <v>636</v>
      </c>
      <c r="K209" s="127">
        <f t="shared" si="194"/>
        <v>40</v>
      </c>
      <c r="L209" s="128">
        <f t="shared" si="195"/>
        <v>8.4210526315789472E-2</v>
      </c>
      <c r="M209" s="129" t="s">
        <v>599</v>
      </c>
      <c r="N209" s="130">
        <v>41939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9</v>
      </c>
      <c r="B210" s="105">
        <v>41913</v>
      </c>
      <c r="C210" s="105"/>
      <c r="D210" s="106" t="s">
        <v>637</v>
      </c>
      <c r="E210" s="107" t="s">
        <v>600</v>
      </c>
      <c r="F210" s="108">
        <v>86</v>
      </c>
      <c r="G210" s="107" t="s">
        <v>624</v>
      </c>
      <c r="H210" s="107">
        <v>99</v>
      </c>
      <c r="I210" s="125">
        <v>140</v>
      </c>
      <c r="J210" s="126" t="s">
        <v>638</v>
      </c>
      <c r="K210" s="127">
        <f t="shared" si="194"/>
        <v>13</v>
      </c>
      <c r="L210" s="128">
        <f t="shared" si="195"/>
        <v>0.15116279069767441</v>
      </c>
      <c r="M210" s="129" t="s">
        <v>599</v>
      </c>
      <c r="N210" s="130">
        <v>41939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10</v>
      </c>
      <c r="B211" s="105">
        <v>41926</v>
      </c>
      <c r="C211" s="105"/>
      <c r="D211" s="106" t="s">
        <v>639</v>
      </c>
      <c r="E211" s="107" t="s">
        <v>600</v>
      </c>
      <c r="F211" s="108">
        <v>496.6</v>
      </c>
      <c r="G211" s="107" t="s">
        <v>624</v>
      </c>
      <c r="H211" s="107">
        <v>621</v>
      </c>
      <c r="I211" s="125">
        <v>580</v>
      </c>
      <c r="J211" s="126" t="s">
        <v>625</v>
      </c>
      <c r="K211" s="127">
        <f t="shared" si="194"/>
        <v>124.39999999999998</v>
      </c>
      <c r="L211" s="128">
        <f t="shared" si="195"/>
        <v>0.25050342327829234</v>
      </c>
      <c r="M211" s="129" t="s">
        <v>599</v>
      </c>
      <c r="N211" s="130">
        <v>42605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11</v>
      </c>
      <c r="B212" s="105">
        <v>41926</v>
      </c>
      <c r="C212" s="105"/>
      <c r="D212" s="106" t="s">
        <v>640</v>
      </c>
      <c r="E212" s="107" t="s">
        <v>600</v>
      </c>
      <c r="F212" s="108">
        <v>2481.9</v>
      </c>
      <c r="G212" s="107" t="s">
        <v>624</v>
      </c>
      <c r="H212" s="107">
        <v>2840</v>
      </c>
      <c r="I212" s="125">
        <v>2870</v>
      </c>
      <c r="J212" s="126" t="s">
        <v>641</v>
      </c>
      <c r="K212" s="127">
        <f t="shared" si="194"/>
        <v>358.09999999999991</v>
      </c>
      <c r="L212" s="128">
        <f t="shared" si="195"/>
        <v>0.14428462065353154</v>
      </c>
      <c r="M212" s="129" t="s">
        <v>599</v>
      </c>
      <c r="N212" s="130">
        <v>42017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12</v>
      </c>
      <c r="B213" s="105">
        <v>41928</v>
      </c>
      <c r="C213" s="105"/>
      <c r="D213" s="106" t="s">
        <v>642</v>
      </c>
      <c r="E213" s="107" t="s">
        <v>600</v>
      </c>
      <c r="F213" s="108">
        <v>84.5</v>
      </c>
      <c r="G213" s="107" t="s">
        <v>624</v>
      </c>
      <c r="H213" s="107">
        <v>93</v>
      </c>
      <c r="I213" s="125">
        <v>110</v>
      </c>
      <c r="J213" s="126" t="s">
        <v>643</v>
      </c>
      <c r="K213" s="127">
        <f t="shared" si="194"/>
        <v>8.5</v>
      </c>
      <c r="L213" s="128">
        <f t="shared" si="195"/>
        <v>0.10059171597633136</v>
      </c>
      <c r="M213" s="129" t="s">
        <v>599</v>
      </c>
      <c r="N213" s="130">
        <v>41939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13</v>
      </c>
      <c r="B214" s="105">
        <v>41928</v>
      </c>
      <c r="C214" s="105"/>
      <c r="D214" s="106" t="s">
        <v>644</v>
      </c>
      <c r="E214" s="107" t="s">
        <v>600</v>
      </c>
      <c r="F214" s="108">
        <v>401</v>
      </c>
      <c r="G214" s="107" t="s">
        <v>624</v>
      </c>
      <c r="H214" s="107">
        <v>428</v>
      </c>
      <c r="I214" s="125">
        <v>450</v>
      </c>
      <c r="J214" s="126" t="s">
        <v>645</v>
      </c>
      <c r="K214" s="127">
        <f t="shared" si="194"/>
        <v>27</v>
      </c>
      <c r="L214" s="128">
        <f t="shared" si="195"/>
        <v>6.7331670822942641E-2</v>
      </c>
      <c r="M214" s="129" t="s">
        <v>599</v>
      </c>
      <c r="N214" s="130">
        <v>42020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14</v>
      </c>
      <c r="B215" s="105">
        <v>41928</v>
      </c>
      <c r="C215" s="105"/>
      <c r="D215" s="106" t="s">
        <v>646</v>
      </c>
      <c r="E215" s="107" t="s">
        <v>600</v>
      </c>
      <c r="F215" s="108">
        <v>101</v>
      </c>
      <c r="G215" s="107" t="s">
        <v>624</v>
      </c>
      <c r="H215" s="107">
        <v>112</v>
      </c>
      <c r="I215" s="125">
        <v>120</v>
      </c>
      <c r="J215" s="126" t="s">
        <v>647</v>
      </c>
      <c r="K215" s="127">
        <f t="shared" si="194"/>
        <v>11</v>
      </c>
      <c r="L215" s="128">
        <f t="shared" si="195"/>
        <v>0.10891089108910891</v>
      </c>
      <c r="M215" s="129" t="s">
        <v>599</v>
      </c>
      <c r="N215" s="130">
        <v>41939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15</v>
      </c>
      <c r="B216" s="105">
        <v>41954</v>
      </c>
      <c r="C216" s="105"/>
      <c r="D216" s="106" t="s">
        <v>648</v>
      </c>
      <c r="E216" s="107" t="s">
        <v>600</v>
      </c>
      <c r="F216" s="108">
        <v>59</v>
      </c>
      <c r="G216" s="107" t="s">
        <v>624</v>
      </c>
      <c r="H216" s="107">
        <v>76</v>
      </c>
      <c r="I216" s="125">
        <v>76</v>
      </c>
      <c r="J216" s="126" t="s">
        <v>625</v>
      </c>
      <c r="K216" s="127">
        <f t="shared" si="194"/>
        <v>17</v>
      </c>
      <c r="L216" s="128">
        <f t="shared" si="195"/>
        <v>0.28813559322033899</v>
      </c>
      <c r="M216" s="129" t="s">
        <v>599</v>
      </c>
      <c r="N216" s="130">
        <v>43032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16</v>
      </c>
      <c r="B217" s="105">
        <v>41954</v>
      </c>
      <c r="C217" s="105"/>
      <c r="D217" s="106" t="s">
        <v>637</v>
      </c>
      <c r="E217" s="107" t="s">
        <v>600</v>
      </c>
      <c r="F217" s="108">
        <v>99</v>
      </c>
      <c r="G217" s="107" t="s">
        <v>624</v>
      </c>
      <c r="H217" s="107">
        <v>120</v>
      </c>
      <c r="I217" s="125">
        <v>120</v>
      </c>
      <c r="J217" s="126" t="s">
        <v>649</v>
      </c>
      <c r="K217" s="127">
        <f t="shared" si="194"/>
        <v>21</v>
      </c>
      <c r="L217" s="128">
        <f t="shared" si="195"/>
        <v>0.21212121212121213</v>
      </c>
      <c r="M217" s="129" t="s">
        <v>599</v>
      </c>
      <c r="N217" s="130">
        <v>41960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17</v>
      </c>
      <c r="B218" s="105">
        <v>41956</v>
      </c>
      <c r="C218" s="105"/>
      <c r="D218" s="106" t="s">
        <v>650</v>
      </c>
      <c r="E218" s="107" t="s">
        <v>600</v>
      </c>
      <c r="F218" s="108">
        <v>22</v>
      </c>
      <c r="G218" s="107" t="s">
        <v>624</v>
      </c>
      <c r="H218" s="107">
        <v>33.549999999999997</v>
      </c>
      <c r="I218" s="125">
        <v>32</v>
      </c>
      <c r="J218" s="126" t="s">
        <v>651</v>
      </c>
      <c r="K218" s="127">
        <f t="shared" si="194"/>
        <v>11.549999999999997</v>
      </c>
      <c r="L218" s="128">
        <f t="shared" si="195"/>
        <v>0.52499999999999991</v>
      </c>
      <c r="M218" s="129" t="s">
        <v>599</v>
      </c>
      <c r="N218" s="130">
        <v>42188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18</v>
      </c>
      <c r="B219" s="105">
        <v>41976</v>
      </c>
      <c r="C219" s="105"/>
      <c r="D219" s="106" t="s">
        <v>652</v>
      </c>
      <c r="E219" s="107" t="s">
        <v>600</v>
      </c>
      <c r="F219" s="108">
        <v>440</v>
      </c>
      <c r="G219" s="107" t="s">
        <v>624</v>
      </c>
      <c r="H219" s="107">
        <v>520</v>
      </c>
      <c r="I219" s="125">
        <v>520</v>
      </c>
      <c r="J219" s="126" t="s">
        <v>653</v>
      </c>
      <c r="K219" s="127">
        <f t="shared" si="194"/>
        <v>80</v>
      </c>
      <c r="L219" s="128">
        <f t="shared" si="195"/>
        <v>0.18181818181818182</v>
      </c>
      <c r="M219" s="129" t="s">
        <v>599</v>
      </c>
      <c r="N219" s="130">
        <v>42208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19</v>
      </c>
      <c r="B220" s="105">
        <v>41976</v>
      </c>
      <c r="C220" s="105"/>
      <c r="D220" s="106" t="s">
        <v>654</v>
      </c>
      <c r="E220" s="107" t="s">
        <v>600</v>
      </c>
      <c r="F220" s="108">
        <v>360</v>
      </c>
      <c r="G220" s="107" t="s">
        <v>624</v>
      </c>
      <c r="H220" s="107">
        <v>427</v>
      </c>
      <c r="I220" s="125">
        <v>425</v>
      </c>
      <c r="J220" s="126" t="s">
        <v>655</v>
      </c>
      <c r="K220" s="127">
        <f t="shared" si="194"/>
        <v>67</v>
      </c>
      <c r="L220" s="128">
        <f t="shared" si="195"/>
        <v>0.18611111111111112</v>
      </c>
      <c r="M220" s="129" t="s">
        <v>599</v>
      </c>
      <c r="N220" s="130">
        <v>42058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20</v>
      </c>
      <c r="B221" s="105">
        <v>42012</v>
      </c>
      <c r="C221" s="105"/>
      <c r="D221" s="106" t="s">
        <v>656</v>
      </c>
      <c r="E221" s="107" t="s">
        <v>600</v>
      </c>
      <c r="F221" s="108">
        <v>360</v>
      </c>
      <c r="G221" s="107" t="s">
        <v>624</v>
      </c>
      <c r="H221" s="107">
        <v>455</v>
      </c>
      <c r="I221" s="125">
        <v>420</v>
      </c>
      <c r="J221" s="126" t="s">
        <v>657</v>
      </c>
      <c r="K221" s="127">
        <f t="shared" si="194"/>
        <v>95</v>
      </c>
      <c r="L221" s="128">
        <f t="shared" si="195"/>
        <v>0.2638888888888889</v>
      </c>
      <c r="M221" s="129" t="s">
        <v>599</v>
      </c>
      <c r="N221" s="130">
        <v>42024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21</v>
      </c>
      <c r="B222" s="105">
        <v>42012</v>
      </c>
      <c r="C222" s="105"/>
      <c r="D222" s="106" t="s">
        <v>658</v>
      </c>
      <c r="E222" s="107" t="s">
        <v>600</v>
      </c>
      <c r="F222" s="108">
        <v>130</v>
      </c>
      <c r="G222" s="107"/>
      <c r="H222" s="107">
        <v>175.5</v>
      </c>
      <c r="I222" s="125">
        <v>165</v>
      </c>
      <c r="J222" s="126" t="s">
        <v>659</v>
      </c>
      <c r="K222" s="127">
        <f t="shared" si="194"/>
        <v>45.5</v>
      </c>
      <c r="L222" s="128">
        <f t="shared" si="195"/>
        <v>0.35</v>
      </c>
      <c r="M222" s="129" t="s">
        <v>599</v>
      </c>
      <c r="N222" s="130">
        <v>43088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22</v>
      </c>
      <c r="B223" s="105">
        <v>42040</v>
      </c>
      <c r="C223" s="105"/>
      <c r="D223" s="106" t="s">
        <v>390</v>
      </c>
      <c r="E223" s="107" t="s">
        <v>623</v>
      </c>
      <c r="F223" s="108">
        <v>98</v>
      </c>
      <c r="G223" s="107"/>
      <c r="H223" s="107">
        <v>120</v>
      </c>
      <c r="I223" s="125">
        <v>120</v>
      </c>
      <c r="J223" s="126" t="s">
        <v>625</v>
      </c>
      <c r="K223" s="127">
        <f t="shared" si="194"/>
        <v>22</v>
      </c>
      <c r="L223" s="128">
        <f t="shared" si="195"/>
        <v>0.22448979591836735</v>
      </c>
      <c r="M223" s="129" t="s">
        <v>599</v>
      </c>
      <c r="N223" s="130">
        <v>42753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23</v>
      </c>
      <c r="B224" s="105">
        <v>42040</v>
      </c>
      <c r="C224" s="105"/>
      <c r="D224" s="106" t="s">
        <v>660</v>
      </c>
      <c r="E224" s="107" t="s">
        <v>623</v>
      </c>
      <c r="F224" s="108">
        <v>196</v>
      </c>
      <c r="G224" s="107"/>
      <c r="H224" s="107">
        <v>262</v>
      </c>
      <c r="I224" s="125">
        <v>255</v>
      </c>
      <c r="J224" s="126" t="s">
        <v>625</v>
      </c>
      <c r="K224" s="127">
        <f t="shared" si="194"/>
        <v>66</v>
      </c>
      <c r="L224" s="128">
        <f t="shared" si="195"/>
        <v>0.33673469387755101</v>
      </c>
      <c r="M224" s="129" t="s">
        <v>599</v>
      </c>
      <c r="N224" s="130">
        <v>42599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24</v>
      </c>
      <c r="B225" s="109">
        <v>42067</v>
      </c>
      <c r="C225" s="109"/>
      <c r="D225" s="110" t="s">
        <v>389</v>
      </c>
      <c r="E225" s="111" t="s">
        <v>623</v>
      </c>
      <c r="F225" s="112">
        <v>235</v>
      </c>
      <c r="G225" s="112"/>
      <c r="H225" s="113">
        <v>77</v>
      </c>
      <c r="I225" s="131" t="s">
        <v>661</v>
      </c>
      <c r="J225" s="132" t="s">
        <v>662</v>
      </c>
      <c r="K225" s="133">
        <f t="shared" si="194"/>
        <v>-158</v>
      </c>
      <c r="L225" s="134">
        <f t="shared" si="195"/>
        <v>-0.67234042553191486</v>
      </c>
      <c r="M225" s="135" t="s">
        <v>663</v>
      </c>
      <c r="N225" s="136">
        <v>43522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25</v>
      </c>
      <c r="B226" s="105">
        <v>42067</v>
      </c>
      <c r="C226" s="105"/>
      <c r="D226" s="106" t="s">
        <v>481</v>
      </c>
      <c r="E226" s="107" t="s">
        <v>623</v>
      </c>
      <c r="F226" s="108">
        <v>185</v>
      </c>
      <c r="G226" s="107"/>
      <c r="H226" s="107">
        <v>224</v>
      </c>
      <c r="I226" s="125" t="s">
        <v>664</v>
      </c>
      <c r="J226" s="126" t="s">
        <v>625</v>
      </c>
      <c r="K226" s="127">
        <f t="shared" si="194"/>
        <v>39</v>
      </c>
      <c r="L226" s="128">
        <f t="shared" si="195"/>
        <v>0.21081081081081082</v>
      </c>
      <c r="M226" s="129" t="s">
        <v>599</v>
      </c>
      <c r="N226" s="130">
        <v>42647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3">
        <v>26</v>
      </c>
      <c r="B227" s="114">
        <v>42090</v>
      </c>
      <c r="C227" s="114"/>
      <c r="D227" s="115" t="s">
        <v>665</v>
      </c>
      <c r="E227" s="116" t="s">
        <v>623</v>
      </c>
      <c r="F227" s="117">
        <v>49.5</v>
      </c>
      <c r="G227" s="118"/>
      <c r="H227" s="118">
        <v>15.85</v>
      </c>
      <c r="I227" s="118">
        <v>67</v>
      </c>
      <c r="J227" s="137" t="s">
        <v>666</v>
      </c>
      <c r="K227" s="118">
        <f t="shared" si="194"/>
        <v>-33.65</v>
      </c>
      <c r="L227" s="138">
        <f t="shared" si="195"/>
        <v>-0.67979797979797973</v>
      </c>
      <c r="M227" s="135" t="s">
        <v>663</v>
      </c>
      <c r="N227" s="139">
        <v>43627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27</v>
      </c>
      <c r="B228" s="105">
        <v>42093</v>
      </c>
      <c r="C228" s="105"/>
      <c r="D228" s="106" t="s">
        <v>667</v>
      </c>
      <c r="E228" s="107" t="s">
        <v>623</v>
      </c>
      <c r="F228" s="108">
        <v>183.5</v>
      </c>
      <c r="G228" s="107"/>
      <c r="H228" s="107">
        <v>219</v>
      </c>
      <c r="I228" s="125">
        <v>218</v>
      </c>
      <c r="J228" s="126" t="s">
        <v>668</v>
      </c>
      <c r="K228" s="127">
        <f t="shared" si="194"/>
        <v>35.5</v>
      </c>
      <c r="L228" s="128">
        <f t="shared" si="195"/>
        <v>0.19346049046321526</v>
      </c>
      <c r="M228" s="129" t="s">
        <v>599</v>
      </c>
      <c r="N228" s="130">
        <v>42103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28</v>
      </c>
      <c r="B229" s="105">
        <v>42114</v>
      </c>
      <c r="C229" s="105"/>
      <c r="D229" s="106" t="s">
        <v>669</v>
      </c>
      <c r="E229" s="107" t="s">
        <v>623</v>
      </c>
      <c r="F229" s="108">
        <f>(227+237)/2</f>
        <v>232</v>
      </c>
      <c r="G229" s="107"/>
      <c r="H229" s="107">
        <v>298</v>
      </c>
      <c r="I229" s="125">
        <v>298</v>
      </c>
      <c r="J229" s="126" t="s">
        <v>625</v>
      </c>
      <c r="K229" s="127">
        <f t="shared" si="194"/>
        <v>66</v>
      </c>
      <c r="L229" s="128">
        <f t="shared" si="195"/>
        <v>0.28448275862068967</v>
      </c>
      <c r="M229" s="129" t="s">
        <v>599</v>
      </c>
      <c r="N229" s="130">
        <v>42823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29</v>
      </c>
      <c r="B230" s="105">
        <v>42128</v>
      </c>
      <c r="C230" s="105"/>
      <c r="D230" s="106" t="s">
        <v>670</v>
      </c>
      <c r="E230" s="107" t="s">
        <v>600</v>
      </c>
      <c r="F230" s="108">
        <v>385</v>
      </c>
      <c r="G230" s="107"/>
      <c r="H230" s="107">
        <f>212.5+331</f>
        <v>543.5</v>
      </c>
      <c r="I230" s="125">
        <v>510</v>
      </c>
      <c r="J230" s="126" t="s">
        <v>671</v>
      </c>
      <c r="K230" s="127">
        <f t="shared" si="194"/>
        <v>158.5</v>
      </c>
      <c r="L230" s="128">
        <f t="shared" si="195"/>
        <v>0.41168831168831171</v>
      </c>
      <c r="M230" s="129" t="s">
        <v>599</v>
      </c>
      <c r="N230" s="130">
        <v>42235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30</v>
      </c>
      <c r="B231" s="105">
        <v>42128</v>
      </c>
      <c r="C231" s="105"/>
      <c r="D231" s="106" t="s">
        <v>672</v>
      </c>
      <c r="E231" s="107" t="s">
        <v>600</v>
      </c>
      <c r="F231" s="108">
        <v>115.5</v>
      </c>
      <c r="G231" s="107"/>
      <c r="H231" s="107">
        <v>146</v>
      </c>
      <c r="I231" s="125">
        <v>142</v>
      </c>
      <c r="J231" s="126" t="s">
        <v>673</v>
      </c>
      <c r="K231" s="127">
        <f t="shared" si="194"/>
        <v>30.5</v>
      </c>
      <c r="L231" s="128">
        <f t="shared" si="195"/>
        <v>0.26406926406926406</v>
      </c>
      <c r="M231" s="129" t="s">
        <v>599</v>
      </c>
      <c r="N231" s="130">
        <v>42202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31</v>
      </c>
      <c r="B232" s="105">
        <v>42151</v>
      </c>
      <c r="C232" s="105"/>
      <c r="D232" s="106" t="s">
        <v>674</v>
      </c>
      <c r="E232" s="107" t="s">
        <v>600</v>
      </c>
      <c r="F232" s="108">
        <v>237.5</v>
      </c>
      <c r="G232" s="107"/>
      <c r="H232" s="107">
        <v>279.5</v>
      </c>
      <c r="I232" s="125">
        <v>278</v>
      </c>
      <c r="J232" s="126" t="s">
        <v>625</v>
      </c>
      <c r="K232" s="127">
        <f t="shared" si="194"/>
        <v>42</v>
      </c>
      <c r="L232" s="128">
        <f t="shared" si="195"/>
        <v>0.17684210526315788</v>
      </c>
      <c r="M232" s="129" t="s">
        <v>599</v>
      </c>
      <c r="N232" s="130">
        <v>42222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32</v>
      </c>
      <c r="B233" s="105">
        <v>42174</v>
      </c>
      <c r="C233" s="105"/>
      <c r="D233" s="106" t="s">
        <v>644</v>
      </c>
      <c r="E233" s="107" t="s">
        <v>623</v>
      </c>
      <c r="F233" s="108">
        <v>340</v>
      </c>
      <c r="G233" s="107"/>
      <c r="H233" s="107">
        <v>448</v>
      </c>
      <c r="I233" s="125">
        <v>448</v>
      </c>
      <c r="J233" s="126" t="s">
        <v>625</v>
      </c>
      <c r="K233" s="127">
        <f t="shared" si="194"/>
        <v>108</v>
      </c>
      <c r="L233" s="128">
        <f t="shared" si="195"/>
        <v>0.31764705882352939</v>
      </c>
      <c r="M233" s="129" t="s">
        <v>599</v>
      </c>
      <c r="N233" s="130">
        <v>43018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33</v>
      </c>
      <c r="B234" s="105">
        <v>42191</v>
      </c>
      <c r="C234" s="105"/>
      <c r="D234" s="106" t="s">
        <v>675</v>
      </c>
      <c r="E234" s="107" t="s">
        <v>623</v>
      </c>
      <c r="F234" s="108">
        <v>390</v>
      </c>
      <c r="G234" s="107"/>
      <c r="H234" s="107">
        <v>460</v>
      </c>
      <c r="I234" s="125">
        <v>460</v>
      </c>
      <c r="J234" s="126" t="s">
        <v>625</v>
      </c>
      <c r="K234" s="127">
        <f t="shared" ref="K234:K254" si="196">H234-F234</f>
        <v>70</v>
      </c>
      <c r="L234" s="128">
        <f t="shared" ref="L234:L254" si="197">K234/F234</f>
        <v>0.17948717948717949</v>
      </c>
      <c r="M234" s="129" t="s">
        <v>599</v>
      </c>
      <c r="N234" s="130">
        <v>42478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34</v>
      </c>
      <c r="B235" s="109">
        <v>42195</v>
      </c>
      <c r="C235" s="109"/>
      <c r="D235" s="110" t="s">
        <v>676</v>
      </c>
      <c r="E235" s="111" t="s">
        <v>623</v>
      </c>
      <c r="F235" s="112">
        <v>122.5</v>
      </c>
      <c r="G235" s="112"/>
      <c r="H235" s="113">
        <v>61</v>
      </c>
      <c r="I235" s="131">
        <v>172</v>
      </c>
      <c r="J235" s="132" t="s">
        <v>677</v>
      </c>
      <c r="K235" s="133">
        <f t="shared" si="196"/>
        <v>-61.5</v>
      </c>
      <c r="L235" s="134">
        <f t="shared" si="197"/>
        <v>-0.50204081632653064</v>
      </c>
      <c r="M235" s="135" t="s">
        <v>663</v>
      </c>
      <c r="N235" s="136">
        <v>43333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35</v>
      </c>
      <c r="B236" s="105">
        <v>42219</v>
      </c>
      <c r="C236" s="105"/>
      <c r="D236" s="106" t="s">
        <v>678</v>
      </c>
      <c r="E236" s="107" t="s">
        <v>623</v>
      </c>
      <c r="F236" s="108">
        <v>297.5</v>
      </c>
      <c r="G236" s="107"/>
      <c r="H236" s="107">
        <v>350</v>
      </c>
      <c r="I236" s="125">
        <v>360</v>
      </c>
      <c r="J236" s="126" t="s">
        <v>679</v>
      </c>
      <c r="K236" s="127">
        <f t="shared" si="196"/>
        <v>52.5</v>
      </c>
      <c r="L236" s="128">
        <f t="shared" si="197"/>
        <v>0.17647058823529413</v>
      </c>
      <c r="M236" s="129" t="s">
        <v>599</v>
      </c>
      <c r="N236" s="130">
        <v>42232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36</v>
      </c>
      <c r="B237" s="105">
        <v>42219</v>
      </c>
      <c r="C237" s="105"/>
      <c r="D237" s="106" t="s">
        <v>680</v>
      </c>
      <c r="E237" s="107" t="s">
        <v>623</v>
      </c>
      <c r="F237" s="108">
        <v>115.5</v>
      </c>
      <c r="G237" s="107"/>
      <c r="H237" s="107">
        <v>149</v>
      </c>
      <c r="I237" s="125">
        <v>140</v>
      </c>
      <c r="J237" s="140" t="s">
        <v>681</v>
      </c>
      <c r="K237" s="127">
        <f t="shared" si="196"/>
        <v>33.5</v>
      </c>
      <c r="L237" s="128">
        <f t="shared" si="197"/>
        <v>0.29004329004329005</v>
      </c>
      <c r="M237" s="129" t="s">
        <v>599</v>
      </c>
      <c r="N237" s="130">
        <v>42740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37</v>
      </c>
      <c r="B238" s="105">
        <v>42251</v>
      </c>
      <c r="C238" s="105"/>
      <c r="D238" s="106" t="s">
        <v>674</v>
      </c>
      <c r="E238" s="107" t="s">
        <v>623</v>
      </c>
      <c r="F238" s="108">
        <v>226</v>
      </c>
      <c r="G238" s="107"/>
      <c r="H238" s="107">
        <v>292</v>
      </c>
      <c r="I238" s="125">
        <v>292</v>
      </c>
      <c r="J238" s="126" t="s">
        <v>682</v>
      </c>
      <c r="K238" s="127">
        <f t="shared" si="196"/>
        <v>66</v>
      </c>
      <c r="L238" s="128">
        <f t="shared" si="197"/>
        <v>0.29203539823008851</v>
      </c>
      <c r="M238" s="129" t="s">
        <v>599</v>
      </c>
      <c r="N238" s="130">
        <v>42286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38</v>
      </c>
      <c r="B239" s="105">
        <v>42254</v>
      </c>
      <c r="C239" s="105"/>
      <c r="D239" s="106" t="s">
        <v>669</v>
      </c>
      <c r="E239" s="107" t="s">
        <v>623</v>
      </c>
      <c r="F239" s="108">
        <v>232.5</v>
      </c>
      <c r="G239" s="107"/>
      <c r="H239" s="107">
        <v>312.5</v>
      </c>
      <c r="I239" s="125">
        <v>310</v>
      </c>
      <c r="J239" s="126" t="s">
        <v>625</v>
      </c>
      <c r="K239" s="127">
        <f t="shared" si="196"/>
        <v>80</v>
      </c>
      <c r="L239" s="128">
        <f t="shared" si="197"/>
        <v>0.34408602150537637</v>
      </c>
      <c r="M239" s="129" t="s">
        <v>599</v>
      </c>
      <c r="N239" s="130">
        <v>42823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39</v>
      </c>
      <c r="B240" s="105">
        <v>42268</v>
      </c>
      <c r="C240" s="105"/>
      <c r="D240" s="106" t="s">
        <v>683</v>
      </c>
      <c r="E240" s="107" t="s">
        <v>623</v>
      </c>
      <c r="F240" s="108">
        <v>196.5</v>
      </c>
      <c r="G240" s="107"/>
      <c r="H240" s="107">
        <v>238</v>
      </c>
      <c r="I240" s="125">
        <v>238</v>
      </c>
      <c r="J240" s="126" t="s">
        <v>682</v>
      </c>
      <c r="K240" s="127">
        <f t="shared" si="196"/>
        <v>41.5</v>
      </c>
      <c r="L240" s="128">
        <f t="shared" si="197"/>
        <v>0.21119592875318066</v>
      </c>
      <c r="M240" s="129" t="s">
        <v>599</v>
      </c>
      <c r="N240" s="130">
        <v>42291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40</v>
      </c>
      <c r="B241" s="105">
        <v>42271</v>
      </c>
      <c r="C241" s="105"/>
      <c r="D241" s="106" t="s">
        <v>622</v>
      </c>
      <c r="E241" s="107" t="s">
        <v>623</v>
      </c>
      <c r="F241" s="108">
        <v>65</v>
      </c>
      <c r="G241" s="107"/>
      <c r="H241" s="107">
        <v>82</v>
      </c>
      <c r="I241" s="125">
        <v>82</v>
      </c>
      <c r="J241" s="126" t="s">
        <v>682</v>
      </c>
      <c r="K241" s="127">
        <f t="shared" si="196"/>
        <v>17</v>
      </c>
      <c r="L241" s="128">
        <f t="shared" si="197"/>
        <v>0.26153846153846155</v>
      </c>
      <c r="M241" s="129" t="s">
        <v>599</v>
      </c>
      <c r="N241" s="130">
        <v>42578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41</v>
      </c>
      <c r="B242" s="105">
        <v>42291</v>
      </c>
      <c r="C242" s="105"/>
      <c r="D242" s="106" t="s">
        <v>684</v>
      </c>
      <c r="E242" s="107" t="s">
        <v>623</v>
      </c>
      <c r="F242" s="108">
        <v>144</v>
      </c>
      <c r="G242" s="107"/>
      <c r="H242" s="107">
        <v>182.5</v>
      </c>
      <c r="I242" s="125">
        <v>181</v>
      </c>
      <c r="J242" s="126" t="s">
        <v>682</v>
      </c>
      <c r="K242" s="127">
        <f t="shared" si="196"/>
        <v>38.5</v>
      </c>
      <c r="L242" s="128">
        <f t="shared" si="197"/>
        <v>0.2673611111111111</v>
      </c>
      <c r="M242" s="129" t="s">
        <v>599</v>
      </c>
      <c r="N242" s="130">
        <v>42817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42</v>
      </c>
      <c r="B243" s="105">
        <v>42291</v>
      </c>
      <c r="C243" s="105"/>
      <c r="D243" s="106" t="s">
        <v>685</v>
      </c>
      <c r="E243" s="107" t="s">
        <v>623</v>
      </c>
      <c r="F243" s="108">
        <v>264</v>
      </c>
      <c r="G243" s="107"/>
      <c r="H243" s="107">
        <v>311</v>
      </c>
      <c r="I243" s="125">
        <v>311</v>
      </c>
      <c r="J243" s="126" t="s">
        <v>682</v>
      </c>
      <c r="K243" s="127">
        <f t="shared" si="196"/>
        <v>47</v>
      </c>
      <c r="L243" s="128">
        <f t="shared" si="197"/>
        <v>0.17803030303030304</v>
      </c>
      <c r="M243" s="129" t="s">
        <v>599</v>
      </c>
      <c r="N243" s="130">
        <v>42604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43</v>
      </c>
      <c r="B244" s="105">
        <v>42318</v>
      </c>
      <c r="C244" s="105"/>
      <c r="D244" s="106" t="s">
        <v>686</v>
      </c>
      <c r="E244" s="107" t="s">
        <v>600</v>
      </c>
      <c r="F244" s="108">
        <v>549.5</v>
      </c>
      <c r="G244" s="107"/>
      <c r="H244" s="107">
        <v>630</v>
      </c>
      <c r="I244" s="125">
        <v>630</v>
      </c>
      <c r="J244" s="126" t="s">
        <v>682</v>
      </c>
      <c r="K244" s="127">
        <f t="shared" si="196"/>
        <v>80.5</v>
      </c>
      <c r="L244" s="128">
        <f t="shared" si="197"/>
        <v>0.1464968152866242</v>
      </c>
      <c r="M244" s="129" t="s">
        <v>599</v>
      </c>
      <c r="N244" s="130">
        <v>42419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44</v>
      </c>
      <c r="B245" s="105">
        <v>42342</v>
      </c>
      <c r="C245" s="105"/>
      <c r="D245" s="106" t="s">
        <v>687</v>
      </c>
      <c r="E245" s="107" t="s">
        <v>623</v>
      </c>
      <c r="F245" s="108">
        <v>1027.5</v>
      </c>
      <c r="G245" s="107"/>
      <c r="H245" s="107">
        <v>1315</v>
      </c>
      <c r="I245" s="125">
        <v>1250</v>
      </c>
      <c r="J245" s="126" t="s">
        <v>682</v>
      </c>
      <c r="K245" s="127">
        <f t="shared" si="196"/>
        <v>287.5</v>
      </c>
      <c r="L245" s="128">
        <f t="shared" si="197"/>
        <v>0.27980535279805352</v>
      </c>
      <c r="M245" s="129" t="s">
        <v>599</v>
      </c>
      <c r="N245" s="130">
        <v>43244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45</v>
      </c>
      <c r="B246" s="105">
        <v>42367</v>
      </c>
      <c r="C246" s="105"/>
      <c r="D246" s="106" t="s">
        <v>688</v>
      </c>
      <c r="E246" s="107" t="s">
        <v>623</v>
      </c>
      <c r="F246" s="108">
        <v>465</v>
      </c>
      <c r="G246" s="107"/>
      <c r="H246" s="107">
        <v>540</v>
      </c>
      <c r="I246" s="125">
        <v>540</v>
      </c>
      <c r="J246" s="126" t="s">
        <v>682</v>
      </c>
      <c r="K246" s="127">
        <f t="shared" si="196"/>
        <v>75</v>
      </c>
      <c r="L246" s="128">
        <f t="shared" si="197"/>
        <v>0.16129032258064516</v>
      </c>
      <c r="M246" s="129" t="s">
        <v>599</v>
      </c>
      <c r="N246" s="130">
        <v>42530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46</v>
      </c>
      <c r="B247" s="105">
        <v>42380</v>
      </c>
      <c r="C247" s="105"/>
      <c r="D247" s="106" t="s">
        <v>390</v>
      </c>
      <c r="E247" s="107" t="s">
        <v>600</v>
      </c>
      <c r="F247" s="108">
        <v>81</v>
      </c>
      <c r="G247" s="107"/>
      <c r="H247" s="107">
        <v>110</v>
      </c>
      <c r="I247" s="125">
        <v>110</v>
      </c>
      <c r="J247" s="126" t="s">
        <v>682</v>
      </c>
      <c r="K247" s="127">
        <f t="shared" si="196"/>
        <v>29</v>
      </c>
      <c r="L247" s="128">
        <f t="shared" si="197"/>
        <v>0.35802469135802467</v>
      </c>
      <c r="M247" s="129" t="s">
        <v>599</v>
      </c>
      <c r="N247" s="130">
        <v>42745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47</v>
      </c>
      <c r="B248" s="105">
        <v>42382</v>
      </c>
      <c r="C248" s="105"/>
      <c r="D248" s="106" t="s">
        <v>689</v>
      </c>
      <c r="E248" s="107" t="s">
        <v>600</v>
      </c>
      <c r="F248" s="108">
        <v>417.5</v>
      </c>
      <c r="G248" s="107"/>
      <c r="H248" s="107">
        <v>547</v>
      </c>
      <c r="I248" s="125">
        <v>535</v>
      </c>
      <c r="J248" s="126" t="s">
        <v>682</v>
      </c>
      <c r="K248" s="127">
        <f t="shared" si="196"/>
        <v>129.5</v>
      </c>
      <c r="L248" s="128">
        <f t="shared" si="197"/>
        <v>0.31017964071856285</v>
      </c>
      <c r="M248" s="129" t="s">
        <v>599</v>
      </c>
      <c r="N248" s="130">
        <v>42578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48</v>
      </c>
      <c r="B249" s="105">
        <v>42408</v>
      </c>
      <c r="C249" s="105"/>
      <c r="D249" s="106" t="s">
        <v>690</v>
      </c>
      <c r="E249" s="107" t="s">
        <v>623</v>
      </c>
      <c r="F249" s="108">
        <v>650</v>
      </c>
      <c r="G249" s="107"/>
      <c r="H249" s="107">
        <v>800</v>
      </c>
      <c r="I249" s="125">
        <v>800</v>
      </c>
      <c r="J249" s="126" t="s">
        <v>682</v>
      </c>
      <c r="K249" s="127">
        <f t="shared" si="196"/>
        <v>150</v>
      </c>
      <c r="L249" s="128">
        <f t="shared" si="197"/>
        <v>0.23076923076923078</v>
      </c>
      <c r="M249" s="129" t="s">
        <v>599</v>
      </c>
      <c r="N249" s="130">
        <v>43154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49</v>
      </c>
      <c r="B250" s="105">
        <v>42433</v>
      </c>
      <c r="C250" s="105"/>
      <c r="D250" s="106" t="s">
        <v>197</v>
      </c>
      <c r="E250" s="107" t="s">
        <v>623</v>
      </c>
      <c r="F250" s="108">
        <v>437.5</v>
      </c>
      <c r="G250" s="107"/>
      <c r="H250" s="107">
        <v>504.5</v>
      </c>
      <c r="I250" s="125">
        <v>522</v>
      </c>
      <c r="J250" s="126" t="s">
        <v>691</v>
      </c>
      <c r="K250" s="127">
        <f t="shared" si="196"/>
        <v>67</v>
      </c>
      <c r="L250" s="128">
        <f t="shared" si="197"/>
        <v>0.15314285714285714</v>
      </c>
      <c r="M250" s="129" t="s">
        <v>599</v>
      </c>
      <c r="N250" s="130">
        <v>42480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50</v>
      </c>
      <c r="B251" s="105">
        <v>42438</v>
      </c>
      <c r="C251" s="105"/>
      <c r="D251" s="106" t="s">
        <v>692</v>
      </c>
      <c r="E251" s="107" t="s">
        <v>623</v>
      </c>
      <c r="F251" s="108">
        <v>189.5</v>
      </c>
      <c r="G251" s="107"/>
      <c r="H251" s="107">
        <v>218</v>
      </c>
      <c r="I251" s="125">
        <v>218</v>
      </c>
      <c r="J251" s="126" t="s">
        <v>682</v>
      </c>
      <c r="K251" s="127">
        <f t="shared" si="196"/>
        <v>28.5</v>
      </c>
      <c r="L251" s="128">
        <f t="shared" si="197"/>
        <v>0.15039577836411611</v>
      </c>
      <c r="M251" s="129" t="s">
        <v>599</v>
      </c>
      <c r="N251" s="130">
        <v>43034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3">
        <v>51</v>
      </c>
      <c r="B252" s="114">
        <v>42471</v>
      </c>
      <c r="C252" s="114"/>
      <c r="D252" s="115" t="s">
        <v>693</v>
      </c>
      <c r="E252" s="116" t="s">
        <v>623</v>
      </c>
      <c r="F252" s="117">
        <v>36.5</v>
      </c>
      <c r="G252" s="118"/>
      <c r="H252" s="118">
        <v>15.85</v>
      </c>
      <c r="I252" s="118">
        <v>60</v>
      </c>
      <c r="J252" s="137" t="s">
        <v>694</v>
      </c>
      <c r="K252" s="133">
        <f t="shared" si="196"/>
        <v>-20.65</v>
      </c>
      <c r="L252" s="167">
        <f t="shared" si="197"/>
        <v>-0.5657534246575342</v>
      </c>
      <c r="M252" s="135" t="s">
        <v>663</v>
      </c>
      <c r="N252" s="168">
        <v>43627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52</v>
      </c>
      <c r="B253" s="105">
        <v>42472</v>
      </c>
      <c r="C253" s="105"/>
      <c r="D253" s="106" t="s">
        <v>695</v>
      </c>
      <c r="E253" s="107" t="s">
        <v>623</v>
      </c>
      <c r="F253" s="108">
        <v>93</v>
      </c>
      <c r="G253" s="107"/>
      <c r="H253" s="107">
        <v>149</v>
      </c>
      <c r="I253" s="125">
        <v>140</v>
      </c>
      <c r="J253" s="140" t="s">
        <v>696</v>
      </c>
      <c r="K253" s="127">
        <f t="shared" si="196"/>
        <v>56</v>
      </c>
      <c r="L253" s="128">
        <f t="shared" si="197"/>
        <v>0.60215053763440862</v>
      </c>
      <c r="M253" s="129" t="s">
        <v>599</v>
      </c>
      <c r="N253" s="130">
        <v>42740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53</v>
      </c>
      <c r="B254" s="105">
        <v>42472</v>
      </c>
      <c r="C254" s="105"/>
      <c r="D254" s="106" t="s">
        <v>697</v>
      </c>
      <c r="E254" s="107" t="s">
        <v>623</v>
      </c>
      <c r="F254" s="108">
        <v>130</v>
      </c>
      <c r="G254" s="107"/>
      <c r="H254" s="107">
        <v>150</v>
      </c>
      <c r="I254" s="125" t="s">
        <v>698</v>
      </c>
      <c r="J254" s="126" t="s">
        <v>682</v>
      </c>
      <c r="K254" s="127">
        <f t="shared" si="196"/>
        <v>20</v>
      </c>
      <c r="L254" s="128">
        <f t="shared" si="197"/>
        <v>0.15384615384615385</v>
      </c>
      <c r="M254" s="129" t="s">
        <v>599</v>
      </c>
      <c r="N254" s="130">
        <v>42564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54</v>
      </c>
      <c r="B255" s="105">
        <v>42473</v>
      </c>
      <c r="C255" s="105"/>
      <c r="D255" s="106" t="s">
        <v>354</v>
      </c>
      <c r="E255" s="107" t="s">
        <v>623</v>
      </c>
      <c r="F255" s="108">
        <v>196</v>
      </c>
      <c r="G255" s="107"/>
      <c r="H255" s="107">
        <v>299</v>
      </c>
      <c r="I255" s="125">
        <v>299</v>
      </c>
      <c r="J255" s="126" t="s">
        <v>682</v>
      </c>
      <c r="K255" s="127">
        <v>103</v>
      </c>
      <c r="L255" s="128">
        <v>0.52551020408163296</v>
      </c>
      <c r="M255" s="129" t="s">
        <v>599</v>
      </c>
      <c r="N255" s="130">
        <v>42620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55</v>
      </c>
      <c r="B256" s="105">
        <v>42473</v>
      </c>
      <c r="C256" s="105"/>
      <c r="D256" s="106" t="s">
        <v>756</v>
      </c>
      <c r="E256" s="107" t="s">
        <v>623</v>
      </c>
      <c r="F256" s="108">
        <v>88</v>
      </c>
      <c r="G256" s="107"/>
      <c r="H256" s="107">
        <v>103</v>
      </c>
      <c r="I256" s="125">
        <v>103</v>
      </c>
      <c r="J256" s="126" t="s">
        <v>682</v>
      </c>
      <c r="K256" s="127">
        <v>15</v>
      </c>
      <c r="L256" s="128">
        <v>0.170454545454545</v>
      </c>
      <c r="M256" s="129" t="s">
        <v>599</v>
      </c>
      <c r="N256" s="130">
        <v>42530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56</v>
      </c>
      <c r="B257" s="105">
        <v>42492</v>
      </c>
      <c r="C257" s="105"/>
      <c r="D257" s="106" t="s">
        <v>699</v>
      </c>
      <c r="E257" s="107" t="s">
        <v>623</v>
      </c>
      <c r="F257" s="108">
        <v>127.5</v>
      </c>
      <c r="G257" s="107"/>
      <c r="H257" s="107">
        <v>148</v>
      </c>
      <c r="I257" s="125" t="s">
        <v>700</v>
      </c>
      <c r="J257" s="126" t="s">
        <v>682</v>
      </c>
      <c r="K257" s="127">
        <f>H257-F257</f>
        <v>20.5</v>
      </c>
      <c r="L257" s="128">
        <f>K257/F257</f>
        <v>0.16078431372549021</v>
      </c>
      <c r="M257" s="129" t="s">
        <v>599</v>
      </c>
      <c r="N257" s="130">
        <v>42564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57</v>
      </c>
      <c r="B258" s="105">
        <v>42493</v>
      </c>
      <c r="C258" s="105"/>
      <c r="D258" s="106" t="s">
        <v>701</v>
      </c>
      <c r="E258" s="107" t="s">
        <v>623</v>
      </c>
      <c r="F258" s="108">
        <v>675</v>
      </c>
      <c r="G258" s="107"/>
      <c r="H258" s="107">
        <v>815</v>
      </c>
      <c r="I258" s="125" t="s">
        <v>702</v>
      </c>
      <c r="J258" s="126" t="s">
        <v>682</v>
      </c>
      <c r="K258" s="127">
        <f>H258-F258</f>
        <v>140</v>
      </c>
      <c r="L258" s="128">
        <f>K258/F258</f>
        <v>0.2074074074074074</v>
      </c>
      <c r="M258" s="129" t="s">
        <v>599</v>
      </c>
      <c r="N258" s="130">
        <v>43154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3">
        <v>58</v>
      </c>
      <c r="B259" s="109">
        <v>42522</v>
      </c>
      <c r="C259" s="109"/>
      <c r="D259" s="110" t="s">
        <v>757</v>
      </c>
      <c r="E259" s="111" t="s">
        <v>623</v>
      </c>
      <c r="F259" s="112">
        <v>500</v>
      </c>
      <c r="G259" s="112"/>
      <c r="H259" s="113">
        <v>232.5</v>
      </c>
      <c r="I259" s="131" t="s">
        <v>758</v>
      </c>
      <c r="J259" s="132" t="s">
        <v>759</v>
      </c>
      <c r="K259" s="133">
        <f>H259-F259</f>
        <v>-267.5</v>
      </c>
      <c r="L259" s="134">
        <f>K259/F259</f>
        <v>-0.53500000000000003</v>
      </c>
      <c r="M259" s="135" t="s">
        <v>663</v>
      </c>
      <c r="N259" s="136">
        <v>43735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59</v>
      </c>
      <c r="B260" s="105">
        <v>42527</v>
      </c>
      <c r="C260" s="105"/>
      <c r="D260" s="106" t="s">
        <v>703</v>
      </c>
      <c r="E260" s="107" t="s">
        <v>623</v>
      </c>
      <c r="F260" s="108">
        <v>110</v>
      </c>
      <c r="G260" s="107"/>
      <c r="H260" s="107">
        <v>126.5</v>
      </c>
      <c r="I260" s="125">
        <v>125</v>
      </c>
      <c r="J260" s="126" t="s">
        <v>632</v>
      </c>
      <c r="K260" s="127">
        <f>H260-F260</f>
        <v>16.5</v>
      </c>
      <c r="L260" s="128">
        <f>K260/F260</f>
        <v>0.15</v>
      </c>
      <c r="M260" s="129" t="s">
        <v>599</v>
      </c>
      <c r="N260" s="130">
        <v>42552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60</v>
      </c>
      <c r="B261" s="105">
        <v>42538</v>
      </c>
      <c r="C261" s="105"/>
      <c r="D261" s="106" t="s">
        <v>704</v>
      </c>
      <c r="E261" s="107" t="s">
        <v>623</v>
      </c>
      <c r="F261" s="108">
        <v>44</v>
      </c>
      <c r="G261" s="107"/>
      <c r="H261" s="107">
        <v>69.5</v>
      </c>
      <c r="I261" s="125">
        <v>69.5</v>
      </c>
      <c r="J261" s="126" t="s">
        <v>705</v>
      </c>
      <c r="K261" s="127">
        <f>H261-F261</f>
        <v>25.5</v>
      </c>
      <c r="L261" s="128">
        <f>K261/F261</f>
        <v>0.57954545454545459</v>
      </c>
      <c r="M261" s="129" t="s">
        <v>599</v>
      </c>
      <c r="N261" s="130">
        <v>42977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61</v>
      </c>
      <c r="B262" s="105">
        <v>42549</v>
      </c>
      <c r="C262" s="105"/>
      <c r="D262" s="147" t="s">
        <v>760</v>
      </c>
      <c r="E262" s="107" t="s">
        <v>623</v>
      </c>
      <c r="F262" s="108">
        <v>262.5</v>
      </c>
      <c r="G262" s="107"/>
      <c r="H262" s="107">
        <v>340</v>
      </c>
      <c r="I262" s="125">
        <v>333</v>
      </c>
      <c r="J262" s="126" t="s">
        <v>761</v>
      </c>
      <c r="K262" s="127">
        <v>77.5</v>
      </c>
      <c r="L262" s="128">
        <v>0.29523809523809502</v>
      </c>
      <c r="M262" s="129" t="s">
        <v>599</v>
      </c>
      <c r="N262" s="130">
        <v>43017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62</v>
      </c>
      <c r="B263" s="105">
        <v>42549</v>
      </c>
      <c r="C263" s="105"/>
      <c r="D263" s="147" t="s">
        <v>762</v>
      </c>
      <c r="E263" s="107" t="s">
        <v>623</v>
      </c>
      <c r="F263" s="108">
        <v>840</v>
      </c>
      <c r="G263" s="107"/>
      <c r="H263" s="107">
        <v>1230</v>
      </c>
      <c r="I263" s="125">
        <v>1230</v>
      </c>
      <c r="J263" s="126" t="s">
        <v>682</v>
      </c>
      <c r="K263" s="127">
        <v>390</v>
      </c>
      <c r="L263" s="128">
        <v>0.46428571428571402</v>
      </c>
      <c r="M263" s="129" t="s">
        <v>599</v>
      </c>
      <c r="N263" s="130">
        <v>42649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4">
        <v>63</v>
      </c>
      <c r="B264" s="142">
        <v>42556</v>
      </c>
      <c r="C264" s="142"/>
      <c r="D264" s="143" t="s">
        <v>706</v>
      </c>
      <c r="E264" s="144" t="s">
        <v>623</v>
      </c>
      <c r="F264" s="145">
        <v>395</v>
      </c>
      <c r="G264" s="146"/>
      <c r="H264" s="146">
        <f>(468.5+342.5)/2</f>
        <v>405.5</v>
      </c>
      <c r="I264" s="146">
        <v>510</v>
      </c>
      <c r="J264" s="169" t="s">
        <v>707</v>
      </c>
      <c r="K264" s="170">
        <f t="shared" ref="K264:K270" si="198">H264-F264</f>
        <v>10.5</v>
      </c>
      <c r="L264" s="171">
        <f t="shared" ref="L264:L270" si="199">K264/F264</f>
        <v>2.6582278481012658E-2</v>
      </c>
      <c r="M264" s="172" t="s">
        <v>708</v>
      </c>
      <c r="N264" s="173">
        <v>43606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64</v>
      </c>
      <c r="B265" s="109">
        <v>42584</v>
      </c>
      <c r="C265" s="109"/>
      <c r="D265" s="110" t="s">
        <v>709</v>
      </c>
      <c r="E265" s="111" t="s">
        <v>600</v>
      </c>
      <c r="F265" s="112">
        <f>169.5-12.8</f>
        <v>156.69999999999999</v>
      </c>
      <c r="G265" s="112"/>
      <c r="H265" s="113">
        <v>77</v>
      </c>
      <c r="I265" s="131" t="s">
        <v>710</v>
      </c>
      <c r="J265" s="383" t="s">
        <v>3401</v>
      </c>
      <c r="K265" s="133">
        <f t="shared" si="198"/>
        <v>-79.699999999999989</v>
      </c>
      <c r="L265" s="134">
        <f t="shared" si="199"/>
        <v>-0.50861518825781749</v>
      </c>
      <c r="M265" s="135" t="s">
        <v>663</v>
      </c>
      <c r="N265" s="136">
        <v>43522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65</v>
      </c>
      <c r="B266" s="109">
        <v>42586</v>
      </c>
      <c r="C266" s="109"/>
      <c r="D266" s="110" t="s">
        <v>711</v>
      </c>
      <c r="E266" s="111" t="s">
        <v>623</v>
      </c>
      <c r="F266" s="112">
        <v>400</v>
      </c>
      <c r="G266" s="112"/>
      <c r="H266" s="113">
        <v>305</v>
      </c>
      <c r="I266" s="131">
        <v>475</v>
      </c>
      <c r="J266" s="132" t="s">
        <v>712</v>
      </c>
      <c r="K266" s="133">
        <f t="shared" si="198"/>
        <v>-95</v>
      </c>
      <c r="L266" s="134">
        <f t="shared" si="199"/>
        <v>-0.23749999999999999</v>
      </c>
      <c r="M266" s="135" t="s">
        <v>663</v>
      </c>
      <c r="N266" s="136">
        <v>43606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66</v>
      </c>
      <c r="B267" s="105">
        <v>42593</v>
      </c>
      <c r="C267" s="105"/>
      <c r="D267" s="106" t="s">
        <v>713</v>
      </c>
      <c r="E267" s="107" t="s">
        <v>623</v>
      </c>
      <c r="F267" s="108">
        <v>86.5</v>
      </c>
      <c r="G267" s="107"/>
      <c r="H267" s="107">
        <v>130</v>
      </c>
      <c r="I267" s="125">
        <v>130</v>
      </c>
      <c r="J267" s="140" t="s">
        <v>714</v>
      </c>
      <c r="K267" s="127">
        <f t="shared" si="198"/>
        <v>43.5</v>
      </c>
      <c r="L267" s="128">
        <f t="shared" si="199"/>
        <v>0.50289017341040465</v>
      </c>
      <c r="M267" s="129" t="s">
        <v>599</v>
      </c>
      <c r="N267" s="130">
        <v>43091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67</v>
      </c>
      <c r="B268" s="109">
        <v>42600</v>
      </c>
      <c r="C268" s="109"/>
      <c r="D268" s="110" t="s">
        <v>381</v>
      </c>
      <c r="E268" s="111" t="s">
        <v>623</v>
      </c>
      <c r="F268" s="112">
        <v>133.5</v>
      </c>
      <c r="G268" s="112"/>
      <c r="H268" s="113">
        <v>126.5</v>
      </c>
      <c r="I268" s="131">
        <v>178</v>
      </c>
      <c r="J268" s="132" t="s">
        <v>715</v>
      </c>
      <c r="K268" s="133">
        <f t="shared" si="198"/>
        <v>-7</v>
      </c>
      <c r="L268" s="134">
        <f t="shared" si="199"/>
        <v>-5.2434456928838954E-2</v>
      </c>
      <c r="M268" s="135" t="s">
        <v>663</v>
      </c>
      <c r="N268" s="136">
        <v>42615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68</v>
      </c>
      <c r="B269" s="105">
        <v>42613</v>
      </c>
      <c r="C269" s="105"/>
      <c r="D269" s="106" t="s">
        <v>716</v>
      </c>
      <c r="E269" s="107" t="s">
        <v>623</v>
      </c>
      <c r="F269" s="108">
        <v>560</v>
      </c>
      <c r="G269" s="107"/>
      <c r="H269" s="107">
        <v>725</v>
      </c>
      <c r="I269" s="125">
        <v>725</v>
      </c>
      <c r="J269" s="126" t="s">
        <v>625</v>
      </c>
      <c r="K269" s="127">
        <f t="shared" si="198"/>
        <v>165</v>
      </c>
      <c r="L269" s="128">
        <f t="shared" si="199"/>
        <v>0.29464285714285715</v>
      </c>
      <c r="M269" s="129" t="s">
        <v>599</v>
      </c>
      <c r="N269" s="130">
        <v>42456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69</v>
      </c>
      <c r="B270" s="105">
        <v>42614</v>
      </c>
      <c r="C270" s="105"/>
      <c r="D270" s="106" t="s">
        <v>717</v>
      </c>
      <c r="E270" s="107" t="s">
        <v>623</v>
      </c>
      <c r="F270" s="108">
        <v>160.5</v>
      </c>
      <c r="G270" s="107"/>
      <c r="H270" s="107">
        <v>210</v>
      </c>
      <c r="I270" s="125">
        <v>210</v>
      </c>
      <c r="J270" s="126" t="s">
        <v>625</v>
      </c>
      <c r="K270" s="127">
        <f t="shared" si="198"/>
        <v>49.5</v>
      </c>
      <c r="L270" s="128">
        <f t="shared" si="199"/>
        <v>0.30841121495327101</v>
      </c>
      <c r="M270" s="129" t="s">
        <v>599</v>
      </c>
      <c r="N270" s="130">
        <v>42871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70</v>
      </c>
      <c r="B271" s="105">
        <v>42646</v>
      </c>
      <c r="C271" s="105"/>
      <c r="D271" s="147" t="s">
        <v>405</v>
      </c>
      <c r="E271" s="107" t="s">
        <v>623</v>
      </c>
      <c r="F271" s="108">
        <v>430</v>
      </c>
      <c r="G271" s="107"/>
      <c r="H271" s="107">
        <v>596</v>
      </c>
      <c r="I271" s="125">
        <v>575</v>
      </c>
      <c r="J271" s="126" t="s">
        <v>763</v>
      </c>
      <c r="K271" s="127">
        <v>166</v>
      </c>
      <c r="L271" s="128">
        <v>0.38604651162790699</v>
      </c>
      <c r="M271" s="129" t="s">
        <v>599</v>
      </c>
      <c r="N271" s="130">
        <v>42769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71</v>
      </c>
      <c r="B272" s="105">
        <v>42657</v>
      </c>
      <c r="C272" s="105"/>
      <c r="D272" s="106" t="s">
        <v>718</v>
      </c>
      <c r="E272" s="107" t="s">
        <v>623</v>
      </c>
      <c r="F272" s="108">
        <v>280</v>
      </c>
      <c r="G272" s="107"/>
      <c r="H272" s="107">
        <v>345</v>
      </c>
      <c r="I272" s="125">
        <v>345</v>
      </c>
      <c r="J272" s="126" t="s">
        <v>625</v>
      </c>
      <c r="K272" s="127">
        <f t="shared" ref="K272:K277" si="200">H272-F272</f>
        <v>65</v>
      </c>
      <c r="L272" s="128">
        <f>K272/F272</f>
        <v>0.23214285714285715</v>
      </c>
      <c r="M272" s="129" t="s">
        <v>599</v>
      </c>
      <c r="N272" s="130">
        <v>42814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72</v>
      </c>
      <c r="B273" s="105">
        <v>42657</v>
      </c>
      <c r="C273" s="105"/>
      <c r="D273" s="106" t="s">
        <v>719</v>
      </c>
      <c r="E273" s="107" t="s">
        <v>623</v>
      </c>
      <c r="F273" s="108">
        <v>245</v>
      </c>
      <c r="G273" s="107"/>
      <c r="H273" s="107">
        <v>325.5</v>
      </c>
      <c r="I273" s="125">
        <v>330</v>
      </c>
      <c r="J273" s="126" t="s">
        <v>720</v>
      </c>
      <c r="K273" s="127">
        <f t="shared" si="200"/>
        <v>80.5</v>
      </c>
      <c r="L273" s="128">
        <f>K273/F273</f>
        <v>0.32857142857142857</v>
      </c>
      <c r="M273" s="129" t="s">
        <v>599</v>
      </c>
      <c r="N273" s="130">
        <v>42769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73</v>
      </c>
      <c r="B274" s="105">
        <v>42660</v>
      </c>
      <c r="C274" s="105"/>
      <c r="D274" s="106" t="s">
        <v>349</v>
      </c>
      <c r="E274" s="107" t="s">
        <v>623</v>
      </c>
      <c r="F274" s="108">
        <v>125</v>
      </c>
      <c r="G274" s="107"/>
      <c r="H274" s="107">
        <v>160</v>
      </c>
      <c r="I274" s="125">
        <v>160</v>
      </c>
      <c r="J274" s="126" t="s">
        <v>682</v>
      </c>
      <c r="K274" s="127">
        <f t="shared" si="200"/>
        <v>35</v>
      </c>
      <c r="L274" s="128">
        <v>0.28000000000000003</v>
      </c>
      <c r="M274" s="129" t="s">
        <v>599</v>
      </c>
      <c r="N274" s="130">
        <v>42803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2">
        <v>74</v>
      </c>
      <c r="B275" s="105">
        <v>42660</v>
      </c>
      <c r="C275" s="105"/>
      <c r="D275" s="106" t="s">
        <v>483</v>
      </c>
      <c r="E275" s="107" t="s">
        <v>623</v>
      </c>
      <c r="F275" s="108">
        <v>114</v>
      </c>
      <c r="G275" s="107"/>
      <c r="H275" s="107">
        <v>145</v>
      </c>
      <c r="I275" s="125">
        <v>145</v>
      </c>
      <c r="J275" s="126" t="s">
        <v>682</v>
      </c>
      <c r="K275" s="127">
        <f t="shared" si="200"/>
        <v>31</v>
      </c>
      <c r="L275" s="128">
        <f>K275/F275</f>
        <v>0.27192982456140352</v>
      </c>
      <c r="M275" s="129" t="s">
        <v>599</v>
      </c>
      <c r="N275" s="130">
        <v>42859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75</v>
      </c>
      <c r="B276" s="105">
        <v>42660</v>
      </c>
      <c r="C276" s="105"/>
      <c r="D276" s="106" t="s">
        <v>721</v>
      </c>
      <c r="E276" s="107" t="s">
        <v>623</v>
      </c>
      <c r="F276" s="108">
        <v>212</v>
      </c>
      <c r="G276" s="107"/>
      <c r="H276" s="107">
        <v>280</v>
      </c>
      <c r="I276" s="125">
        <v>276</v>
      </c>
      <c r="J276" s="126" t="s">
        <v>722</v>
      </c>
      <c r="K276" s="127">
        <f t="shared" si="200"/>
        <v>68</v>
      </c>
      <c r="L276" s="128">
        <f>K276/F276</f>
        <v>0.32075471698113206</v>
      </c>
      <c r="M276" s="129" t="s">
        <v>599</v>
      </c>
      <c r="N276" s="130">
        <v>42858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76</v>
      </c>
      <c r="B277" s="105">
        <v>42678</v>
      </c>
      <c r="C277" s="105"/>
      <c r="D277" s="106" t="s">
        <v>151</v>
      </c>
      <c r="E277" s="107" t="s">
        <v>623</v>
      </c>
      <c r="F277" s="108">
        <v>155</v>
      </c>
      <c r="G277" s="107"/>
      <c r="H277" s="107">
        <v>210</v>
      </c>
      <c r="I277" s="125">
        <v>210</v>
      </c>
      <c r="J277" s="126" t="s">
        <v>723</v>
      </c>
      <c r="K277" s="127">
        <f t="shared" si="200"/>
        <v>55</v>
      </c>
      <c r="L277" s="128">
        <f>K277/F277</f>
        <v>0.35483870967741937</v>
      </c>
      <c r="M277" s="129" t="s">
        <v>599</v>
      </c>
      <c r="N277" s="130">
        <v>42944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77</v>
      </c>
      <c r="B278" s="109">
        <v>42710</v>
      </c>
      <c r="C278" s="109"/>
      <c r="D278" s="110" t="s">
        <v>764</v>
      </c>
      <c r="E278" s="111" t="s">
        <v>623</v>
      </c>
      <c r="F278" s="112">
        <v>150.5</v>
      </c>
      <c r="G278" s="112"/>
      <c r="H278" s="113">
        <v>72.5</v>
      </c>
      <c r="I278" s="131">
        <v>174</v>
      </c>
      <c r="J278" s="132" t="s">
        <v>765</v>
      </c>
      <c r="K278" s="133">
        <v>-78</v>
      </c>
      <c r="L278" s="134">
        <v>-0.51827242524916906</v>
      </c>
      <c r="M278" s="135" t="s">
        <v>663</v>
      </c>
      <c r="N278" s="136">
        <v>43333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78</v>
      </c>
      <c r="B279" s="105">
        <v>42712</v>
      </c>
      <c r="C279" s="105"/>
      <c r="D279" s="106" t="s">
        <v>125</v>
      </c>
      <c r="E279" s="107" t="s">
        <v>623</v>
      </c>
      <c r="F279" s="108">
        <v>380</v>
      </c>
      <c r="G279" s="107"/>
      <c r="H279" s="107">
        <v>478</v>
      </c>
      <c r="I279" s="125">
        <v>468</v>
      </c>
      <c r="J279" s="126" t="s">
        <v>682</v>
      </c>
      <c r="K279" s="127">
        <f>H279-F279</f>
        <v>98</v>
      </c>
      <c r="L279" s="128">
        <f>K279/F279</f>
        <v>0.25789473684210529</v>
      </c>
      <c r="M279" s="129" t="s">
        <v>599</v>
      </c>
      <c r="N279" s="130">
        <v>43025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79</v>
      </c>
      <c r="B280" s="105">
        <v>42734</v>
      </c>
      <c r="C280" s="105"/>
      <c r="D280" s="106" t="s">
        <v>248</v>
      </c>
      <c r="E280" s="107" t="s">
        <v>623</v>
      </c>
      <c r="F280" s="108">
        <v>305</v>
      </c>
      <c r="G280" s="107"/>
      <c r="H280" s="107">
        <v>375</v>
      </c>
      <c r="I280" s="125">
        <v>375</v>
      </c>
      <c r="J280" s="126" t="s">
        <v>682</v>
      </c>
      <c r="K280" s="127">
        <f>H280-F280</f>
        <v>70</v>
      </c>
      <c r="L280" s="128">
        <f>K280/F280</f>
        <v>0.22950819672131148</v>
      </c>
      <c r="M280" s="129" t="s">
        <v>599</v>
      </c>
      <c r="N280" s="130">
        <v>42768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80</v>
      </c>
      <c r="B281" s="105">
        <v>42739</v>
      </c>
      <c r="C281" s="105"/>
      <c r="D281" s="106" t="s">
        <v>351</v>
      </c>
      <c r="E281" s="107" t="s">
        <v>623</v>
      </c>
      <c r="F281" s="108">
        <v>99.5</v>
      </c>
      <c r="G281" s="107"/>
      <c r="H281" s="107">
        <v>158</v>
      </c>
      <c r="I281" s="125">
        <v>158</v>
      </c>
      <c r="J281" s="126" t="s">
        <v>682</v>
      </c>
      <c r="K281" s="127">
        <f>H281-F281</f>
        <v>58.5</v>
      </c>
      <c r="L281" s="128">
        <f>K281/F281</f>
        <v>0.5879396984924623</v>
      </c>
      <c r="M281" s="129" t="s">
        <v>599</v>
      </c>
      <c r="N281" s="130">
        <v>42898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81</v>
      </c>
      <c r="B282" s="105">
        <v>42739</v>
      </c>
      <c r="C282" s="105"/>
      <c r="D282" s="106" t="s">
        <v>351</v>
      </c>
      <c r="E282" s="107" t="s">
        <v>623</v>
      </c>
      <c r="F282" s="108">
        <v>99.5</v>
      </c>
      <c r="G282" s="107"/>
      <c r="H282" s="107">
        <v>158</v>
      </c>
      <c r="I282" s="125">
        <v>158</v>
      </c>
      <c r="J282" s="126" t="s">
        <v>682</v>
      </c>
      <c r="K282" s="127">
        <v>58.5</v>
      </c>
      <c r="L282" s="128">
        <v>0.58793969849246197</v>
      </c>
      <c r="M282" s="129" t="s">
        <v>599</v>
      </c>
      <c r="N282" s="130">
        <v>42898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82</v>
      </c>
      <c r="B283" s="105">
        <v>42786</v>
      </c>
      <c r="C283" s="105"/>
      <c r="D283" s="106" t="s">
        <v>169</v>
      </c>
      <c r="E283" s="107" t="s">
        <v>623</v>
      </c>
      <c r="F283" s="108">
        <v>140.5</v>
      </c>
      <c r="G283" s="107"/>
      <c r="H283" s="107">
        <v>220</v>
      </c>
      <c r="I283" s="125">
        <v>220</v>
      </c>
      <c r="J283" s="126" t="s">
        <v>682</v>
      </c>
      <c r="K283" s="127">
        <f>H283-F283</f>
        <v>79.5</v>
      </c>
      <c r="L283" s="128">
        <f>K283/F283</f>
        <v>0.5658362989323843</v>
      </c>
      <c r="M283" s="129" t="s">
        <v>599</v>
      </c>
      <c r="N283" s="130">
        <v>42864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83</v>
      </c>
      <c r="B284" s="105">
        <v>42786</v>
      </c>
      <c r="C284" s="105"/>
      <c r="D284" s="106" t="s">
        <v>766</v>
      </c>
      <c r="E284" s="107" t="s">
        <v>623</v>
      </c>
      <c r="F284" s="108">
        <v>202.5</v>
      </c>
      <c r="G284" s="107"/>
      <c r="H284" s="107">
        <v>234</v>
      </c>
      <c r="I284" s="125">
        <v>234</v>
      </c>
      <c r="J284" s="126" t="s">
        <v>682</v>
      </c>
      <c r="K284" s="127">
        <v>31.5</v>
      </c>
      <c r="L284" s="128">
        <v>0.155555555555556</v>
      </c>
      <c r="M284" s="129" t="s">
        <v>599</v>
      </c>
      <c r="N284" s="130">
        <v>42836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2">
        <v>84</v>
      </c>
      <c r="B285" s="105">
        <v>42818</v>
      </c>
      <c r="C285" s="105"/>
      <c r="D285" s="106" t="s">
        <v>557</v>
      </c>
      <c r="E285" s="107" t="s">
        <v>623</v>
      </c>
      <c r="F285" s="108">
        <v>300.5</v>
      </c>
      <c r="G285" s="107"/>
      <c r="H285" s="107">
        <v>417.5</v>
      </c>
      <c r="I285" s="125">
        <v>420</v>
      </c>
      <c r="J285" s="126" t="s">
        <v>724</v>
      </c>
      <c r="K285" s="127">
        <f>H285-F285</f>
        <v>117</v>
      </c>
      <c r="L285" s="128">
        <f>K285/F285</f>
        <v>0.38935108153078202</v>
      </c>
      <c r="M285" s="129" t="s">
        <v>599</v>
      </c>
      <c r="N285" s="130">
        <v>43070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2">
        <v>85</v>
      </c>
      <c r="B286" s="105">
        <v>42818</v>
      </c>
      <c r="C286" s="105"/>
      <c r="D286" s="106" t="s">
        <v>762</v>
      </c>
      <c r="E286" s="107" t="s">
        <v>623</v>
      </c>
      <c r="F286" s="108">
        <v>850</v>
      </c>
      <c r="G286" s="107"/>
      <c r="H286" s="107">
        <v>1042.5</v>
      </c>
      <c r="I286" s="125">
        <v>1023</v>
      </c>
      <c r="J286" s="126" t="s">
        <v>767</v>
      </c>
      <c r="K286" s="127">
        <v>192.5</v>
      </c>
      <c r="L286" s="128">
        <v>0.22647058823529401</v>
      </c>
      <c r="M286" s="129" t="s">
        <v>599</v>
      </c>
      <c r="N286" s="130">
        <v>42830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2">
        <v>86</v>
      </c>
      <c r="B287" s="105">
        <v>42830</v>
      </c>
      <c r="C287" s="105"/>
      <c r="D287" s="106" t="s">
        <v>501</v>
      </c>
      <c r="E287" s="107" t="s">
        <v>623</v>
      </c>
      <c r="F287" s="108">
        <v>785</v>
      </c>
      <c r="G287" s="107"/>
      <c r="H287" s="107">
        <v>930</v>
      </c>
      <c r="I287" s="125">
        <v>920</v>
      </c>
      <c r="J287" s="126" t="s">
        <v>725</v>
      </c>
      <c r="K287" s="127">
        <f>H287-F287</f>
        <v>145</v>
      </c>
      <c r="L287" s="128">
        <f>K287/F287</f>
        <v>0.18471337579617833</v>
      </c>
      <c r="M287" s="129" t="s">
        <v>599</v>
      </c>
      <c r="N287" s="130">
        <v>42976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3">
        <v>87</v>
      </c>
      <c r="B288" s="109">
        <v>42831</v>
      </c>
      <c r="C288" s="109"/>
      <c r="D288" s="110" t="s">
        <v>768</v>
      </c>
      <c r="E288" s="111" t="s">
        <v>623</v>
      </c>
      <c r="F288" s="112">
        <v>40</v>
      </c>
      <c r="G288" s="112"/>
      <c r="H288" s="113">
        <v>13.1</v>
      </c>
      <c r="I288" s="131">
        <v>60</v>
      </c>
      <c r="J288" s="137" t="s">
        <v>769</v>
      </c>
      <c r="K288" s="133">
        <v>-26.9</v>
      </c>
      <c r="L288" s="134">
        <v>-0.67249999999999999</v>
      </c>
      <c r="M288" s="135" t="s">
        <v>663</v>
      </c>
      <c r="N288" s="136">
        <v>43138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2">
        <v>88</v>
      </c>
      <c r="B289" s="105">
        <v>42837</v>
      </c>
      <c r="C289" s="105"/>
      <c r="D289" s="106" t="s">
        <v>88</v>
      </c>
      <c r="E289" s="107" t="s">
        <v>623</v>
      </c>
      <c r="F289" s="108">
        <v>289.5</v>
      </c>
      <c r="G289" s="107"/>
      <c r="H289" s="107">
        <v>354</v>
      </c>
      <c r="I289" s="125">
        <v>360</v>
      </c>
      <c r="J289" s="126" t="s">
        <v>726</v>
      </c>
      <c r="K289" s="127">
        <f t="shared" ref="K289:K297" si="201">H289-F289</f>
        <v>64.5</v>
      </c>
      <c r="L289" s="128">
        <f t="shared" ref="L289:L297" si="202">K289/F289</f>
        <v>0.22279792746113988</v>
      </c>
      <c r="M289" s="129" t="s">
        <v>599</v>
      </c>
      <c r="N289" s="130">
        <v>43040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89</v>
      </c>
      <c r="B290" s="105">
        <v>42845</v>
      </c>
      <c r="C290" s="105"/>
      <c r="D290" s="106" t="s">
        <v>438</v>
      </c>
      <c r="E290" s="107" t="s">
        <v>623</v>
      </c>
      <c r="F290" s="108">
        <v>700</v>
      </c>
      <c r="G290" s="107"/>
      <c r="H290" s="107">
        <v>840</v>
      </c>
      <c r="I290" s="125">
        <v>840</v>
      </c>
      <c r="J290" s="126" t="s">
        <v>727</v>
      </c>
      <c r="K290" s="127">
        <f t="shared" si="201"/>
        <v>140</v>
      </c>
      <c r="L290" s="128">
        <f t="shared" si="202"/>
        <v>0.2</v>
      </c>
      <c r="M290" s="129" t="s">
        <v>599</v>
      </c>
      <c r="N290" s="130">
        <v>42893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2">
        <v>90</v>
      </c>
      <c r="B291" s="105">
        <v>42887</v>
      </c>
      <c r="C291" s="105"/>
      <c r="D291" s="147" t="s">
        <v>363</v>
      </c>
      <c r="E291" s="107" t="s">
        <v>623</v>
      </c>
      <c r="F291" s="108">
        <v>130</v>
      </c>
      <c r="G291" s="107"/>
      <c r="H291" s="107">
        <v>144.25</v>
      </c>
      <c r="I291" s="125">
        <v>170</v>
      </c>
      <c r="J291" s="126" t="s">
        <v>728</v>
      </c>
      <c r="K291" s="127">
        <f t="shared" si="201"/>
        <v>14.25</v>
      </c>
      <c r="L291" s="128">
        <f t="shared" si="202"/>
        <v>0.10961538461538461</v>
      </c>
      <c r="M291" s="129" t="s">
        <v>599</v>
      </c>
      <c r="N291" s="130">
        <v>43675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2">
        <v>91</v>
      </c>
      <c r="B292" s="105">
        <v>42901</v>
      </c>
      <c r="C292" s="105"/>
      <c r="D292" s="147" t="s">
        <v>729</v>
      </c>
      <c r="E292" s="107" t="s">
        <v>623</v>
      </c>
      <c r="F292" s="108">
        <v>214.5</v>
      </c>
      <c r="G292" s="107"/>
      <c r="H292" s="107">
        <v>262</v>
      </c>
      <c r="I292" s="125">
        <v>262</v>
      </c>
      <c r="J292" s="126" t="s">
        <v>730</v>
      </c>
      <c r="K292" s="127">
        <f t="shared" si="201"/>
        <v>47.5</v>
      </c>
      <c r="L292" s="128">
        <f t="shared" si="202"/>
        <v>0.22144522144522144</v>
      </c>
      <c r="M292" s="129" t="s">
        <v>599</v>
      </c>
      <c r="N292" s="130">
        <v>42977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4">
        <v>92</v>
      </c>
      <c r="B293" s="153">
        <v>42933</v>
      </c>
      <c r="C293" s="153"/>
      <c r="D293" s="154" t="s">
        <v>731</v>
      </c>
      <c r="E293" s="155" t="s">
        <v>623</v>
      </c>
      <c r="F293" s="156">
        <v>370</v>
      </c>
      <c r="G293" s="155"/>
      <c r="H293" s="155">
        <v>447.5</v>
      </c>
      <c r="I293" s="177">
        <v>450</v>
      </c>
      <c r="J293" s="230" t="s">
        <v>682</v>
      </c>
      <c r="K293" s="127">
        <f t="shared" si="201"/>
        <v>77.5</v>
      </c>
      <c r="L293" s="179">
        <f t="shared" si="202"/>
        <v>0.20945945945945946</v>
      </c>
      <c r="M293" s="180" t="s">
        <v>599</v>
      </c>
      <c r="N293" s="181">
        <v>43035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4">
        <v>93</v>
      </c>
      <c r="B294" s="153">
        <v>42943</v>
      </c>
      <c r="C294" s="153"/>
      <c r="D294" s="154" t="s">
        <v>167</v>
      </c>
      <c r="E294" s="155" t="s">
        <v>623</v>
      </c>
      <c r="F294" s="156">
        <v>657.5</v>
      </c>
      <c r="G294" s="155"/>
      <c r="H294" s="155">
        <v>825</v>
      </c>
      <c r="I294" s="177">
        <v>820</v>
      </c>
      <c r="J294" s="230" t="s">
        <v>682</v>
      </c>
      <c r="K294" s="127">
        <f t="shared" si="201"/>
        <v>167.5</v>
      </c>
      <c r="L294" s="179">
        <f t="shared" si="202"/>
        <v>0.25475285171102663</v>
      </c>
      <c r="M294" s="180" t="s">
        <v>599</v>
      </c>
      <c r="N294" s="181">
        <v>43090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2">
        <v>94</v>
      </c>
      <c r="B295" s="105">
        <v>42964</v>
      </c>
      <c r="C295" s="105"/>
      <c r="D295" s="106" t="s">
        <v>368</v>
      </c>
      <c r="E295" s="107" t="s">
        <v>623</v>
      </c>
      <c r="F295" s="108">
        <v>605</v>
      </c>
      <c r="G295" s="107"/>
      <c r="H295" s="107">
        <v>750</v>
      </c>
      <c r="I295" s="125">
        <v>750</v>
      </c>
      <c r="J295" s="126" t="s">
        <v>725</v>
      </c>
      <c r="K295" s="127">
        <f t="shared" si="201"/>
        <v>145</v>
      </c>
      <c r="L295" s="128">
        <f t="shared" si="202"/>
        <v>0.23966942148760331</v>
      </c>
      <c r="M295" s="129" t="s">
        <v>599</v>
      </c>
      <c r="N295" s="130">
        <v>43027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65">
        <v>95</v>
      </c>
      <c r="B296" s="148">
        <v>42979</v>
      </c>
      <c r="C296" s="148"/>
      <c r="D296" s="149" t="s">
        <v>509</v>
      </c>
      <c r="E296" s="150" t="s">
        <v>623</v>
      </c>
      <c r="F296" s="151">
        <v>255</v>
      </c>
      <c r="G296" s="152"/>
      <c r="H296" s="152">
        <v>217.25</v>
      </c>
      <c r="I296" s="152">
        <v>320</v>
      </c>
      <c r="J296" s="174" t="s">
        <v>732</v>
      </c>
      <c r="K296" s="133">
        <f t="shared" si="201"/>
        <v>-37.75</v>
      </c>
      <c r="L296" s="175">
        <f t="shared" si="202"/>
        <v>-0.14803921568627451</v>
      </c>
      <c r="M296" s="135" t="s">
        <v>663</v>
      </c>
      <c r="N296" s="176">
        <v>43661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2">
        <v>96</v>
      </c>
      <c r="B297" s="105">
        <v>42997</v>
      </c>
      <c r="C297" s="105"/>
      <c r="D297" s="106" t="s">
        <v>733</v>
      </c>
      <c r="E297" s="107" t="s">
        <v>623</v>
      </c>
      <c r="F297" s="108">
        <v>215</v>
      </c>
      <c r="G297" s="107"/>
      <c r="H297" s="107">
        <v>258</v>
      </c>
      <c r="I297" s="125">
        <v>258</v>
      </c>
      <c r="J297" s="126" t="s">
        <v>682</v>
      </c>
      <c r="K297" s="127">
        <f t="shared" si="201"/>
        <v>43</v>
      </c>
      <c r="L297" s="128">
        <f t="shared" si="202"/>
        <v>0.2</v>
      </c>
      <c r="M297" s="129" t="s">
        <v>599</v>
      </c>
      <c r="N297" s="130">
        <v>43040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2">
        <v>97</v>
      </c>
      <c r="B298" s="105">
        <v>42997</v>
      </c>
      <c r="C298" s="105"/>
      <c r="D298" s="106" t="s">
        <v>733</v>
      </c>
      <c r="E298" s="107" t="s">
        <v>623</v>
      </c>
      <c r="F298" s="108">
        <v>215</v>
      </c>
      <c r="G298" s="107"/>
      <c r="H298" s="107">
        <v>258</v>
      </c>
      <c r="I298" s="125">
        <v>258</v>
      </c>
      <c r="J298" s="230" t="s">
        <v>682</v>
      </c>
      <c r="K298" s="127">
        <v>43</v>
      </c>
      <c r="L298" s="128">
        <v>0.2</v>
      </c>
      <c r="M298" s="129" t="s">
        <v>599</v>
      </c>
      <c r="N298" s="130">
        <v>43040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5">
        <v>98</v>
      </c>
      <c r="B299" s="206">
        <v>42998</v>
      </c>
      <c r="C299" s="206"/>
      <c r="D299" s="374" t="s">
        <v>2979</v>
      </c>
      <c r="E299" s="207" t="s">
        <v>623</v>
      </c>
      <c r="F299" s="208">
        <v>75</v>
      </c>
      <c r="G299" s="207"/>
      <c r="H299" s="207">
        <v>90</v>
      </c>
      <c r="I299" s="231">
        <v>90</v>
      </c>
      <c r="J299" s="126" t="s">
        <v>734</v>
      </c>
      <c r="K299" s="127">
        <f t="shared" ref="K299:K304" si="203">H299-F299</f>
        <v>15</v>
      </c>
      <c r="L299" s="128">
        <f t="shared" ref="L299:L304" si="204">K299/F299</f>
        <v>0.2</v>
      </c>
      <c r="M299" s="129" t="s">
        <v>599</v>
      </c>
      <c r="N299" s="130">
        <v>43019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4">
        <v>99</v>
      </c>
      <c r="B300" s="153">
        <v>43011</v>
      </c>
      <c r="C300" s="153"/>
      <c r="D300" s="154" t="s">
        <v>735</v>
      </c>
      <c r="E300" s="155" t="s">
        <v>623</v>
      </c>
      <c r="F300" s="156">
        <v>315</v>
      </c>
      <c r="G300" s="155"/>
      <c r="H300" s="155">
        <v>392</v>
      </c>
      <c r="I300" s="177">
        <v>384</v>
      </c>
      <c r="J300" s="230" t="s">
        <v>736</v>
      </c>
      <c r="K300" s="127">
        <f t="shared" si="203"/>
        <v>77</v>
      </c>
      <c r="L300" s="179">
        <f t="shared" si="204"/>
        <v>0.24444444444444444</v>
      </c>
      <c r="M300" s="180" t="s">
        <v>599</v>
      </c>
      <c r="N300" s="181">
        <v>43017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4">
        <v>100</v>
      </c>
      <c r="B301" s="153">
        <v>43013</v>
      </c>
      <c r="C301" s="153"/>
      <c r="D301" s="154" t="s">
        <v>737</v>
      </c>
      <c r="E301" s="155" t="s">
        <v>623</v>
      </c>
      <c r="F301" s="156">
        <v>145</v>
      </c>
      <c r="G301" s="155"/>
      <c r="H301" s="155">
        <v>179</v>
      </c>
      <c r="I301" s="177">
        <v>180</v>
      </c>
      <c r="J301" s="230" t="s">
        <v>613</v>
      </c>
      <c r="K301" s="127">
        <f t="shared" si="203"/>
        <v>34</v>
      </c>
      <c r="L301" s="179">
        <f t="shared" si="204"/>
        <v>0.23448275862068965</v>
      </c>
      <c r="M301" s="180" t="s">
        <v>599</v>
      </c>
      <c r="N301" s="181">
        <v>43025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4">
        <v>101</v>
      </c>
      <c r="B302" s="153">
        <v>43014</v>
      </c>
      <c r="C302" s="153"/>
      <c r="D302" s="154" t="s">
        <v>339</v>
      </c>
      <c r="E302" s="155" t="s">
        <v>623</v>
      </c>
      <c r="F302" s="156">
        <v>256</v>
      </c>
      <c r="G302" s="155"/>
      <c r="H302" s="155">
        <v>323</v>
      </c>
      <c r="I302" s="177">
        <v>320</v>
      </c>
      <c r="J302" s="230" t="s">
        <v>682</v>
      </c>
      <c r="K302" s="127">
        <f t="shared" si="203"/>
        <v>67</v>
      </c>
      <c r="L302" s="179">
        <f t="shared" si="204"/>
        <v>0.26171875</v>
      </c>
      <c r="M302" s="180" t="s">
        <v>599</v>
      </c>
      <c r="N302" s="181">
        <v>43067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4">
        <v>102</v>
      </c>
      <c r="B303" s="153">
        <v>43017</v>
      </c>
      <c r="C303" s="153"/>
      <c r="D303" s="154" t="s">
        <v>360</v>
      </c>
      <c r="E303" s="155" t="s">
        <v>623</v>
      </c>
      <c r="F303" s="156">
        <v>137.5</v>
      </c>
      <c r="G303" s="155"/>
      <c r="H303" s="155">
        <v>184</v>
      </c>
      <c r="I303" s="177">
        <v>183</v>
      </c>
      <c r="J303" s="178" t="s">
        <v>738</v>
      </c>
      <c r="K303" s="127">
        <f t="shared" si="203"/>
        <v>46.5</v>
      </c>
      <c r="L303" s="179">
        <f t="shared" si="204"/>
        <v>0.33818181818181819</v>
      </c>
      <c r="M303" s="180" t="s">
        <v>599</v>
      </c>
      <c r="N303" s="181">
        <v>43108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4">
        <v>103</v>
      </c>
      <c r="B304" s="153">
        <v>43018</v>
      </c>
      <c r="C304" s="153"/>
      <c r="D304" s="154" t="s">
        <v>739</v>
      </c>
      <c r="E304" s="155" t="s">
        <v>623</v>
      </c>
      <c r="F304" s="156">
        <v>125.5</v>
      </c>
      <c r="G304" s="155"/>
      <c r="H304" s="155">
        <v>158</v>
      </c>
      <c r="I304" s="177">
        <v>155</v>
      </c>
      <c r="J304" s="178" t="s">
        <v>740</v>
      </c>
      <c r="K304" s="127">
        <f t="shared" si="203"/>
        <v>32.5</v>
      </c>
      <c r="L304" s="179">
        <f t="shared" si="204"/>
        <v>0.25896414342629481</v>
      </c>
      <c r="M304" s="180" t="s">
        <v>599</v>
      </c>
      <c r="N304" s="181">
        <v>43067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4">
        <v>104</v>
      </c>
      <c r="B305" s="153">
        <v>43018</v>
      </c>
      <c r="C305" s="153"/>
      <c r="D305" s="154" t="s">
        <v>770</v>
      </c>
      <c r="E305" s="155" t="s">
        <v>623</v>
      </c>
      <c r="F305" s="156">
        <v>895</v>
      </c>
      <c r="G305" s="155"/>
      <c r="H305" s="155">
        <v>1122.5</v>
      </c>
      <c r="I305" s="177">
        <v>1078</v>
      </c>
      <c r="J305" s="178" t="s">
        <v>771</v>
      </c>
      <c r="K305" s="127">
        <v>227.5</v>
      </c>
      <c r="L305" s="179">
        <v>0.25418994413407803</v>
      </c>
      <c r="M305" s="180" t="s">
        <v>599</v>
      </c>
      <c r="N305" s="181">
        <v>43117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4">
        <v>105</v>
      </c>
      <c r="B306" s="153">
        <v>43020</v>
      </c>
      <c r="C306" s="153"/>
      <c r="D306" s="154" t="s">
        <v>347</v>
      </c>
      <c r="E306" s="155" t="s">
        <v>623</v>
      </c>
      <c r="F306" s="156">
        <v>525</v>
      </c>
      <c r="G306" s="155"/>
      <c r="H306" s="155">
        <v>629</v>
      </c>
      <c r="I306" s="177">
        <v>629</v>
      </c>
      <c r="J306" s="230" t="s">
        <v>682</v>
      </c>
      <c r="K306" s="127">
        <v>104</v>
      </c>
      <c r="L306" s="179">
        <v>0.19809523809523799</v>
      </c>
      <c r="M306" s="180" t="s">
        <v>599</v>
      </c>
      <c r="N306" s="181">
        <v>43119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4">
        <v>106</v>
      </c>
      <c r="B307" s="153">
        <v>43046</v>
      </c>
      <c r="C307" s="153"/>
      <c r="D307" s="154" t="s">
        <v>393</v>
      </c>
      <c r="E307" s="155" t="s">
        <v>623</v>
      </c>
      <c r="F307" s="156">
        <v>740</v>
      </c>
      <c r="G307" s="155"/>
      <c r="H307" s="155">
        <v>892.5</v>
      </c>
      <c r="I307" s="177">
        <v>900</v>
      </c>
      <c r="J307" s="178" t="s">
        <v>741</v>
      </c>
      <c r="K307" s="127">
        <f>H307-F307</f>
        <v>152.5</v>
      </c>
      <c r="L307" s="179">
        <f>K307/F307</f>
        <v>0.20608108108108109</v>
      </c>
      <c r="M307" s="180" t="s">
        <v>599</v>
      </c>
      <c r="N307" s="181">
        <v>43052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2">
        <v>107</v>
      </c>
      <c r="B308" s="105">
        <v>43073</v>
      </c>
      <c r="C308" s="105"/>
      <c r="D308" s="106" t="s">
        <v>742</v>
      </c>
      <c r="E308" s="107" t="s">
        <v>623</v>
      </c>
      <c r="F308" s="108">
        <v>118.5</v>
      </c>
      <c r="G308" s="107"/>
      <c r="H308" s="107">
        <v>143.5</v>
      </c>
      <c r="I308" s="125">
        <v>145</v>
      </c>
      <c r="J308" s="140" t="s">
        <v>743</v>
      </c>
      <c r="K308" s="127">
        <f>H308-F308</f>
        <v>25</v>
      </c>
      <c r="L308" s="128">
        <f>K308/F308</f>
        <v>0.2109704641350211</v>
      </c>
      <c r="M308" s="129" t="s">
        <v>599</v>
      </c>
      <c r="N308" s="130">
        <v>43097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3">
        <v>108</v>
      </c>
      <c r="B309" s="109">
        <v>43090</v>
      </c>
      <c r="C309" s="109"/>
      <c r="D309" s="157" t="s">
        <v>443</v>
      </c>
      <c r="E309" s="111" t="s">
        <v>623</v>
      </c>
      <c r="F309" s="112">
        <v>715</v>
      </c>
      <c r="G309" s="112"/>
      <c r="H309" s="113">
        <v>500</v>
      </c>
      <c r="I309" s="131">
        <v>872</v>
      </c>
      <c r="J309" s="137" t="s">
        <v>744</v>
      </c>
      <c r="K309" s="133">
        <f>H309-F309</f>
        <v>-215</v>
      </c>
      <c r="L309" s="134">
        <f>K309/F309</f>
        <v>-0.30069930069930068</v>
      </c>
      <c r="M309" s="135" t="s">
        <v>663</v>
      </c>
      <c r="N309" s="136">
        <v>43670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2">
        <v>109</v>
      </c>
      <c r="B310" s="105">
        <v>43098</v>
      </c>
      <c r="C310" s="105"/>
      <c r="D310" s="106" t="s">
        <v>735</v>
      </c>
      <c r="E310" s="107" t="s">
        <v>623</v>
      </c>
      <c r="F310" s="108">
        <v>435</v>
      </c>
      <c r="G310" s="107"/>
      <c r="H310" s="107">
        <v>542.5</v>
      </c>
      <c r="I310" s="125">
        <v>539</v>
      </c>
      <c r="J310" s="140" t="s">
        <v>682</v>
      </c>
      <c r="K310" s="127">
        <v>107.5</v>
      </c>
      <c r="L310" s="128">
        <v>0.247126436781609</v>
      </c>
      <c r="M310" s="129" t="s">
        <v>599</v>
      </c>
      <c r="N310" s="130">
        <v>43206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2">
        <v>110</v>
      </c>
      <c r="B311" s="105">
        <v>43098</v>
      </c>
      <c r="C311" s="105"/>
      <c r="D311" s="106" t="s">
        <v>571</v>
      </c>
      <c r="E311" s="107" t="s">
        <v>623</v>
      </c>
      <c r="F311" s="108">
        <v>885</v>
      </c>
      <c r="G311" s="107"/>
      <c r="H311" s="107">
        <v>1090</v>
      </c>
      <c r="I311" s="125">
        <v>1084</v>
      </c>
      <c r="J311" s="140" t="s">
        <v>682</v>
      </c>
      <c r="K311" s="127">
        <v>205</v>
      </c>
      <c r="L311" s="128">
        <v>0.23163841807909599</v>
      </c>
      <c r="M311" s="129" t="s">
        <v>599</v>
      </c>
      <c r="N311" s="130">
        <v>43213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66">
        <v>111</v>
      </c>
      <c r="B312" s="347">
        <v>43192</v>
      </c>
      <c r="C312" s="347"/>
      <c r="D312" s="115" t="s">
        <v>752</v>
      </c>
      <c r="E312" s="350" t="s">
        <v>623</v>
      </c>
      <c r="F312" s="353">
        <v>478.5</v>
      </c>
      <c r="G312" s="350"/>
      <c r="H312" s="350">
        <v>442</v>
      </c>
      <c r="I312" s="356">
        <v>613</v>
      </c>
      <c r="J312" s="383" t="s">
        <v>3403</v>
      </c>
      <c r="K312" s="133">
        <f>H312-F312</f>
        <v>-36.5</v>
      </c>
      <c r="L312" s="134">
        <f>K312/F312</f>
        <v>-7.6280041797283177E-2</v>
      </c>
      <c r="M312" s="135" t="s">
        <v>663</v>
      </c>
      <c r="N312" s="136">
        <v>43762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3">
        <v>112</v>
      </c>
      <c r="B313" s="109">
        <v>43194</v>
      </c>
      <c r="C313" s="109"/>
      <c r="D313" s="373" t="s">
        <v>2978</v>
      </c>
      <c r="E313" s="111" t="s">
        <v>623</v>
      </c>
      <c r="F313" s="112">
        <f>141.5-7.3</f>
        <v>134.19999999999999</v>
      </c>
      <c r="G313" s="112"/>
      <c r="H313" s="113">
        <v>77</v>
      </c>
      <c r="I313" s="131">
        <v>180</v>
      </c>
      <c r="J313" s="383" t="s">
        <v>3402</v>
      </c>
      <c r="K313" s="133">
        <f>H313-F313</f>
        <v>-57.199999999999989</v>
      </c>
      <c r="L313" s="134">
        <f>K313/F313</f>
        <v>-0.42622950819672129</v>
      </c>
      <c r="M313" s="135" t="s">
        <v>663</v>
      </c>
      <c r="N313" s="136">
        <v>43522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3">
        <v>113</v>
      </c>
      <c r="B314" s="109">
        <v>43209</v>
      </c>
      <c r="C314" s="109"/>
      <c r="D314" s="110" t="s">
        <v>745</v>
      </c>
      <c r="E314" s="111" t="s">
        <v>623</v>
      </c>
      <c r="F314" s="112">
        <v>430</v>
      </c>
      <c r="G314" s="112"/>
      <c r="H314" s="113">
        <v>220</v>
      </c>
      <c r="I314" s="131">
        <v>537</v>
      </c>
      <c r="J314" s="137" t="s">
        <v>746</v>
      </c>
      <c r="K314" s="133">
        <f>H314-F314</f>
        <v>-210</v>
      </c>
      <c r="L314" s="134">
        <f>K314/F314</f>
        <v>-0.48837209302325579</v>
      </c>
      <c r="M314" s="135" t="s">
        <v>663</v>
      </c>
      <c r="N314" s="136">
        <v>43252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67">
        <v>114</v>
      </c>
      <c r="B315" s="158">
        <v>43220</v>
      </c>
      <c r="C315" s="158"/>
      <c r="D315" s="159" t="s">
        <v>394</v>
      </c>
      <c r="E315" s="160" t="s">
        <v>623</v>
      </c>
      <c r="F315" s="162">
        <v>153.5</v>
      </c>
      <c r="G315" s="162"/>
      <c r="H315" s="162">
        <v>196</v>
      </c>
      <c r="I315" s="162">
        <v>196</v>
      </c>
      <c r="J315" s="358" t="s">
        <v>3494</v>
      </c>
      <c r="K315" s="182">
        <f>H315-F315</f>
        <v>42.5</v>
      </c>
      <c r="L315" s="183">
        <f>K315/F315</f>
        <v>0.27687296416938112</v>
      </c>
      <c r="M315" s="161" t="s">
        <v>599</v>
      </c>
      <c r="N315" s="184">
        <v>43605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3">
        <v>115</v>
      </c>
      <c r="B316" s="109">
        <v>43306</v>
      </c>
      <c r="C316" s="109"/>
      <c r="D316" s="110" t="s">
        <v>768</v>
      </c>
      <c r="E316" s="111" t="s">
        <v>623</v>
      </c>
      <c r="F316" s="112">
        <v>27.5</v>
      </c>
      <c r="G316" s="112"/>
      <c r="H316" s="113">
        <v>13.1</v>
      </c>
      <c r="I316" s="131">
        <v>60</v>
      </c>
      <c r="J316" s="137" t="s">
        <v>772</v>
      </c>
      <c r="K316" s="133">
        <v>-14.4</v>
      </c>
      <c r="L316" s="134">
        <v>-0.52363636363636401</v>
      </c>
      <c r="M316" s="135" t="s">
        <v>663</v>
      </c>
      <c r="N316" s="136">
        <v>43138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66">
        <v>116</v>
      </c>
      <c r="B317" s="347">
        <v>43318</v>
      </c>
      <c r="C317" s="347"/>
      <c r="D317" s="115" t="s">
        <v>747</v>
      </c>
      <c r="E317" s="350" t="s">
        <v>623</v>
      </c>
      <c r="F317" s="350">
        <v>148.5</v>
      </c>
      <c r="G317" s="350"/>
      <c r="H317" s="350">
        <v>102</v>
      </c>
      <c r="I317" s="356">
        <v>182</v>
      </c>
      <c r="J317" s="137" t="s">
        <v>3493</v>
      </c>
      <c r="K317" s="133">
        <f>H317-F317</f>
        <v>-46.5</v>
      </c>
      <c r="L317" s="134">
        <f>K317/F317</f>
        <v>-0.31313131313131315</v>
      </c>
      <c r="M317" s="135" t="s">
        <v>663</v>
      </c>
      <c r="N317" s="136">
        <v>43661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2">
        <v>117</v>
      </c>
      <c r="B318" s="105">
        <v>43335</v>
      </c>
      <c r="C318" s="105"/>
      <c r="D318" s="106" t="s">
        <v>773</v>
      </c>
      <c r="E318" s="107" t="s">
        <v>623</v>
      </c>
      <c r="F318" s="155">
        <v>285</v>
      </c>
      <c r="G318" s="107"/>
      <c r="H318" s="107">
        <v>355</v>
      </c>
      <c r="I318" s="125">
        <v>364</v>
      </c>
      <c r="J318" s="140" t="s">
        <v>774</v>
      </c>
      <c r="K318" s="127">
        <v>70</v>
      </c>
      <c r="L318" s="128">
        <v>0.24561403508771901</v>
      </c>
      <c r="M318" s="129" t="s">
        <v>599</v>
      </c>
      <c r="N318" s="130">
        <v>43455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2">
        <v>118</v>
      </c>
      <c r="B319" s="105">
        <v>43341</v>
      </c>
      <c r="C319" s="105"/>
      <c r="D319" s="106" t="s">
        <v>384</v>
      </c>
      <c r="E319" s="107" t="s">
        <v>623</v>
      </c>
      <c r="F319" s="155">
        <v>525</v>
      </c>
      <c r="G319" s="107"/>
      <c r="H319" s="107">
        <v>585</v>
      </c>
      <c r="I319" s="125">
        <v>635</v>
      </c>
      <c r="J319" s="140" t="s">
        <v>748</v>
      </c>
      <c r="K319" s="127">
        <f t="shared" ref="K319:K331" si="205">H319-F319</f>
        <v>60</v>
      </c>
      <c r="L319" s="128">
        <f t="shared" ref="L319:L331" si="206">K319/F319</f>
        <v>0.11428571428571428</v>
      </c>
      <c r="M319" s="129" t="s">
        <v>599</v>
      </c>
      <c r="N319" s="130">
        <v>43662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2">
        <v>119</v>
      </c>
      <c r="B320" s="105">
        <v>43395</v>
      </c>
      <c r="C320" s="105"/>
      <c r="D320" s="106" t="s">
        <v>368</v>
      </c>
      <c r="E320" s="107" t="s">
        <v>623</v>
      </c>
      <c r="F320" s="155">
        <v>475</v>
      </c>
      <c r="G320" s="107"/>
      <c r="H320" s="107">
        <v>574</v>
      </c>
      <c r="I320" s="125">
        <v>570</v>
      </c>
      <c r="J320" s="140" t="s">
        <v>682</v>
      </c>
      <c r="K320" s="127">
        <f t="shared" si="205"/>
        <v>99</v>
      </c>
      <c r="L320" s="128">
        <f t="shared" si="206"/>
        <v>0.20842105263157895</v>
      </c>
      <c r="M320" s="129" t="s">
        <v>599</v>
      </c>
      <c r="N320" s="130">
        <v>43403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4">
        <v>120</v>
      </c>
      <c r="B321" s="153">
        <v>43397</v>
      </c>
      <c r="C321" s="153"/>
      <c r="D321" s="400" t="s">
        <v>391</v>
      </c>
      <c r="E321" s="155" t="s">
        <v>623</v>
      </c>
      <c r="F321" s="155">
        <v>707.5</v>
      </c>
      <c r="G321" s="155"/>
      <c r="H321" s="155">
        <v>872</v>
      </c>
      <c r="I321" s="177">
        <v>872</v>
      </c>
      <c r="J321" s="178" t="s">
        <v>682</v>
      </c>
      <c r="K321" s="127">
        <f t="shared" si="205"/>
        <v>164.5</v>
      </c>
      <c r="L321" s="179">
        <f t="shared" si="206"/>
        <v>0.23250883392226149</v>
      </c>
      <c r="M321" s="180" t="s">
        <v>599</v>
      </c>
      <c r="N321" s="181">
        <v>43482</v>
      </c>
      <c r="O321" s="5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4">
        <v>121</v>
      </c>
      <c r="B322" s="153">
        <v>43398</v>
      </c>
      <c r="C322" s="153"/>
      <c r="D322" s="400" t="s">
        <v>348</v>
      </c>
      <c r="E322" s="155" t="s">
        <v>623</v>
      </c>
      <c r="F322" s="155">
        <v>162</v>
      </c>
      <c r="G322" s="155"/>
      <c r="H322" s="155">
        <v>204</v>
      </c>
      <c r="I322" s="177">
        <v>209</v>
      </c>
      <c r="J322" s="178" t="s">
        <v>3492</v>
      </c>
      <c r="K322" s="127">
        <f t="shared" si="205"/>
        <v>42</v>
      </c>
      <c r="L322" s="179">
        <f t="shared" si="206"/>
        <v>0.25925925925925924</v>
      </c>
      <c r="M322" s="180" t="s">
        <v>599</v>
      </c>
      <c r="N322" s="181">
        <v>43539</v>
      </c>
      <c r="O322" s="5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5">
        <v>122</v>
      </c>
      <c r="B323" s="206">
        <v>43399</v>
      </c>
      <c r="C323" s="206"/>
      <c r="D323" s="154" t="s">
        <v>495</v>
      </c>
      <c r="E323" s="207" t="s">
        <v>623</v>
      </c>
      <c r="F323" s="207">
        <v>240</v>
      </c>
      <c r="G323" s="207"/>
      <c r="H323" s="207">
        <v>297</v>
      </c>
      <c r="I323" s="231">
        <v>297</v>
      </c>
      <c r="J323" s="178" t="s">
        <v>682</v>
      </c>
      <c r="K323" s="232">
        <f t="shared" si="205"/>
        <v>57</v>
      </c>
      <c r="L323" s="233">
        <f t="shared" si="206"/>
        <v>0.23749999999999999</v>
      </c>
      <c r="M323" s="234" t="s">
        <v>599</v>
      </c>
      <c r="N323" s="235">
        <v>43417</v>
      </c>
      <c r="O323" s="5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2">
        <v>123</v>
      </c>
      <c r="B324" s="105">
        <v>43439</v>
      </c>
      <c r="C324" s="105"/>
      <c r="D324" s="147" t="s">
        <v>749</v>
      </c>
      <c r="E324" s="107" t="s">
        <v>623</v>
      </c>
      <c r="F324" s="107">
        <v>202.5</v>
      </c>
      <c r="G324" s="107"/>
      <c r="H324" s="107">
        <v>255</v>
      </c>
      <c r="I324" s="125">
        <v>252</v>
      </c>
      <c r="J324" s="140" t="s">
        <v>682</v>
      </c>
      <c r="K324" s="127">
        <f t="shared" si="205"/>
        <v>52.5</v>
      </c>
      <c r="L324" s="128">
        <f t="shared" si="206"/>
        <v>0.25925925925925924</v>
      </c>
      <c r="M324" s="129" t="s">
        <v>599</v>
      </c>
      <c r="N324" s="130">
        <v>43542</v>
      </c>
      <c r="O324" s="57"/>
      <c r="P324" s="16"/>
      <c r="Q324" s="16"/>
      <c r="R324" s="93" t="s">
        <v>751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5">
        <v>124</v>
      </c>
      <c r="B325" s="206">
        <v>43465</v>
      </c>
      <c r="C325" s="105"/>
      <c r="D325" s="400" t="s">
        <v>423</v>
      </c>
      <c r="E325" s="207" t="s">
        <v>623</v>
      </c>
      <c r="F325" s="207">
        <v>710</v>
      </c>
      <c r="G325" s="207"/>
      <c r="H325" s="207">
        <v>866</v>
      </c>
      <c r="I325" s="231">
        <v>866</v>
      </c>
      <c r="J325" s="178" t="s">
        <v>682</v>
      </c>
      <c r="K325" s="127">
        <f t="shared" si="205"/>
        <v>156</v>
      </c>
      <c r="L325" s="128">
        <f t="shared" si="206"/>
        <v>0.21971830985915494</v>
      </c>
      <c r="M325" s="129" t="s">
        <v>599</v>
      </c>
      <c r="N325" s="361">
        <v>43553</v>
      </c>
      <c r="O325" s="57"/>
      <c r="P325" s="16"/>
      <c r="Q325" s="16"/>
      <c r="R325" s="17" t="s">
        <v>751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5">
        <v>125</v>
      </c>
      <c r="B326" s="206">
        <v>43522</v>
      </c>
      <c r="C326" s="206"/>
      <c r="D326" s="400" t="s">
        <v>141</v>
      </c>
      <c r="E326" s="207" t="s">
        <v>623</v>
      </c>
      <c r="F326" s="207">
        <v>337.25</v>
      </c>
      <c r="G326" s="207"/>
      <c r="H326" s="207">
        <v>398.5</v>
      </c>
      <c r="I326" s="231">
        <v>411</v>
      </c>
      <c r="J326" s="140" t="s">
        <v>3491</v>
      </c>
      <c r="K326" s="127">
        <f t="shared" si="205"/>
        <v>61.25</v>
      </c>
      <c r="L326" s="128">
        <f t="shared" si="206"/>
        <v>0.1816160118606375</v>
      </c>
      <c r="M326" s="129" t="s">
        <v>599</v>
      </c>
      <c r="N326" s="361">
        <v>43760</v>
      </c>
      <c r="O326" s="57"/>
      <c r="P326" s="16"/>
      <c r="Q326" s="16"/>
      <c r="R326" s="93" t="s">
        <v>751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368">
        <v>126</v>
      </c>
      <c r="B327" s="163">
        <v>43559</v>
      </c>
      <c r="C327" s="163"/>
      <c r="D327" s="164" t="s">
        <v>410</v>
      </c>
      <c r="E327" s="165" t="s">
        <v>623</v>
      </c>
      <c r="F327" s="165">
        <v>130</v>
      </c>
      <c r="G327" s="165"/>
      <c r="H327" s="165">
        <v>65</v>
      </c>
      <c r="I327" s="185">
        <v>158</v>
      </c>
      <c r="J327" s="137" t="s">
        <v>750</v>
      </c>
      <c r="K327" s="133">
        <f t="shared" si="205"/>
        <v>-65</v>
      </c>
      <c r="L327" s="134">
        <f t="shared" si="206"/>
        <v>-0.5</v>
      </c>
      <c r="M327" s="135" t="s">
        <v>663</v>
      </c>
      <c r="N327" s="136">
        <v>43726</v>
      </c>
      <c r="O327" s="57"/>
      <c r="P327" s="16"/>
      <c r="Q327" s="16"/>
      <c r="R327" s="17" t="s">
        <v>753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369">
        <v>127</v>
      </c>
      <c r="B328" s="186">
        <v>43017</v>
      </c>
      <c r="C328" s="186"/>
      <c r="D328" s="187" t="s">
        <v>169</v>
      </c>
      <c r="E328" s="188" t="s">
        <v>623</v>
      </c>
      <c r="F328" s="189">
        <v>141.5</v>
      </c>
      <c r="G328" s="190"/>
      <c r="H328" s="190">
        <v>183.5</v>
      </c>
      <c r="I328" s="190">
        <v>210</v>
      </c>
      <c r="J328" s="217" t="s">
        <v>3440</v>
      </c>
      <c r="K328" s="218">
        <f t="shared" si="205"/>
        <v>42</v>
      </c>
      <c r="L328" s="219">
        <f t="shared" si="206"/>
        <v>0.29681978798586572</v>
      </c>
      <c r="M328" s="189" t="s">
        <v>599</v>
      </c>
      <c r="N328" s="220">
        <v>43042</v>
      </c>
      <c r="O328" s="57"/>
      <c r="P328" s="16"/>
      <c r="Q328" s="16"/>
      <c r="R328" s="93" t="s">
        <v>753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68">
        <v>128</v>
      </c>
      <c r="B329" s="163">
        <v>43074</v>
      </c>
      <c r="C329" s="163"/>
      <c r="D329" s="164" t="s">
        <v>303</v>
      </c>
      <c r="E329" s="165" t="s">
        <v>623</v>
      </c>
      <c r="F329" s="166">
        <v>172</v>
      </c>
      <c r="G329" s="165"/>
      <c r="H329" s="165">
        <v>155.25</v>
      </c>
      <c r="I329" s="185">
        <v>230</v>
      </c>
      <c r="J329" s="383" t="s">
        <v>3400</v>
      </c>
      <c r="K329" s="133">
        <f t="shared" ref="K329" si="207">H329-F329</f>
        <v>-16.75</v>
      </c>
      <c r="L329" s="134">
        <f t="shared" ref="L329" si="208">K329/F329</f>
        <v>-9.7383720930232565E-2</v>
      </c>
      <c r="M329" s="135" t="s">
        <v>663</v>
      </c>
      <c r="N329" s="136">
        <v>43787</v>
      </c>
      <c r="O329" s="57"/>
      <c r="P329" s="16"/>
      <c r="Q329" s="16"/>
      <c r="R329" s="17" t="s">
        <v>753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369">
        <v>129</v>
      </c>
      <c r="B330" s="186">
        <v>43398</v>
      </c>
      <c r="C330" s="186"/>
      <c r="D330" s="187" t="s">
        <v>104</v>
      </c>
      <c r="E330" s="188" t="s">
        <v>623</v>
      </c>
      <c r="F330" s="190">
        <v>698.5</v>
      </c>
      <c r="G330" s="190"/>
      <c r="H330" s="190">
        <v>850</v>
      </c>
      <c r="I330" s="190">
        <v>890</v>
      </c>
      <c r="J330" s="221" t="s">
        <v>3488</v>
      </c>
      <c r="K330" s="218">
        <f t="shared" si="205"/>
        <v>151.5</v>
      </c>
      <c r="L330" s="219">
        <f t="shared" si="206"/>
        <v>0.21689334287759485</v>
      </c>
      <c r="M330" s="189" t="s">
        <v>599</v>
      </c>
      <c r="N330" s="220">
        <v>43453</v>
      </c>
      <c r="O330" s="57"/>
      <c r="P330" s="16"/>
      <c r="Q330" s="16"/>
      <c r="R330" s="17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5">
        <v>130</v>
      </c>
      <c r="B331" s="158">
        <v>42877</v>
      </c>
      <c r="C331" s="158"/>
      <c r="D331" s="159" t="s">
        <v>383</v>
      </c>
      <c r="E331" s="160" t="s">
        <v>623</v>
      </c>
      <c r="F331" s="161">
        <v>127.6</v>
      </c>
      <c r="G331" s="162"/>
      <c r="H331" s="162">
        <v>138</v>
      </c>
      <c r="I331" s="162">
        <v>190</v>
      </c>
      <c r="J331" s="384" t="s">
        <v>3404</v>
      </c>
      <c r="K331" s="182">
        <f t="shared" si="205"/>
        <v>10.400000000000006</v>
      </c>
      <c r="L331" s="183">
        <f t="shared" si="206"/>
        <v>8.1504702194357417E-2</v>
      </c>
      <c r="M331" s="161" t="s">
        <v>599</v>
      </c>
      <c r="N331" s="184">
        <v>43774</v>
      </c>
      <c r="O331" s="57"/>
      <c r="P331" s="16"/>
      <c r="Q331" s="16"/>
      <c r="R331" s="93" t="s">
        <v>753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70">
        <v>131</v>
      </c>
      <c r="B332" s="194">
        <v>43158</v>
      </c>
      <c r="C332" s="194"/>
      <c r="D332" s="191" t="s">
        <v>754</v>
      </c>
      <c r="E332" s="195" t="s">
        <v>623</v>
      </c>
      <c r="F332" s="196">
        <v>317</v>
      </c>
      <c r="G332" s="195"/>
      <c r="H332" s="195"/>
      <c r="I332" s="224">
        <v>398</v>
      </c>
      <c r="J332" s="237" t="s">
        <v>601</v>
      </c>
      <c r="K332" s="193"/>
      <c r="L332" s="192"/>
      <c r="M332" s="223" t="s">
        <v>601</v>
      </c>
      <c r="N332" s="222"/>
      <c r="O332" s="57"/>
      <c r="P332" s="16"/>
      <c r="Q332" s="16"/>
      <c r="R332" s="341" t="s">
        <v>753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368">
        <v>132</v>
      </c>
      <c r="B333" s="163">
        <v>43164</v>
      </c>
      <c r="C333" s="163"/>
      <c r="D333" s="164" t="s">
        <v>135</v>
      </c>
      <c r="E333" s="165" t="s">
        <v>623</v>
      </c>
      <c r="F333" s="166">
        <f>510-14.4</f>
        <v>495.6</v>
      </c>
      <c r="G333" s="165"/>
      <c r="H333" s="165">
        <v>350</v>
      </c>
      <c r="I333" s="185">
        <v>672</v>
      </c>
      <c r="J333" s="383" t="s">
        <v>3461</v>
      </c>
      <c r="K333" s="133">
        <f t="shared" ref="K333" si="209">H333-F333</f>
        <v>-145.60000000000002</v>
      </c>
      <c r="L333" s="134">
        <f t="shared" ref="L333" si="210">K333/F333</f>
        <v>-0.29378531073446329</v>
      </c>
      <c r="M333" s="135" t="s">
        <v>663</v>
      </c>
      <c r="N333" s="136">
        <v>43887</v>
      </c>
      <c r="O333" s="57"/>
      <c r="P333" s="16"/>
      <c r="Q333" s="16"/>
      <c r="R333" s="17" t="s">
        <v>751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68">
        <v>133</v>
      </c>
      <c r="B334" s="163">
        <v>43237</v>
      </c>
      <c r="C334" s="163"/>
      <c r="D334" s="164" t="s">
        <v>489</v>
      </c>
      <c r="E334" s="165" t="s">
        <v>623</v>
      </c>
      <c r="F334" s="166">
        <v>230.3</v>
      </c>
      <c r="G334" s="165"/>
      <c r="H334" s="165">
        <v>102.5</v>
      </c>
      <c r="I334" s="185">
        <v>348</v>
      </c>
      <c r="J334" s="383" t="s">
        <v>3482</v>
      </c>
      <c r="K334" s="133">
        <f t="shared" ref="K334" si="211">H334-F334</f>
        <v>-127.80000000000001</v>
      </c>
      <c r="L334" s="134">
        <f t="shared" ref="L334" si="212">K334/F334</f>
        <v>-0.55492835432045162</v>
      </c>
      <c r="M334" s="135" t="s">
        <v>663</v>
      </c>
      <c r="N334" s="136">
        <v>43896</v>
      </c>
      <c r="O334" s="57"/>
      <c r="P334" s="16"/>
      <c r="Q334" s="16"/>
      <c r="R334" s="343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14">
        <v>134</v>
      </c>
      <c r="B335" s="197">
        <v>43258</v>
      </c>
      <c r="C335" s="197"/>
      <c r="D335" s="200" t="s">
        <v>449</v>
      </c>
      <c r="E335" s="198" t="s">
        <v>623</v>
      </c>
      <c r="F335" s="196">
        <f>342.5-5.1</f>
        <v>337.4</v>
      </c>
      <c r="G335" s="198"/>
      <c r="H335" s="198"/>
      <c r="I335" s="225">
        <v>439</v>
      </c>
      <c r="J335" s="237" t="s">
        <v>601</v>
      </c>
      <c r="K335" s="227"/>
      <c r="L335" s="228"/>
      <c r="M335" s="226" t="s">
        <v>601</v>
      </c>
      <c r="N335" s="229"/>
      <c r="O335" s="57"/>
      <c r="P335" s="16"/>
      <c r="Q335" s="16"/>
      <c r="R335" s="341" t="s">
        <v>753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14">
        <v>135</v>
      </c>
      <c r="B336" s="197">
        <v>43285</v>
      </c>
      <c r="C336" s="197"/>
      <c r="D336" s="201" t="s">
        <v>49</v>
      </c>
      <c r="E336" s="198" t="s">
        <v>623</v>
      </c>
      <c r="F336" s="196">
        <f>127.5-5.53</f>
        <v>121.97</v>
      </c>
      <c r="G336" s="198"/>
      <c r="H336" s="198"/>
      <c r="I336" s="225">
        <v>170</v>
      </c>
      <c r="J336" s="237" t="s">
        <v>601</v>
      </c>
      <c r="K336" s="227"/>
      <c r="L336" s="228"/>
      <c r="M336" s="226" t="s">
        <v>601</v>
      </c>
      <c r="N336" s="229"/>
      <c r="O336" s="57"/>
      <c r="P336" s="16"/>
      <c r="Q336" s="16"/>
      <c r="R336" s="17" t="s">
        <v>751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368">
        <v>136</v>
      </c>
      <c r="B337" s="163">
        <v>43294</v>
      </c>
      <c r="C337" s="163"/>
      <c r="D337" s="164" t="s">
        <v>243</v>
      </c>
      <c r="E337" s="165" t="s">
        <v>623</v>
      </c>
      <c r="F337" s="166">
        <v>46.5</v>
      </c>
      <c r="G337" s="165"/>
      <c r="H337" s="165">
        <v>17</v>
      </c>
      <c r="I337" s="185">
        <v>59</v>
      </c>
      <c r="J337" s="383" t="s">
        <v>3460</v>
      </c>
      <c r="K337" s="133">
        <f t="shared" ref="K337" si="213">H337-F337</f>
        <v>-29.5</v>
      </c>
      <c r="L337" s="134">
        <f t="shared" ref="L337" si="214">K337/F337</f>
        <v>-0.63440860215053763</v>
      </c>
      <c r="M337" s="135" t="s">
        <v>663</v>
      </c>
      <c r="N337" s="136">
        <v>43887</v>
      </c>
      <c r="O337" s="57"/>
      <c r="P337" s="16"/>
      <c r="Q337" s="16"/>
      <c r="R337" s="17" t="s">
        <v>751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370">
        <v>137</v>
      </c>
      <c r="B338" s="194">
        <v>43396</v>
      </c>
      <c r="C338" s="194"/>
      <c r="D338" s="201" t="s">
        <v>425</v>
      </c>
      <c r="E338" s="198" t="s">
        <v>623</v>
      </c>
      <c r="F338" s="199">
        <v>156.5</v>
      </c>
      <c r="G338" s="198"/>
      <c r="H338" s="198"/>
      <c r="I338" s="225">
        <v>191</v>
      </c>
      <c r="J338" s="237" t="s">
        <v>601</v>
      </c>
      <c r="K338" s="227"/>
      <c r="L338" s="228"/>
      <c r="M338" s="226" t="s">
        <v>601</v>
      </c>
      <c r="N338" s="229"/>
      <c r="O338" s="57"/>
      <c r="P338" s="16"/>
      <c r="Q338" s="16"/>
      <c r="R338" s="17" t="s">
        <v>751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370">
        <v>138</v>
      </c>
      <c r="B339" s="194">
        <v>43439</v>
      </c>
      <c r="C339" s="194"/>
      <c r="D339" s="201" t="s">
        <v>330</v>
      </c>
      <c r="E339" s="198" t="s">
        <v>623</v>
      </c>
      <c r="F339" s="199">
        <v>259.5</v>
      </c>
      <c r="G339" s="198"/>
      <c r="H339" s="198"/>
      <c r="I339" s="225">
        <v>321</v>
      </c>
      <c r="J339" s="237" t="s">
        <v>601</v>
      </c>
      <c r="K339" s="227"/>
      <c r="L339" s="228"/>
      <c r="M339" s="226" t="s">
        <v>601</v>
      </c>
      <c r="N339" s="229"/>
      <c r="O339" s="16"/>
      <c r="P339" s="16"/>
      <c r="Q339" s="16"/>
      <c r="R339" s="17" t="s">
        <v>751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368">
        <v>139</v>
      </c>
      <c r="B340" s="163">
        <v>43439</v>
      </c>
      <c r="C340" s="163"/>
      <c r="D340" s="164" t="s">
        <v>775</v>
      </c>
      <c r="E340" s="165" t="s">
        <v>623</v>
      </c>
      <c r="F340" s="165">
        <v>715</v>
      </c>
      <c r="G340" s="165"/>
      <c r="H340" s="165">
        <v>445</v>
      </c>
      <c r="I340" s="185">
        <v>840</v>
      </c>
      <c r="J340" s="137" t="s">
        <v>2994</v>
      </c>
      <c r="K340" s="133">
        <f t="shared" ref="K340:K343" si="215">H340-F340</f>
        <v>-270</v>
      </c>
      <c r="L340" s="134">
        <f t="shared" ref="L340:L343" si="216">K340/F340</f>
        <v>-0.3776223776223776</v>
      </c>
      <c r="M340" s="135" t="s">
        <v>663</v>
      </c>
      <c r="N340" s="136">
        <v>43800</v>
      </c>
      <c r="O340" s="57"/>
      <c r="P340" s="16"/>
      <c r="Q340" s="16"/>
      <c r="R340" s="17" t="s">
        <v>751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5">
        <v>140</v>
      </c>
      <c r="B341" s="206">
        <v>43469</v>
      </c>
      <c r="C341" s="206"/>
      <c r="D341" s="154" t="s">
        <v>145</v>
      </c>
      <c r="E341" s="207" t="s">
        <v>623</v>
      </c>
      <c r="F341" s="207">
        <v>875</v>
      </c>
      <c r="G341" s="207"/>
      <c r="H341" s="207">
        <v>1165</v>
      </c>
      <c r="I341" s="231">
        <v>1185</v>
      </c>
      <c r="J341" s="140" t="s">
        <v>3489</v>
      </c>
      <c r="K341" s="127">
        <f t="shared" si="215"/>
        <v>290</v>
      </c>
      <c r="L341" s="128">
        <f t="shared" si="216"/>
        <v>0.33142857142857141</v>
      </c>
      <c r="M341" s="129" t="s">
        <v>599</v>
      </c>
      <c r="N341" s="361">
        <v>43847</v>
      </c>
      <c r="O341" s="57"/>
      <c r="P341" s="16"/>
      <c r="Q341" s="16"/>
      <c r="R341" s="343" t="s">
        <v>751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05">
        <v>141</v>
      </c>
      <c r="B342" s="206">
        <v>43559</v>
      </c>
      <c r="C342" s="206"/>
      <c r="D342" s="400" t="s">
        <v>345</v>
      </c>
      <c r="E342" s="207" t="s">
        <v>623</v>
      </c>
      <c r="F342" s="207">
        <f>387-14.63</f>
        <v>372.37</v>
      </c>
      <c r="G342" s="207"/>
      <c r="H342" s="207">
        <v>490</v>
      </c>
      <c r="I342" s="231">
        <v>490</v>
      </c>
      <c r="J342" s="140" t="s">
        <v>682</v>
      </c>
      <c r="K342" s="127">
        <f t="shared" si="215"/>
        <v>117.63</v>
      </c>
      <c r="L342" s="128">
        <f t="shared" si="216"/>
        <v>0.31589548030185027</v>
      </c>
      <c r="M342" s="129" t="s">
        <v>599</v>
      </c>
      <c r="N342" s="361">
        <v>43850</v>
      </c>
      <c r="O342" s="57"/>
      <c r="P342" s="16"/>
      <c r="Q342" s="16"/>
      <c r="R342" s="343" t="s">
        <v>751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68">
        <v>142</v>
      </c>
      <c r="B343" s="163">
        <v>43578</v>
      </c>
      <c r="C343" s="163"/>
      <c r="D343" s="164" t="s">
        <v>776</v>
      </c>
      <c r="E343" s="165" t="s">
        <v>600</v>
      </c>
      <c r="F343" s="165">
        <v>220</v>
      </c>
      <c r="G343" s="165"/>
      <c r="H343" s="165">
        <v>127.5</v>
      </c>
      <c r="I343" s="185">
        <v>284</v>
      </c>
      <c r="J343" s="383" t="s">
        <v>3483</v>
      </c>
      <c r="K343" s="133">
        <f t="shared" si="215"/>
        <v>-92.5</v>
      </c>
      <c r="L343" s="134">
        <f t="shared" si="216"/>
        <v>-0.42045454545454547</v>
      </c>
      <c r="M343" s="135" t="s">
        <v>663</v>
      </c>
      <c r="N343" s="136">
        <v>43896</v>
      </c>
      <c r="O343" s="57"/>
      <c r="P343" s="16"/>
      <c r="Q343" s="16"/>
      <c r="R343" s="17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05">
        <v>143</v>
      </c>
      <c r="B344" s="206">
        <v>43622</v>
      </c>
      <c r="C344" s="206"/>
      <c r="D344" s="400" t="s">
        <v>496</v>
      </c>
      <c r="E344" s="207" t="s">
        <v>600</v>
      </c>
      <c r="F344" s="207">
        <v>332.8</v>
      </c>
      <c r="G344" s="207"/>
      <c r="H344" s="207">
        <v>405</v>
      </c>
      <c r="I344" s="231">
        <v>419</v>
      </c>
      <c r="J344" s="140" t="s">
        <v>3490</v>
      </c>
      <c r="K344" s="127">
        <f t="shared" ref="K344" si="217">H344-F344</f>
        <v>72.199999999999989</v>
      </c>
      <c r="L344" s="128">
        <f t="shared" ref="L344" si="218">K344/F344</f>
        <v>0.21694711538461534</v>
      </c>
      <c r="M344" s="129" t="s">
        <v>599</v>
      </c>
      <c r="N344" s="361">
        <v>43860</v>
      </c>
      <c r="O344" s="57"/>
      <c r="P344" s="16"/>
      <c r="Q344" s="16"/>
      <c r="R344" s="17" t="s">
        <v>753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143">
        <v>144</v>
      </c>
      <c r="B345" s="142">
        <v>43641</v>
      </c>
      <c r="C345" s="142"/>
      <c r="D345" s="143" t="s">
        <v>139</v>
      </c>
      <c r="E345" s="144" t="s">
        <v>623</v>
      </c>
      <c r="F345" s="145">
        <v>386</v>
      </c>
      <c r="G345" s="146"/>
      <c r="H345" s="146">
        <v>395</v>
      </c>
      <c r="I345" s="146">
        <v>452</v>
      </c>
      <c r="J345" s="169" t="s">
        <v>3405</v>
      </c>
      <c r="K345" s="170">
        <f t="shared" ref="K345" si="219">H345-F345</f>
        <v>9</v>
      </c>
      <c r="L345" s="171">
        <f t="shared" ref="L345" si="220">K345/F345</f>
        <v>2.3316062176165803E-2</v>
      </c>
      <c r="M345" s="172" t="s">
        <v>708</v>
      </c>
      <c r="N345" s="173">
        <v>43868</v>
      </c>
      <c r="O345" s="16"/>
      <c r="P345" s="16"/>
      <c r="Q345" s="16"/>
      <c r="R345" s="17" t="s">
        <v>753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371">
        <v>145</v>
      </c>
      <c r="B346" s="194">
        <v>43707</v>
      </c>
      <c r="C346" s="194"/>
      <c r="D346" s="201" t="s">
        <v>260</v>
      </c>
      <c r="E346" s="198" t="s">
        <v>623</v>
      </c>
      <c r="F346" s="198" t="s">
        <v>755</v>
      </c>
      <c r="G346" s="198"/>
      <c r="H346" s="198"/>
      <c r="I346" s="225">
        <v>190</v>
      </c>
      <c r="J346" s="237" t="s">
        <v>601</v>
      </c>
      <c r="K346" s="227"/>
      <c r="L346" s="228"/>
      <c r="M346" s="357" t="s">
        <v>601</v>
      </c>
      <c r="N346" s="229"/>
      <c r="O346" s="16"/>
      <c r="P346" s="16"/>
      <c r="Q346" s="16"/>
      <c r="R346" s="343" t="s">
        <v>751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05">
        <v>146</v>
      </c>
      <c r="B347" s="206">
        <v>43731</v>
      </c>
      <c r="C347" s="206"/>
      <c r="D347" s="154" t="s">
        <v>440</v>
      </c>
      <c r="E347" s="207" t="s">
        <v>623</v>
      </c>
      <c r="F347" s="207">
        <v>235</v>
      </c>
      <c r="G347" s="207"/>
      <c r="H347" s="207">
        <v>295</v>
      </c>
      <c r="I347" s="231">
        <v>296</v>
      </c>
      <c r="J347" s="140" t="s">
        <v>3147</v>
      </c>
      <c r="K347" s="127">
        <f t="shared" ref="K347" si="221">H347-F347</f>
        <v>60</v>
      </c>
      <c r="L347" s="128">
        <f t="shared" ref="L347" si="222">K347/F347</f>
        <v>0.25531914893617019</v>
      </c>
      <c r="M347" s="129" t="s">
        <v>599</v>
      </c>
      <c r="N347" s="361">
        <v>43844</v>
      </c>
      <c r="O347" s="57"/>
      <c r="P347" s="16"/>
      <c r="Q347" s="16"/>
      <c r="R347" s="17" t="s">
        <v>753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5">
        <v>147</v>
      </c>
      <c r="B348" s="206">
        <v>43752</v>
      </c>
      <c r="C348" s="206"/>
      <c r="D348" s="154" t="s">
        <v>2977</v>
      </c>
      <c r="E348" s="207" t="s">
        <v>623</v>
      </c>
      <c r="F348" s="207">
        <v>277.5</v>
      </c>
      <c r="G348" s="207"/>
      <c r="H348" s="207">
        <v>333</v>
      </c>
      <c r="I348" s="231">
        <v>333</v>
      </c>
      <c r="J348" s="140" t="s">
        <v>3148</v>
      </c>
      <c r="K348" s="127">
        <f t="shared" ref="K348" si="223">H348-F348</f>
        <v>55.5</v>
      </c>
      <c r="L348" s="128">
        <f t="shared" ref="L348" si="224">K348/F348</f>
        <v>0.2</v>
      </c>
      <c r="M348" s="129" t="s">
        <v>599</v>
      </c>
      <c r="N348" s="361">
        <v>43846</v>
      </c>
      <c r="O348" s="57"/>
      <c r="P348" s="16"/>
      <c r="Q348" s="16"/>
      <c r="R348" s="343" t="s">
        <v>751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05">
        <v>148</v>
      </c>
      <c r="B349" s="206">
        <v>43752</v>
      </c>
      <c r="C349" s="206"/>
      <c r="D349" s="154" t="s">
        <v>2976</v>
      </c>
      <c r="E349" s="207" t="s">
        <v>623</v>
      </c>
      <c r="F349" s="207">
        <v>930</v>
      </c>
      <c r="G349" s="207"/>
      <c r="H349" s="207">
        <v>1165</v>
      </c>
      <c r="I349" s="231">
        <v>1200</v>
      </c>
      <c r="J349" s="140" t="s">
        <v>3150</v>
      </c>
      <c r="K349" s="127">
        <f t="shared" ref="K349" si="225">H349-F349</f>
        <v>235</v>
      </c>
      <c r="L349" s="128">
        <f t="shared" ref="L349" si="226">K349/F349</f>
        <v>0.25268817204301075</v>
      </c>
      <c r="M349" s="129" t="s">
        <v>599</v>
      </c>
      <c r="N349" s="361">
        <v>43847</v>
      </c>
      <c r="O349" s="57"/>
      <c r="P349" s="16"/>
      <c r="Q349" s="16"/>
      <c r="R349" s="343" t="s">
        <v>753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370">
        <v>149</v>
      </c>
      <c r="B350" s="346">
        <v>43753</v>
      </c>
      <c r="C350" s="211"/>
      <c r="D350" s="372" t="s">
        <v>2975</v>
      </c>
      <c r="E350" s="349" t="s">
        <v>623</v>
      </c>
      <c r="F350" s="352">
        <v>111</v>
      </c>
      <c r="G350" s="349"/>
      <c r="H350" s="349"/>
      <c r="I350" s="355">
        <v>141</v>
      </c>
      <c r="J350" s="237" t="s">
        <v>601</v>
      </c>
      <c r="K350" s="237"/>
      <c r="L350" s="122"/>
      <c r="M350" s="360" t="s">
        <v>601</v>
      </c>
      <c r="N350" s="239"/>
      <c r="O350" s="16"/>
      <c r="P350" s="16"/>
      <c r="Q350" s="16"/>
      <c r="R350" s="343" t="s">
        <v>753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5">
        <v>150</v>
      </c>
      <c r="B351" s="206">
        <v>43753</v>
      </c>
      <c r="C351" s="206"/>
      <c r="D351" s="154" t="s">
        <v>2974</v>
      </c>
      <c r="E351" s="207" t="s">
        <v>623</v>
      </c>
      <c r="F351" s="208">
        <v>296</v>
      </c>
      <c r="G351" s="207"/>
      <c r="H351" s="207">
        <v>370</v>
      </c>
      <c r="I351" s="231">
        <v>370</v>
      </c>
      <c r="J351" s="140" t="s">
        <v>682</v>
      </c>
      <c r="K351" s="127">
        <f t="shared" ref="K351" si="227">H351-F351</f>
        <v>74</v>
      </c>
      <c r="L351" s="128">
        <f t="shared" ref="L351" si="228">K351/F351</f>
        <v>0.25</v>
      </c>
      <c r="M351" s="129" t="s">
        <v>599</v>
      </c>
      <c r="N351" s="361">
        <v>43853</v>
      </c>
      <c r="O351" s="57"/>
      <c r="P351" s="16"/>
      <c r="Q351" s="16"/>
      <c r="R351" s="343" t="s">
        <v>753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371">
        <v>151</v>
      </c>
      <c r="B352" s="210">
        <v>43754</v>
      </c>
      <c r="C352" s="210"/>
      <c r="D352" s="191" t="s">
        <v>2973</v>
      </c>
      <c r="E352" s="348" t="s">
        <v>623</v>
      </c>
      <c r="F352" s="351" t="s">
        <v>2939</v>
      </c>
      <c r="G352" s="348"/>
      <c r="H352" s="348"/>
      <c r="I352" s="354">
        <v>344</v>
      </c>
      <c r="J352" s="237" t="s">
        <v>601</v>
      </c>
      <c r="K352" s="240"/>
      <c r="L352" s="359"/>
      <c r="M352" s="342" t="s">
        <v>601</v>
      </c>
      <c r="N352" s="362"/>
      <c r="O352" s="16"/>
      <c r="P352" s="16"/>
      <c r="Q352" s="16"/>
      <c r="R352" s="343" t="s">
        <v>753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345">
        <v>152</v>
      </c>
      <c r="B353" s="211">
        <v>43832</v>
      </c>
      <c r="C353" s="211"/>
      <c r="D353" s="215" t="s">
        <v>2253</v>
      </c>
      <c r="E353" s="212" t="s">
        <v>623</v>
      </c>
      <c r="F353" s="213" t="s">
        <v>3135</v>
      </c>
      <c r="G353" s="212"/>
      <c r="H353" s="212"/>
      <c r="I353" s="236">
        <v>590</v>
      </c>
      <c r="J353" s="237" t="s">
        <v>601</v>
      </c>
      <c r="K353" s="237"/>
      <c r="L353" s="122"/>
      <c r="M353" s="342" t="s">
        <v>601</v>
      </c>
      <c r="N353" s="239"/>
      <c r="O353" s="16"/>
      <c r="P353" s="16"/>
      <c r="Q353" s="16"/>
      <c r="R353" s="343" t="s">
        <v>753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05">
        <v>153</v>
      </c>
      <c r="B354" s="206">
        <v>43966</v>
      </c>
      <c r="C354" s="206"/>
      <c r="D354" s="154" t="s">
        <v>65</v>
      </c>
      <c r="E354" s="207" t="s">
        <v>623</v>
      </c>
      <c r="F354" s="208">
        <v>67.5</v>
      </c>
      <c r="G354" s="207"/>
      <c r="H354" s="207">
        <v>86</v>
      </c>
      <c r="I354" s="231">
        <v>86</v>
      </c>
      <c r="J354" s="140" t="s">
        <v>3628</v>
      </c>
      <c r="K354" s="127">
        <f t="shared" ref="K354" si="229">H354-F354</f>
        <v>18.5</v>
      </c>
      <c r="L354" s="128">
        <f t="shared" ref="L354" si="230">K354/F354</f>
        <v>0.27407407407407408</v>
      </c>
      <c r="M354" s="129" t="s">
        <v>599</v>
      </c>
      <c r="N354" s="361">
        <v>44008</v>
      </c>
      <c r="O354" s="57"/>
      <c r="P354" s="16"/>
      <c r="Q354" s="16"/>
      <c r="R354" s="343" t="s">
        <v>753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09">
        <v>154</v>
      </c>
      <c r="B355" s="211">
        <v>44035</v>
      </c>
      <c r="C355" s="211"/>
      <c r="D355" s="215" t="s">
        <v>495</v>
      </c>
      <c r="E355" s="212" t="s">
        <v>623</v>
      </c>
      <c r="F355" s="213" t="s">
        <v>3631</v>
      </c>
      <c r="G355" s="212"/>
      <c r="H355" s="212"/>
      <c r="I355" s="236">
        <v>296</v>
      </c>
      <c r="J355" s="237" t="s">
        <v>601</v>
      </c>
      <c r="K355" s="237"/>
      <c r="L355" s="122"/>
      <c r="M355" s="238"/>
      <c r="N355" s="239"/>
      <c r="O355" s="16"/>
      <c r="P355" s="16"/>
      <c r="Q355" s="16"/>
      <c r="R355" s="343" t="s">
        <v>753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09">
        <v>155</v>
      </c>
      <c r="B356" s="211">
        <v>44092</v>
      </c>
      <c r="C356" s="211"/>
      <c r="D356" s="215" t="s">
        <v>416</v>
      </c>
      <c r="E356" s="212" t="s">
        <v>623</v>
      </c>
      <c r="F356" s="213" t="s">
        <v>3636</v>
      </c>
      <c r="G356" s="212"/>
      <c r="H356" s="212"/>
      <c r="I356" s="236">
        <v>248</v>
      </c>
      <c r="J356" s="237" t="s">
        <v>601</v>
      </c>
      <c r="K356" s="237"/>
      <c r="L356" s="122"/>
      <c r="M356" s="238"/>
      <c r="N356" s="239"/>
      <c r="O356" s="16"/>
      <c r="P356" s="16"/>
      <c r="Q356" s="16"/>
      <c r="R356" s="343" t="s">
        <v>753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369">
        <v>156</v>
      </c>
      <c r="B357" s="186">
        <v>44140</v>
      </c>
      <c r="C357" s="186"/>
      <c r="D357" s="187" t="s">
        <v>416</v>
      </c>
      <c r="E357" s="188" t="s">
        <v>623</v>
      </c>
      <c r="F357" s="190">
        <v>182.5</v>
      </c>
      <c r="G357" s="190"/>
      <c r="H357" s="190">
        <v>221</v>
      </c>
      <c r="I357" s="190">
        <v>248</v>
      </c>
      <c r="J357" s="506" t="s">
        <v>3657</v>
      </c>
      <c r="K357" s="218">
        <f t="shared" ref="K357" si="231">H357-F357</f>
        <v>38.5</v>
      </c>
      <c r="L357" s="219">
        <f t="shared" ref="L357" si="232">K357/F357</f>
        <v>0.21095890410958903</v>
      </c>
      <c r="M357" s="189" t="s">
        <v>599</v>
      </c>
      <c r="N357" s="220">
        <v>44167</v>
      </c>
      <c r="O357" s="16"/>
      <c r="P357" s="16"/>
      <c r="Q357" s="16"/>
      <c r="R357" s="343" t="s">
        <v>753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9">
        <v>157</v>
      </c>
      <c r="B358" s="211">
        <v>44140</v>
      </c>
      <c r="C358" s="211"/>
      <c r="D358" s="215" t="s">
        <v>330</v>
      </c>
      <c r="E358" s="212" t="s">
        <v>623</v>
      </c>
      <c r="F358" s="213" t="s">
        <v>3637</v>
      </c>
      <c r="G358" s="212"/>
      <c r="H358" s="212"/>
      <c r="I358" s="236">
        <v>320</v>
      </c>
      <c r="J358" s="237" t="s">
        <v>601</v>
      </c>
      <c r="K358" s="237"/>
      <c r="L358" s="122"/>
      <c r="M358" s="238"/>
      <c r="N358" s="239"/>
      <c r="O358" s="16"/>
      <c r="P358" s="16"/>
      <c r="Q358" s="16"/>
      <c r="R358" s="343" t="s">
        <v>753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09">
        <v>158</v>
      </c>
      <c r="B359" s="211">
        <v>44140</v>
      </c>
      <c r="C359" s="211"/>
      <c r="D359" s="215" t="s">
        <v>491</v>
      </c>
      <c r="E359" s="212" t="s">
        <v>623</v>
      </c>
      <c r="F359" s="213" t="s">
        <v>3638</v>
      </c>
      <c r="G359" s="212"/>
      <c r="H359" s="212"/>
      <c r="I359" s="236">
        <v>1093</v>
      </c>
      <c r="J359" s="237" t="s">
        <v>601</v>
      </c>
      <c r="K359" s="237"/>
      <c r="L359" s="122"/>
      <c r="M359" s="238"/>
      <c r="N359" s="239"/>
      <c r="O359" s="16"/>
      <c r="P359" s="16"/>
      <c r="Q359" s="16"/>
      <c r="R359" s="343" t="s">
        <v>753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09">
        <v>159</v>
      </c>
      <c r="B360" s="211">
        <v>44140</v>
      </c>
      <c r="C360" s="211"/>
      <c r="D360" s="215" t="s">
        <v>345</v>
      </c>
      <c r="E360" s="212" t="s">
        <v>623</v>
      </c>
      <c r="F360" s="213" t="s">
        <v>3639</v>
      </c>
      <c r="G360" s="212"/>
      <c r="H360" s="212"/>
      <c r="I360" s="236">
        <v>406</v>
      </c>
      <c r="J360" s="237" t="s">
        <v>601</v>
      </c>
      <c r="K360" s="237"/>
      <c r="L360" s="122"/>
      <c r="M360" s="238"/>
      <c r="N360" s="239"/>
      <c r="O360" s="16"/>
      <c r="P360" s="16"/>
      <c r="Q360" s="16"/>
      <c r="R360" s="343" t="s">
        <v>753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09">
        <v>160</v>
      </c>
      <c r="B361" s="211">
        <v>44141</v>
      </c>
      <c r="C361" s="211"/>
      <c r="D361" s="215" t="s">
        <v>495</v>
      </c>
      <c r="E361" s="212" t="s">
        <v>623</v>
      </c>
      <c r="F361" s="213" t="s">
        <v>3640</v>
      </c>
      <c r="G361" s="212"/>
      <c r="H361" s="212"/>
      <c r="I361" s="236">
        <v>290</v>
      </c>
      <c r="J361" s="237" t="s">
        <v>601</v>
      </c>
      <c r="K361" s="237"/>
      <c r="L361" s="122"/>
      <c r="M361" s="238"/>
      <c r="N361" s="239"/>
      <c r="O361" s="16"/>
      <c r="P361" s="16"/>
      <c r="Q361" s="16"/>
      <c r="R361" s="343" t="s">
        <v>753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09"/>
      <c r="B362" s="211">
        <v>44187</v>
      </c>
      <c r="C362" s="211"/>
      <c r="D362" s="215" t="s">
        <v>1975</v>
      </c>
      <c r="E362" s="212" t="s">
        <v>623</v>
      </c>
      <c r="F362" s="642" t="s">
        <v>3797</v>
      </c>
      <c r="G362" s="212"/>
      <c r="H362" s="212"/>
      <c r="I362" s="236">
        <v>239</v>
      </c>
      <c r="J362" s="643" t="s">
        <v>601</v>
      </c>
      <c r="K362" s="237"/>
      <c r="L362" s="122"/>
      <c r="M362" s="238"/>
      <c r="N362" s="239"/>
      <c r="O362" s="16"/>
      <c r="P362" s="16"/>
      <c r="Q362" s="16"/>
      <c r="R362" s="343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09"/>
      <c r="B363" s="211"/>
      <c r="C363" s="211"/>
      <c r="D363" s="215"/>
      <c r="E363" s="212"/>
      <c r="F363" s="213"/>
      <c r="G363" s="212"/>
      <c r="H363" s="212"/>
      <c r="I363" s="236"/>
      <c r="J363" s="237"/>
      <c r="K363" s="237"/>
      <c r="L363" s="122"/>
      <c r="M363" s="238"/>
      <c r="N363" s="239"/>
      <c r="O363" s="16"/>
      <c r="P363" s="16"/>
      <c r="R363" s="343"/>
    </row>
    <row r="364" spans="1:26">
      <c r="A364" s="209"/>
      <c r="B364" s="211"/>
      <c r="C364" s="211"/>
      <c r="D364" s="215"/>
      <c r="E364" s="212"/>
      <c r="F364" s="213"/>
      <c r="G364" s="212"/>
      <c r="H364" s="212"/>
      <c r="I364" s="236"/>
      <c r="J364" s="237"/>
      <c r="K364" s="237"/>
      <c r="L364" s="122"/>
      <c r="M364" s="238"/>
      <c r="N364" s="239"/>
      <c r="O364" s="16"/>
      <c r="R364" s="241"/>
    </row>
    <row r="365" spans="1:26">
      <c r="A365" s="209"/>
      <c r="B365" s="211"/>
      <c r="C365" s="211"/>
      <c r="D365" s="215"/>
      <c r="E365" s="212"/>
      <c r="F365" s="213"/>
      <c r="G365" s="212"/>
      <c r="H365" s="212"/>
      <c r="I365" s="236"/>
      <c r="J365" s="237"/>
      <c r="K365" s="237"/>
      <c r="L365" s="122"/>
      <c r="M365" s="238"/>
      <c r="N365" s="239"/>
      <c r="O365" s="16"/>
      <c r="R365" s="241"/>
    </row>
    <row r="366" spans="1:26">
      <c r="A366" s="209"/>
      <c r="B366" s="211"/>
      <c r="C366" s="211"/>
      <c r="D366" s="215"/>
      <c r="E366" s="212"/>
      <c r="F366" s="213"/>
      <c r="G366" s="212"/>
      <c r="H366" s="212"/>
      <c r="I366" s="236"/>
      <c r="J366" s="237"/>
      <c r="K366" s="237"/>
      <c r="L366" s="122"/>
      <c r="M366" s="238"/>
      <c r="N366" s="239"/>
      <c r="O366" s="16"/>
      <c r="R366" s="241"/>
    </row>
    <row r="367" spans="1:26">
      <c r="A367" s="209"/>
      <c r="B367" s="199" t="s">
        <v>2980</v>
      </c>
      <c r="O367" s="16"/>
      <c r="R367" s="241"/>
    </row>
    <row r="368" spans="1:26">
      <c r="R368" s="241"/>
    </row>
    <row r="369" spans="1:18">
      <c r="R369" s="241"/>
    </row>
    <row r="370" spans="1:18">
      <c r="R370" s="241"/>
    </row>
    <row r="371" spans="1:18">
      <c r="R371" s="241"/>
    </row>
    <row r="372" spans="1:18">
      <c r="R372" s="241"/>
    </row>
    <row r="373" spans="1:18">
      <c r="R373" s="241"/>
    </row>
    <row r="374" spans="1:18">
      <c r="R374" s="241"/>
    </row>
    <row r="384" spans="1:18">
      <c r="A384" s="216"/>
    </row>
    <row r="385" spans="1:6">
      <c r="A385" s="216"/>
      <c r="F385" s="657"/>
    </row>
    <row r="386" spans="1:6">
      <c r="A386" s="212"/>
    </row>
  </sheetData>
  <autoFilter ref="R1:R382"/>
  <mergeCells count="32">
    <mergeCell ref="P158:P159"/>
    <mergeCell ref="M158:M159"/>
    <mergeCell ref="N158:N159"/>
    <mergeCell ref="O158:O159"/>
    <mergeCell ref="A158:A159"/>
    <mergeCell ref="B158:B159"/>
    <mergeCell ref="J158:J159"/>
    <mergeCell ref="A155:A156"/>
    <mergeCell ref="J155:J156"/>
    <mergeCell ref="P86:P87"/>
    <mergeCell ref="A105:A106"/>
    <mergeCell ref="B105:B106"/>
    <mergeCell ref="J105:J106"/>
    <mergeCell ref="M105:M106"/>
    <mergeCell ref="N105:N106"/>
    <mergeCell ref="A86:A87"/>
    <mergeCell ref="B86:B87"/>
    <mergeCell ref="J86:J87"/>
    <mergeCell ref="M86:M87"/>
    <mergeCell ref="N86:N87"/>
    <mergeCell ref="G86:G87"/>
    <mergeCell ref="I86:I87"/>
    <mergeCell ref="O86:O87"/>
    <mergeCell ref="M155:M156"/>
    <mergeCell ref="N155:N156"/>
    <mergeCell ref="O155:O156"/>
    <mergeCell ref="B155:B156"/>
    <mergeCell ref="P155:P156"/>
    <mergeCell ref="O105:O106"/>
    <mergeCell ref="P105:P106"/>
    <mergeCell ref="G105:G106"/>
    <mergeCell ref="I105:I10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2020-12-29T02:26:40Z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