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jain\Downloads\"/>
    </mc:Choice>
  </mc:AlternateContent>
  <bookViews>
    <workbookView xWindow="0" yWindow="0" windowWidth="20490" windowHeight="77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F&amp;O)'!$S$1:$S$333</definedName>
  </definedNames>
  <calcPr calcId="152511"/>
</workbook>
</file>

<file path=xl/calcChain.xml><?xml version="1.0" encoding="utf-8"?>
<calcChain xmlns="http://schemas.openxmlformats.org/spreadsheetml/2006/main">
  <c r="K104" i="6" l="1"/>
  <c r="K103" i="6"/>
  <c r="K113" i="6" l="1"/>
  <c r="M113" i="6" s="1"/>
  <c r="K112" i="6"/>
  <c r="M112" i="6" s="1"/>
  <c r="L71" i="6"/>
  <c r="M71" i="6" s="1"/>
  <c r="K71" i="6"/>
  <c r="P27" i="6" l="1"/>
  <c r="L15" i="6"/>
  <c r="K15" i="6"/>
  <c r="L18" i="6"/>
  <c r="K18" i="6"/>
  <c r="M18" i="6" s="1"/>
  <c r="M15" i="6" l="1"/>
  <c r="M106" i="6"/>
  <c r="K107" i="6"/>
  <c r="K106" i="6"/>
  <c r="L68" i="6"/>
  <c r="K68" i="6"/>
  <c r="L66" i="6"/>
  <c r="K66" i="6"/>
  <c r="L17" i="6"/>
  <c r="K17" i="6"/>
  <c r="M17" i="6" l="1"/>
  <c r="M68" i="6"/>
  <c r="M66" i="6"/>
  <c r="P26" i="6"/>
  <c r="K105" i="6"/>
  <c r="M105" i="6" s="1"/>
  <c r="L67" i="6"/>
  <c r="K67" i="6"/>
  <c r="L60" i="6"/>
  <c r="K60" i="6"/>
  <c r="K59" i="6"/>
  <c r="L59" i="6"/>
  <c r="M59" i="6" l="1"/>
  <c r="M67" i="6"/>
  <c r="M60" i="6"/>
  <c r="K102" i="6"/>
  <c r="M102" i="6" s="1"/>
  <c r="L65" i="6"/>
  <c r="K65" i="6"/>
  <c r="L64" i="6"/>
  <c r="K64" i="6"/>
  <c r="P25" i="6"/>
  <c r="P24" i="6"/>
  <c r="L62" i="6"/>
  <c r="K62" i="6"/>
  <c r="L63" i="6"/>
  <c r="K63" i="6"/>
  <c r="M65" i="6" l="1"/>
  <c r="M64" i="6"/>
  <c r="M62" i="6"/>
  <c r="M63" i="6"/>
  <c r="K101" i="6" l="1"/>
  <c r="M101" i="6" s="1"/>
  <c r="K100" i="6"/>
  <c r="M100" i="6" s="1"/>
  <c r="L61" i="6" l="1"/>
  <c r="K61" i="6"/>
  <c r="M61" i="6" l="1"/>
  <c r="L10" i="6"/>
  <c r="K10" i="6"/>
  <c r="M10" i="6" s="1"/>
  <c r="L56" i="6"/>
  <c r="K56" i="6"/>
  <c r="L58" i="6"/>
  <c r="K58" i="6"/>
  <c r="M58" i="6" s="1"/>
  <c r="M56" i="6" l="1"/>
  <c r="L12" i="6"/>
  <c r="K12" i="6"/>
  <c r="P23" i="6"/>
  <c r="L57" i="6"/>
  <c r="K57" i="6"/>
  <c r="M57" i="6" s="1"/>
  <c r="M12" i="6" l="1"/>
  <c r="K97" i="6"/>
  <c r="M97" i="6" s="1"/>
  <c r="K96" i="6" l="1"/>
  <c r="K95" i="6"/>
  <c r="L55" i="6"/>
  <c r="K55" i="6"/>
  <c r="L54" i="6"/>
  <c r="K54" i="6"/>
  <c r="M55" i="6" l="1"/>
  <c r="M54" i="6"/>
  <c r="K94" i="6" l="1"/>
  <c r="K93" i="6"/>
  <c r="K53" i="6"/>
  <c r="L53" i="6"/>
  <c r="L47" i="6"/>
  <c r="K47" i="6"/>
  <c r="L52" i="6"/>
  <c r="K52" i="6"/>
  <c r="K91" i="6"/>
  <c r="K90" i="6"/>
  <c r="K92" i="6"/>
  <c r="M92" i="6" s="1"/>
  <c r="P22" i="6"/>
  <c r="P21" i="6"/>
  <c r="K89" i="6"/>
  <c r="K88" i="6"/>
  <c r="K87" i="6"/>
  <c r="K86" i="6"/>
  <c r="L50" i="6"/>
  <c r="K50" i="6"/>
  <c r="L51" i="6"/>
  <c r="K51" i="6"/>
  <c r="M51" i="6" s="1"/>
  <c r="M53" i="6" l="1"/>
  <c r="M52" i="6"/>
  <c r="M47" i="6"/>
  <c r="M50" i="6"/>
  <c r="L48" i="6"/>
  <c r="K48" i="6" l="1"/>
  <c r="L46" i="6"/>
  <c r="K46" i="6"/>
  <c r="L43" i="6"/>
  <c r="K43" i="6"/>
  <c r="M46" i="6" l="1"/>
  <c r="M48" i="6"/>
  <c r="M43" i="6"/>
  <c r="L49" i="6" l="1"/>
  <c r="K49" i="6"/>
  <c r="M49" i="6" l="1"/>
  <c r="L45" i="6"/>
  <c r="K45" i="6"/>
  <c r="L44" i="6"/>
  <c r="K44" i="6"/>
  <c r="L13" i="6"/>
  <c r="K13" i="6"/>
  <c r="L42" i="6"/>
  <c r="K42" i="6"/>
  <c r="L41" i="6"/>
  <c r="K41" i="6"/>
  <c r="M45" i="6" l="1"/>
  <c r="M44" i="6"/>
  <c r="M13" i="6"/>
  <c r="M42" i="6"/>
  <c r="M41" i="6"/>
  <c r="K82" i="6"/>
  <c r="K83" i="6"/>
  <c r="K81" i="6" l="1"/>
  <c r="K79" i="6"/>
  <c r="K78" i="6"/>
  <c r="K85" i="6"/>
  <c r="K84" i="6"/>
  <c r="K80" i="6"/>
  <c r="L19" i="6"/>
  <c r="K19" i="6"/>
  <c r="M19" i="6" l="1"/>
  <c r="P16" i="6" l="1"/>
  <c r="P14" i="6" l="1"/>
  <c r="P11" i="6" l="1"/>
  <c r="K324" i="6" l="1"/>
  <c r="L324" i="6" s="1"/>
  <c r="K318" i="6"/>
  <c r="L318" i="6" s="1"/>
  <c r="L40" i="6" l="1"/>
  <c r="K40" i="6"/>
  <c r="M40" i="6" l="1"/>
  <c r="K326" i="6" l="1"/>
  <c r="L326" i="6" s="1"/>
  <c r="K314" i="6" l="1"/>
  <c r="L314" i="6" s="1"/>
  <c r="K315" i="6" l="1"/>
  <c r="L315" i="6" s="1"/>
  <c r="K308" i="6"/>
  <c r="L308" i="6" s="1"/>
  <c r="K325" i="6" l="1"/>
  <c r="L325" i="6" s="1"/>
  <c r="K319" i="6"/>
  <c r="L319" i="6" s="1"/>
  <c r="K321" i="6" l="1"/>
  <c r="L321" i="6" s="1"/>
  <c r="L6" i="2" l="1"/>
  <c r="K6" i="3"/>
  <c r="D7" i="5" l="1"/>
  <c r="M7" i="6"/>
  <c r="K316" i="6" l="1"/>
  <c r="L316" i="6" s="1"/>
  <c r="K313" i="6" l="1"/>
  <c r="L313" i="6" s="1"/>
  <c r="K317" i="6" l="1"/>
  <c r="L317" i="6" s="1"/>
  <c r="K312" i="6"/>
  <c r="L312" i="6" s="1"/>
  <c r="K311" i="6"/>
  <c r="L311" i="6" s="1"/>
  <c r="K309" i="6"/>
  <c r="L309" i="6" s="1"/>
  <c r="H307" i="6"/>
  <c r="K307" i="6" s="1"/>
  <c r="L307" i="6" s="1"/>
  <c r="K306" i="6"/>
  <c r="L306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F275" i="6"/>
  <c r="K275" i="6" s="1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F269" i="6"/>
  <c r="K269" i="6" s="1"/>
  <c r="L269" i="6" s="1"/>
  <c r="F268" i="6"/>
  <c r="K268" i="6" s="1"/>
  <c r="L268" i="6" s="1"/>
  <c r="K267" i="6"/>
  <c r="L267" i="6" s="1"/>
  <c r="F266" i="6"/>
  <c r="K266" i="6" s="1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0" i="6"/>
  <c r="L250" i="6" s="1"/>
  <c r="K248" i="6"/>
  <c r="L248" i="6" s="1"/>
  <c r="K247" i="6"/>
  <c r="L247" i="6" s="1"/>
  <c r="F246" i="6"/>
  <c r="K246" i="6" s="1"/>
  <c r="L246" i="6" s="1"/>
  <c r="K245" i="6"/>
  <c r="L245" i="6" s="1"/>
  <c r="K242" i="6"/>
  <c r="L242" i="6" s="1"/>
  <c r="K241" i="6"/>
  <c r="L241" i="6" s="1"/>
  <c r="K240" i="6"/>
  <c r="L240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0" i="6"/>
  <c r="L220" i="6" s="1"/>
  <c r="K218" i="6"/>
  <c r="L218" i="6" s="1"/>
  <c r="K216" i="6"/>
  <c r="L216" i="6" s="1"/>
  <c r="K214" i="6"/>
  <c r="L214" i="6" s="1"/>
  <c r="K213" i="6"/>
  <c r="L213" i="6" s="1"/>
  <c r="K212" i="6"/>
  <c r="L212" i="6" s="1"/>
  <c r="K210" i="6"/>
  <c r="L210" i="6" s="1"/>
  <c r="K209" i="6"/>
  <c r="L209" i="6" s="1"/>
  <c r="K208" i="6"/>
  <c r="L208" i="6" s="1"/>
  <c r="K207" i="6"/>
  <c r="K206" i="6"/>
  <c r="L206" i="6" s="1"/>
  <c r="K205" i="6"/>
  <c r="L205" i="6" s="1"/>
  <c r="K203" i="6"/>
  <c r="L203" i="6" s="1"/>
  <c r="K202" i="6"/>
  <c r="L202" i="6" s="1"/>
  <c r="K201" i="6"/>
  <c r="L201" i="6" s="1"/>
  <c r="K200" i="6"/>
  <c r="L200" i="6" s="1"/>
  <c r="K199" i="6"/>
  <c r="L199" i="6" s="1"/>
  <c r="F198" i="6"/>
  <c r="K198" i="6" s="1"/>
  <c r="L198" i="6" s="1"/>
  <c r="H197" i="6"/>
  <c r="K197" i="6" s="1"/>
  <c r="L197" i="6" s="1"/>
  <c r="K194" i="6"/>
  <c r="L194" i="6" s="1"/>
  <c r="K193" i="6"/>
  <c r="L193" i="6" s="1"/>
  <c r="K192" i="6"/>
  <c r="L192" i="6" s="1"/>
  <c r="K191" i="6"/>
  <c r="L191" i="6" s="1"/>
  <c r="K190" i="6"/>
  <c r="L190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H163" i="6"/>
  <c r="K163" i="6" s="1"/>
  <c r="L163" i="6" s="1"/>
  <c r="F162" i="6"/>
  <c r="K162" i="6" s="1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6" i="4"/>
</calcChain>
</file>

<file path=xl/sharedStrings.xml><?xml version="1.0" encoding="utf-8"?>
<sst xmlns="http://schemas.openxmlformats.org/spreadsheetml/2006/main" count="3224" uniqueCount="1199">
  <si>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</si>
  <si>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</si>
  <si>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</si>
  <si>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</si>
  <si>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</si>
  <si>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</si>
  <si>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</si>
  <si>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</si>
  <si>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</si>
  <si>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</si>
  <si>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</si>
  <si>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</si>
  <si>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</si>
  <si>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</si>
  <si>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</si>
  <si>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</si>
  <si>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</si>
  <si>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</si>
  <si>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</si>
  <si>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</si>
  <si>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</si>
  <si>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</si>
  <si>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</si>
  <si>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</si>
  <si>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</si>
  <si>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</si>
  <si>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</si>
  <si>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</si>
  <si>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</si>
  <si>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</si>
  <si>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</si>
  <si>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</si>
  <si>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</si>
  <si>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</si>
  <si>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</si>
  <si>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</si>
  <si>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</si>
  <si>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</si>
  <si>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</si>
  <si>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</si>
  <si>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</si>
  <si>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</si>
  <si>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</si>
  <si>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</si>
  <si>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</si>
  <si>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</si>
  <si>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</si>
  <si>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</si>
  <si>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</si>
  <si>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</si>
  <si>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</si>
  <si>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</si>
  <si>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</si>
  <si>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</si>
  <si>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</si>
  <si>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</si>
  <si>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</si>
  <si>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</si>
  <si>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</si>
  <si>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</si>
  <si>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</si>
  <si>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</si>
  <si>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</si>
  <si>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</si>
  <si>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</si>
  <si>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</si>
  <si>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</si>
  <si>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</si>
  <si>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</si>
  <si>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</si>
  <si>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</si>
  <si>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</si>
  <si>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</si>
  <si>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</si>
  <si>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</si>
  <si>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</si>
  <si>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</si>
  <si>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</si>
  <si>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</si>
  <si>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</si>
  <si>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</si>
  <si>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</si>
  <si>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</si>
  <si>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</si>
  <si>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</si>
  <si>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</si>
  <si>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</si>
  <si>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</si>
  <si>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</si>
  <si>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</si>
  <si>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</si>
  <si>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</si>
  <si>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</si>
  <si>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</si>
  <si>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</si>
  <si>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</si>
  <si>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</si>
  <si>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</si>
  <si>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</si>
  <si>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</si>
  <si>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</si>
  <si>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</si>
  <si>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</si>
  <si>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</si>
  <si>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</si>
  <si>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</si>
  <si>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</si>
  <si>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</si>
  <si>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</si>
  <si>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</si>
  <si>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</si>
  <si>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</si>
  <si>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</si>
  <si>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</si>
  <si>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</si>
  <si>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</si>
  <si>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</si>
  <si>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</si>
  <si>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</si>
  <si>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</si>
  <si>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</si>
  <si>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</si>
  <si>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</si>
  <si>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</si>
  <si>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</si>
  <si>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</si>
  <si>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</si>
  <si>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</si>
  <si>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</si>
  <si>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</si>
  <si>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</si>
  <si>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</si>
  <si>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</si>
  <si>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</si>
  <si>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</si>
  <si>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</si>
  <si>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</si>
  <si>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</si>
  <si>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</si>
  <si>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</si>
  <si>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</si>
  <si>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</si>
  <si>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</si>
  <si>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</si>
  <si>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</si>
  <si>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</si>
  <si>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</si>
  <si>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</si>
  <si>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</si>
  <si>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</si>
  <si>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</si>
  <si>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</si>
  <si>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</si>
  <si>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</si>
  <si>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</si>
  <si>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</si>
  <si>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</si>
  <si>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</si>
  <si>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</si>
  <si>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</si>
  <si>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</si>
  <si>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</si>
  <si>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</si>
  <si>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</si>
  <si>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</si>
  <si>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</si>
  <si>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</si>
  <si>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</si>
  <si>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</si>
  <si>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</si>
  <si>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</si>
  <si>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</si>
  <si>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</si>
  <si>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</si>
  <si>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</si>
  <si>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</si>
  <si>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</si>
  <si>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</si>
  <si>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</si>
  <si>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</si>
  <si>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</si>
  <si>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</si>
  <si>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</si>
  <si>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</si>
  <si>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</si>
  <si>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</si>
  <si>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</si>
  <si>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</si>
  <si>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</si>
  <si>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</si>
  <si>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</si>
  <si>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</si>
  <si>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</si>
  <si>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</si>
  <si>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</si>
  <si>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</si>
  <si>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</si>
  <si>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</si>
  <si>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</si>
  <si>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</si>
  <si>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</si>
  <si>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</si>
  <si>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</si>
  <si>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</si>
  <si>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</si>
  <si>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</si>
  <si>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</si>
  <si>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</si>
  <si>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</si>
  <si>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</si>
  <si>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</si>
  <si>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</si>
  <si>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</si>
  <si>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</si>
  <si>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</si>
  <si>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</si>
  <si>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</si>
  <si>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</si>
  <si>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</si>
  <si>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</si>
  <si>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</si>
  <si>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</si>
  <si>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</si>
  <si>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</si>
  <si>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</si>
  <si>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</si>
  <si>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</si>
  <si>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</si>
  <si>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</si>
  <si>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</si>
  <si>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</si>
  <si>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</si>
  <si>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</si>
  <si>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</si>
  <si>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</si>
  <si>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</si>
  <si>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</si>
  <si>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</si>
  <si>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</si>
  <si>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</si>
  <si>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</si>
  <si>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</si>
  <si>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</si>
  <si>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</si>
  <si>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</si>
  <si>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</si>
  <si>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</si>
  <si>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</si>
  <si>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</si>
  <si>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</si>
  <si>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</si>
  <si>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</si>
  <si>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</si>
  <si>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</si>
  <si>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</si>
  <si>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</si>
  <si>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</si>
  <si>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</si>
  <si>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</si>
  <si>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</si>
  <si>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</si>
  <si>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</si>
  <si>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</si>
  <si>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</si>
  <si>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</si>
  <si>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</si>
  <si>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</si>
  <si>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</si>
  <si>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</si>
  <si>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</si>
  <si>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</si>
  <si>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</si>
  <si>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</si>
  <si>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</si>
  <si>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</si>
  <si>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</si>
  <si>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</si>
  <si>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</si>
  <si>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</si>
  <si>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</si>
  <si>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</si>
  <si>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</si>
  <si>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</si>
  <si>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</si>
  <si>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</si>
  <si>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</si>
  <si>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</si>
  <si>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</si>
  <si>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</si>
  <si>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</si>
  <si>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</si>
  <si>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</si>
  <si>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</si>
  <si>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</si>
  <si>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</si>
  <si>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</si>
  <si>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</si>
  <si>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</si>
  <si>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</si>
  <si>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</si>
  <si>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</si>
  <si>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</si>
  <si>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</si>
  <si>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</si>
  <si>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</si>
  <si>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</si>
  <si>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</si>
  <si>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</si>
  <si>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</si>
  <si>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</si>
  <si>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</si>
  <si>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</si>
  <si>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</si>
  <si>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</si>
  <si>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</si>
  <si>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</si>
  <si>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</si>
  <si>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</si>
  <si>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</si>
  <si>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</si>
  <si>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</si>
  <si>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</si>
  <si>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</si>
  <si>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</si>
  <si>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</si>
  <si>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</si>
  <si>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</si>
  <si>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</si>
  <si>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</si>
  <si>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</si>
  <si>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</si>
  <si>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</si>
  <si>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</si>
  <si>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</si>
  <si>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</si>
  <si>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</si>
  <si>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</si>
  <si>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</si>
  <si>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</si>
  <si>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</si>
  <si>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</si>
  <si>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</si>
  <si>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</si>
  <si>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</si>
  <si>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</si>
  <si>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</si>
  <si>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</si>
  <si>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</si>
  <si>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</si>
  <si>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</si>
  <si>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</si>
  <si>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</si>
  <si>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</si>
  <si>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</si>
  <si>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</si>
  <si>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</si>
  <si>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</si>
  <si>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</si>
  <si>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</si>
  <si>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</si>
  <si>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</si>
  <si>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</si>
  <si>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</si>
  <si>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</si>
  <si>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</si>
  <si>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</si>
  <si>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</si>
  <si>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</si>
  <si>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</si>
  <si>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</si>
  <si>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</si>
  <si>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</si>
  <si>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</si>
  <si>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</si>
  <si>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</si>
  <si>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</si>
  <si>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</si>
  <si>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</si>
  <si>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</si>
  <si>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</si>
  <si>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</si>
  <si>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</si>
  <si>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</si>
  <si>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</si>
  <si>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</si>
  <si>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</si>
  <si>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</si>
  <si>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</si>
  <si>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</si>
  <si>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</si>
  <si>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</si>
  <si>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</si>
  <si>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</si>
  <si>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</si>
  <si>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</si>
  <si>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</si>
  <si>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</si>
  <si>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</si>
  <si>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</si>
  <si>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</si>
  <si>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</si>
  <si>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</si>
  <si>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</si>
  <si>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</si>
  <si>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</si>
  <si>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</si>
  <si>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</si>
  <si>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</si>
  <si>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</si>
  <si>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</si>
  <si>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</si>
  <si>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</si>
  <si>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</si>
  <si>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</si>
  <si>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</si>
  <si>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</si>
  <si>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</si>
  <si>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</si>
  <si>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</si>
  <si>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</si>
  <si>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</si>
  <si>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</si>
  <si>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</si>
  <si>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</si>
  <si>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</si>
  <si>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</si>
  <si>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</si>
  <si>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</si>
  <si>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</si>
  <si>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</si>
  <si>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</si>
  <si>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</si>
  <si>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</si>
  <si>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</si>
  <si>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</si>
  <si>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</si>
  <si>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</si>
  <si>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</si>
  <si>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</si>
  <si>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</si>
  <si>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</si>
  <si>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</si>
  <si>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</si>
  <si>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</si>
  <si>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</si>
  <si>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</si>
  <si>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</si>
  <si>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</si>
  <si>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</si>
  <si>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</si>
  <si>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</si>
  <si>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</si>
  <si>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</si>
  <si>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</si>
  <si>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</si>
  <si>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</si>
  <si>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</si>
  <si>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</si>
  <si>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</si>
  <si>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</si>
  <si>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</si>
  <si>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</si>
  <si>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</si>
  <si>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</si>
  <si>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</si>
  <si>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</si>
  <si>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</si>
  <si>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</si>
  <si>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</si>
  <si>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</si>
  <si>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</si>
  <si>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</si>
  <si>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</si>
  <si>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</si>
  <si>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</si>
  <si>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</si>
  <si>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</si>
  <si>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</si>
  <si>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</si>
  <si>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</si>
  <si>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</si>
  <si>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</si>
  <si>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</si>
  <si>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</si>
  <si>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</si>
  <si>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</si>
  <si>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</si>
  <si>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</si>
  <si>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</si>
  <si>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</si>
  <si>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</si>
  <si>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</si>
  <si>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</si>
  <si>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</si>
  <si>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</si>
  <si>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</si>
  <si>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</si>
  <si>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</si>
  <si>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</si>
  <si>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</si>
  <si>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</si>
  <si>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</si>
  <si>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</si>
  <si>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</si>
  <si>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</si>
  <si>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</si>
  <si>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</si>
  <si>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</si>
  <si>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</si>
  <si>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</si>
  <si>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</si>
  <si>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</si>
  <si>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</si>
  <si>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</si>
  <si>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</si>
  <si>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</si>
  <si>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</si>
  <si>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</si>
  <si>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</si>
  <si>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</si>
  <si>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</si>
  <si>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</si>
  <si>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</si>
  <si>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</si>
  <si>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</si>
  <si>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</si>
  <si>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</si>
  <si>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</si>
  <si>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</si>
  <si>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</si>
  <si>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</si>
  <si>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</si>
  <si>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</si>
  <si>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</si>
  <si>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</si>
  <si>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</si>
  <si>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</si>
  <si>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</si>
  <si>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</si>
  <si>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</si>
  <si>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</si>
  <si>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</si>
  <si>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</si>
  <si>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</si>
  <si>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</si>
  <si>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</si>
  <si>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</si>
  <si>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</si>
  <si>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</si>
  <si>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</si>
  <si>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</si>
  <si>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</si>
  <si>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</si>
  <si>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</si>
  <si>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</si>
  <si>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</si>
  <si>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</si>
  <si>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</si>
  <si>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</si>
  <si>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</si>
  <si>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</si>
  <si>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</si>
  <si>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</si>
  <si>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</si>
  <si>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</si>
  <si>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</si>
  <si>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</si>
  <si>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</si>
  <si>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</si>
  <si>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</si>
  <si>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</si>
  <si>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</si>
  <si>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</si>
  <si>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</si>
  <si>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</si>
  <si>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</si>
  <si>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</si>
  <si>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</si>
  <si>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</si>
  <si>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</si>
  <si>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</si>
  <si>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</si>
  <si>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</si>
  <si>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</si>
  <si>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</si>
  <si>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</si>
  <si>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</si>
  <si>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</si>
  <si>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</si>
  <si>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</si>
  <si>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</si>
  <si>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</si>
  <si>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</si>
  <si>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</si>
  <si>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</si>
  <si>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</si>
  <si>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</si>
  <si>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</si>
  <si>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</si>
  <si>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</si>
  <si>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</si>
  <si>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</si>
  <si>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</si>
  <si>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</si>
  <si>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</si>
  <si>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</si>
  <si>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</si>
  <si>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</si>
  <si>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</si>
  <si>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</si>
  <si>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</si>
  <si>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</si>
  <si>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</si>
  <si>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</si>
  <si>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</si>
  <si>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</si>
  <si>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</si>
  <si>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</si>
  <si>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</si>
  <si>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</si>
  <si>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</si>
  <si>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</si>
  <si>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</si>
  <si>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</si>
  <si>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</si>
  <si>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</si>
  <si>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</si>
  <si>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</si>
  <si>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</si>
  <si>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</si>
  <si>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</si>
  <si>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</si>
  <si>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</si>
  <si>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</si>
  <si>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</si>
  <si>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</si>
  <si>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</si>
  <si>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</si>
  <si>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</si>
  <si>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</si>
  <si>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</si>
  <si>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</si>
  <si>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</si>
  <si>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</si>
  <si>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</si>
  <si>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</si>
  <si>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</si>
  <si>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</si>
  <si>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</si>
  <si>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</si>
  <si>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</si>
  <si>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</si>
  <si>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</si>
  <si>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</si>
  <si>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</si>
  <si>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</si>
  <si>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</si>
  <si>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</si>
  <si>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</si>
  <si>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</si>
  <si>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</si>
  <si>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</si>
  <si>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</si>
  <si>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</si>
  <si>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</si>
  <si>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</si>
  <si>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</si>
  <si>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</si>
  <si>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</si>
  <si>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</si>
  <si>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</si>
  <si>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</si>
  <si>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</si>
  <si>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</si>
  <si>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</si>
  <si>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</si>
  <si>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</si>
  <si>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</si>
  <si>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</si>
  <si>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</si>
  <si>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</si>
  <si>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</si>
  <si>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</si>
  <si>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</si>
  <si>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</si>
  <si>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</si>
  <si>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</si>
  <si>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</si>
  <si>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</si>
  <si>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</si>
  <si>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</si>
  <si>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</si>
  <si>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</si>
  <si>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</si>
  <si>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</si>
  <si>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</si>
  <si>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</si>
  <si>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</si>
  <si>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</si>
  <si>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</si>
  <si>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</si>
  <si>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</si>
  <si>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</si>
  <si>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</si>
  <si>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</si>
  <si>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</si>
  <si>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</si>
  <si>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</si>
  <si>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</si>
  <si>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</si>
  <si>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</si>
  <si>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</si>
  <si>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</si>
  <si>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</si>
  <si>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</si>
  <si>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</si>
  <si>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</si>
  <si>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</si>
  <si>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</si>
  <si>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</si>
  <si>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</si>
  <si>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</si>
  <si>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</si>
  <si>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</si>
  <si>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</si>
  <si>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</si>
  <si>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</si>
  <si>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</si>
  <si>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</si>
  <si>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</si>
  <si>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</si>
  <si>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</si>
  <si>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</si>
  <si>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</si>
  <si>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</si>
  <si>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</si>
  <si>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</si>
  <si>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</si>
  <si>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</si>
  <si>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</si>
  <si>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</si>
  <si>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</si>
  <si>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</si>
  <si>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</si>
  <si>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</si>
  <si>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</si>
  <si>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</si>
  <si>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</si>
  <si>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</si>
  <si>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</si>
  <si>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</si>
  <si>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</si>
  <si>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</si>
  <si>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</si>
  <si>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</si>
  <si>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</si>
  <si>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</si>
  <si>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</si>
  <si>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</si>
  <si>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</si>
  <si>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</si>
  <si>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</si>
  <si>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</si>
  <si>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</si>
  <si>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</si>
  <si>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</si>
  <si>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</si>
  <si>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</si>
  <si>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</si>
  <si>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</si>
  <si>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</si>
  <si>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</si>
  <si>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</si>
  <si>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</si>
  <si>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</si>
  <si>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</si>
  <si>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</si>
  <si>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</si>
  <si>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</si>
  <si>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</si>
  <si>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</si>
  <si>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</si>
  <si>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</si>
  <si>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</si>
  <si>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</si>
  <si>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</si>
  <si>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</si>
  <si>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</si>
  <si>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</si>
  <si>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</si>
  <si>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</si>
  <si>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</si>
  <si>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</si>
  <si>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</si>
  <si>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</si>
  <si>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</si>
  <si>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</si>
  <si>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</si>
  <si>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</si>
  <si>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</si>
  <si>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</si>
  <si>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</si>
  <si>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</si>
  <si>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</si>
  <si>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</si>
  <si>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</si>
  <si>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</si>
  <si>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</si>
  <si>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</si>
  <si>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</si>
  <si>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</si>
  <si>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</si>
  <si>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</si>
  <si>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</si>
  <si>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</si>
  <si>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</si>
  <si>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</si>
  <si>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</si>
  <si>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</si>
  <si>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</si>
  <si>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</si>
  <si>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</si>
  <si>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</si>
  <si>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</si>
  <si>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</si>
  <si>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</si>
  <si>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</si>
  <si>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</si>
  <si>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</si>
  <si>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</si>
  <si>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</si>
  <si>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</si>
  <si>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</si>
  <si>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</si>
  <si>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</si>
  <si>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</si>
  <si>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</si>
  <si>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</si>
  <si>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</si>
  <si>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</si>
  <si>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</si>
  <si>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</si>
  <si>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</si>
  <si>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</si>
  <si>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</si>
  <si>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</si>
  <si>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</si>
  <si>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</si>
  <si>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</si>
  <si>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</si>
  <si>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</si>
  <si>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</si>
  <si>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</si>
  <si>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</si>
  <si>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</si>
  <si>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</si>
  <si>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</si>
  <si>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</si>
  <si>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</si>
  <si>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</si>
  <si>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</si>
  <si>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</si>
  <si>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</si>
  <si>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</si>
  <si>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</si>
  <si>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</si>
  <si>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</si>
  <si>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</si>
  <si>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</si>
  <si>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</si>
  <si>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</si>
  <si>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</si>
  <si>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</si>
  <si>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>124-130</t>
  </si>
  <si>
    <t xml:space="preserve">LATENTVIEW </t>
  </si>
  <si>
    <t>500-550</t>
  </si>
  <si>
    <t>380-425</t>
  </si>
  <si>
    <t>5020-5270</t>
  </si>
  <si>
    <t>5700-6000</t>
  </si>
  <si>
    <t>3200-3400</t>
  </si>
  <si>
    <t>Profit of Rs.20/-</t>
  </si>
  <si>
    <t>629-649</t>
  </si>
  <si>
    <t>690-720</t>
  </si>
  <si>
    <t>660-700</t>
  </si>
  <si>
    <t>EPIGRAL</t>
  </si>
  <si>
    <t>370-375</t>
  </si>
  <si>
    <t>2800-2950</t>
  </si>
  <si>
    <t>2285-2385</t>
  </si>
  <si>
    <t>2550-2700</t>
  </si>
  <si>
    <t>3700-3900</t>
  </si>
  <si>
    <t>285-305</t>
  </si>
  <si>
    <t>330-350</t>
  </si>
  <si>
    <t>Sell</t>
  </si>
  <si>
    <t>565-600</t>
  </si>
  <si>
    <t>MULTIPLIER SHARE &amp; STOCK ADVISORS PRIVATE LIMITED</t>
  </si>
  <si>
    <t>FINNIFTY 19700 CE 03-OCT</t>
  </si>
  <si>
    <t>BANKNIFTY 44600 PE 04-OCT</t>
  </si>
  <si>
    <t>NIFTY 18900 PE 26-OCT</t>
  </si>
  <si>
    <t>NIFTY 20200 CE 26-OCT</t>
  </si>
  <si>
    <t>BANKNIFTY 44400 PE 04-OCT</t>
  </si>
  <si>
    <t>FINNIFTY 19850 CE 03-OCT</t>
  </si>
  <si>
    <t>FINNIFTY 19850 PE 03-OCT</t>
  </si>
  <si>
    <t>240-260</t>
  </si>
  <si>
    <t>Profit of Rs.12.50/-</t>
  </si>
  <si>
    <t>HCLTECH OCT FUT</t>
  </si>
  <si>
    <t>1247-1262</t>
  </si>
  <si>
    <t>Profit of Rs.13.5/-</t>
  </si>
  <si>
    <t>LALPATHLAB OCT FUT</t>
  </si>
  <si>
    <t>2551-2586</t>
  </si>
  <si>
    <t>DIXON OCT FUT</t>
  </si>
  <si>
    <t>5353-5405</t>
  </si>
  <si>
    <t>Loss of Rs.7/-</t>
  </si>
  <si>
    <t>Profit of Rs.26.5/-</t>
  </si>
  <si>
    <t>PIDILITIND OCT FUT</t>
  </si>
  <si>
    <t>2472-2514</t>
  </si>
  <si>
    <t>Loss of Rs 50/-</t>
  </si>
  <si>
    <t>2540-2575</t>
  </si>
  <si>
    <t>1241-1256</t>
  </si>
  <si>
    <t>990-995</t>
  </si>
  <si>
    <t>SANSERA</t>
  </si>
  <si>
    <t>894-924</t>
  </si>
  <si>
    <t>1000-1080</t>
  </si>
  <si>
    <t>Loss of Rs 33/-</t>
  </si>
  <si>
    <t>Profit of Rs.0.5/-</t>
  </si>
  <si>
    <t>ABBOTINDIA OCT FUT</t>
  </si>
  <si>
    <t>23150-23400</t>
  </si>
  <si>
    <t>BANKNIFTY 44100 PE 18-OCT</t>
  </si>
  <si>
    <t>BANKNIFTY 43800 PE 11-OCT</t>
  </si>
  <si>
    <t>HINDUNILVR OCT FUT</t>
  </si>
  <si>
    <t>2539-2574</t>
  </si>
  <si>
    <t>AXISBANK OCT FUT</t>
  </si>
  <si>
    <t>989-972</t>
  </si>
  <si>
    <t>OBEROIRLTY OCT FUT</t>
  </si>
  <si>
    <t>1114-1129</t>
  </si>
  <si>
    <t>Loss of Rs 12/-</t>
  </si>
  <si>
    <t>QE SECURITIES LLP</t>
  </si>
  <si>
    <t>Retail Research Technical Calls &amp; Fundamental Performance Report for the month of October-2023</t>
  </si>
  <si>
    <t>Profit of Rs.210/-</t>
  </si>
  <si>
    <t>FINNIFTY 19750 PE 10-OCT</t>
  </si>
  <si>
    <t>FINNIFTY 19650 PE 10-OCT</t>
  </si>
  <si>
    <t>LUPIN OCT FUT</t>
  </si>
  <si>
    <t>1172-1184</t>
  </si>
  <si>
    <t>1244-1259</t>
  </si>
  <si>
    <t>Loss of Rs.0.5/-</t>
  </si>
  <si>
    <t>Profit of Rs.15/-</t>
  </si>
  <si>
    <t>Profit of Rs.17.5/-</t>
  </si>
  <si>
    <t>NIFTY 19500 CE 12-OCT</t>
  </si>
  <si>
    <t>NIFTY 19600 CE 12-OCT</t>
  </si>
  <si>
    <t>FINNIFTY 19650 CE 10-Oct</t>
  </si>
  <si>
    <t>45-65</t>
  </si>
  <si>
    <t>GUJGASLTD OCT FUT</t>
  </si>
  <si>
    <t>428-436</t>
  </si>
  <si>
    <t>120-124</t>
  </si>
  <si>
    <t>132-140</t>
  </si>
  <si>
    <t>1095-1145</t>
  </si>
  <si>
    <t>1215-1275</t>
  </si>
  <si>
    <t>Profit of Rs.25.5/-</t>
  </si>
  <si>
    <t>DALBHARAT OCT FUT</t>
  </si>
  <si>
    <t>2230-2210</t>
  </si>
  <si>
    <t>Profit of Rs.22/-</t>
  </si>
  <si>
    <t>FINNIFTY 19700 PE 10-OCT</t>
  </si>
  <si>
    <t>23100-23350</t>
  </si>
  <si>
    <t>NIFTY 19700 CE 12-OCT</t>
  </si>
  <si>
    <t>NIFTY 19700 PE 12-OCT</t>
  </si>
  <si>
    <t>Loss of Rs.2/-</t>
  </si>
  <si>
    <t>Profit of Rs.8.5/-</t>
  </si>
  <si>
    <t>No Profit No Loss</t>
  </si>
  <si>
    <t>10</t>
  </si>
  <si>
    <t>Loss of Rs.8/-</t>
  </si>
  <si>
    <t>Profit of Rs.230/-</t>
  </si>
  <si>
    <t>INDIACEM OCT FUT</t>
  </si>
  <si>
    <t>235-238</t>
  </si>
  <si>
    <t>Profit of Rs.4.25/-</t>
  </si>
  <si>
    <t>78</t>
  </si>
  <si>
    <t>Profit of Rs.13/-</t>
  </si>
  <si>
    <t>FINNIFTY 20000 CE 17-OCT</t>
  </si>
  <si>
    <t>115-140</t>
  </si>
  <si>
    <t>AARTIIND OCT FUT</t>
  </si>
  <si>
    <t>495-505</t>
  </si>
  <si>
    <t>BAJFINANCE OCT FUT</t>
  </si>
  <si>
    <t>8174-8258</t>
  </si>
  <si>
    <t>UBL OCT FUT</t>
  </si>
  <si>
    <t>1616-1643</t>
  </si>
  <si>
    <t>Loss of Rs.18/-</t>
  </si>
  <si>
    <t>HRTI PRIVATE LIMITED</t>
  </si>
  <si>
    <t>Loss of Rs 82.5/-</t>
  </si>
  <si>
    <t>3450-3550</t>
  </si>
  <si>
    <t>3800-4000</t>
  </si>
  <si>
    <t>LAURUSLABS OCT FUT</t>
  </si>
  <si>
    <t>407-413</t>
  </si>
  <si>
    <t>TATAMOTORS 670 CE OCT</t>
  </si>
  <si>
    <t>TATAMOTORS 680 CE OCT</t>
  </si>
  <si>
    <t>IFL</t>
  </si>
  <si>
    <t>CHANDAN CHAURASIYA</t>
  </si>
  <si>
    <t>Loss of Rs 22/-</t>
  </si>
  <si>
    <t>Profit of Rs.1.25/-</t>
  </si>
  <si>
    <t>Profit of Rs.10.5/-</t>
  </si>
  <si>
    <t>Loss of Rs.178/-</t>
  </si>
  <si>
    <t>Accu &lt;&gt;</t>
  </si>
  <si>
    <t>IPCALAB OCT FUT</t>
  </si>
  <si>
    <t>974-990</t>
  </si>
  <si>
    <t>MANSI SHARE AND STOCK ADVISORS PVT LTD</t>
  </si>
  <si>
    <t>5400-5450</t>
  </si>
  <si>
    <t>CAPLIPOINT</t>
  </si>
  <si>
    <t>1085-1095</t>
  </si>
  <si>
    <t>JAI VINAYAK SECURITIES</t>
  </si>
  <si>
    <t>ALEMBICLTD</t>
  </si>
  <si>
    <t>Alembic Limited</t>
  </si>
  <si>
    <t>CRONY VYAPAR PVT LTD</t>
  </si>
  <si>
    <t>BANKNIFTY 44300 CE 18-OCT</t>
  </si>
  <si>
    <t>120-160</t>
  </si>
  <si>
    <t>Profit of Rs.57.5/-</t>
  </si>
  <si>
    <t>IRCTC OCT FUT</t>
  </si>
  <si>
    <t>720-732</t>
  </si>
  <si>
    <t>TATAPOWER OCT FUT</t>
  </si>
  <si>
    <t>258-261</t>
  </si>
  <si>
    <t>BANKNIFTY 43900 CE 18-OCT</t>
  </si>
  <si>
    <t>120-180</t>
  </si>
  <si>
    <t>Loss of Rs.35/-</t>
  </si>
  <si>
    <t>Loss of Rs 3/-</t>
  </si>
  <si>
    <t>22588-22850</t>
  </si>
  <si>
    <t>212-224</t>
  </si>
  <si>
    <t>245-265</t>
  </si>
  <si>
    <t>417-437</t>
  </si>
  <si>
    <t>465-495</t>
  </si>
  <si>
    <t>NIFTY 19650 PE 19-OCT</t>
  </si>
  <si>
    <t>40-60</t>
  </si>
  <si>
    <t>BANKNIFTY 44000 CE 26-OCT</t>
  </si>
  <si>
    <t>BANKNIFTY 44500 CE 26-OCT</t>
  </si>
  <si>
    <t>ABB OCT FUT</t>
  </si>
  <si>
    <t>4127-4169</t>
  </si>
  <si>
    <t>Profit of Rs.47/-</t>
  </si>
  <si>
    <t>VEENA RAJESH SHAH</t>
  </si>
  <si>
    <t>LIBAS</t>
  </si>
  <si>
    <t>Libas Consu Products Ltd</t>
  </si>
  <si>
    <t>GUJGASLTD NOV FUT</t>
  </si>
  <si>
    <t>Loss of Rs 6.5/-</t>
  </si>
  <si>
    <t>ABB NOV FUT</t>
  </si>
  <si>
    <t>FINNIFTY 19550 PE 23-OCT</t>
  </si>
  <si>
    <t>80-110</t>
  </si>
  <si>
    <t>Loss of Rs 40/-</t>
  </si>
  <si>
    <t>234.5-246.5</t>
  </si>
  <si>
    <t>265-285</t>
  </si>
  <si>
    <t>FINNIFTY 19700 CE 23-OCT</t>
  </si>
  <si>
    <t>FINNIFTY19500 PE 23-OCT</t>
  </si>
  <si>
    <t>HIMFIBP</t>
  </si>
  <si>
    <t>Loss of Rs.43.5/-</t>
  </si>
  <si>
    <t>Loss of Rs 7.5/-</t>
  </si>
  <si>
    <t>TATAMOTORS NOV FUT</t>
  </si>
  <si>
    <t>673-681</t>
  </si>
  <si>
    <t>Loss of Rs 7/-</t>
  </si>
  <si>
    <t>Profit of Rs. 43/-</t>
  </si>
  <si>
    <t>AKM</t>
  </si>
  <si>
    <t>AJAYSINH PRAVINSINH DEVDA</t>
  </si>
  <si>
    <t>NGIL</t>
  </si>
  <si>
    <t>Nakoda Group of Ind. Ltd</t>
  </si>
  <si>
    <t>BRONZE SECURITIES PVT LTD</t>
  </si>
  <si>
    <t>PLAZACABLE</t>
  </si>
  <si>
    <t>Plaza Wires Limited</t>
  </si>
  <si>
    <t>VIKASLIFE</t>
  </si>
  <si>
    <t>Vikas Lifecare Limited</t>
  </si>
  <si>
    <t>Second Buying Date</t>
  </si>
  <si>
    <t>903-929</t>
  </si>
  <si>
    <t>990-1050</t>
  </si>
  <si>
    <t>FINNIFTY 19500 CE 31-OCT</t>
  </si>
  <si>
    <t>FINNIFTY19700 CE 31-OCT</t>
  </si>
  <si>
    <t>110-115</t>
  </si>
  <si>
    <t>46-50</t>
  </si>
  <si>
    <t>Loss of Rs.6.5/-</t>
  </si>
  <si>
    <t>Loss of Rs.135/-</t>
  </si>
  <si>
    <t>MAHAVIR RAMESHCHANDRA CHUDASAMA</t>
  </si>
  <si>
    <t>PARAMAR VAISHNAVIBEN</t>
  </si>
  <si>
    <t>ANISHA FINCAP CONSULTANTS LLP</t>
  </si>
  <si>
    <t>BRIJESHWARI TEXTILES PRIVATE LIMITED</t>
  </si>
  <si>
    <t>MARGOFIN</t>
  </si>
  <si>
    <t>DIVYRAJSINH NARENDRASINH SOLANKI</t>
  </si>
  <si>
    <t>SBLI</t>
  </si>
  <si>
    <t>SHASHIJIT</t>
  </si>
  <si>
    <t>MAHADEV MANUBHAI MAKVANA</t>
  </si>
  <si>
    <t>SYLPH</t>
  </si>
  <si>
    <t>JAINAM BROKING LIMITED</t>
  </si>
  <si>
    <t>SPECIFIC COMMODITIES PRIVATE LIMITED</t>
  </si>
  <si>
    <t>NK SECURITIES RESEARCH PRIVATE LIMITED</t>
  </si>
  <si>
    <t>NECCLTD</t>
  </si>
  <si>
    <t>North East Carry Corp Ltd</t>
  </si>
  <si>
    <t>PRRSAAR COMMODITIES PVT LTD</t>
  </si>
  <si>
    <t>UNIVASTU</t>
  </si>
  <si>
    <t>Univastu India Limited</t>
  </si>
  <si>
    <t>Indiabulls Hsg Fin Ltd</t>
  </si>
  <si>
    <t>CAPRI GLOBAL HOLDINGS PRIVATE LIMITED</t>
  </si>
  <si>
    <t>NIFTY 19000 CE 02-NOV</t>
  </si>
  <si>
    <t>NIFTY 19200 CE 02-NOV</t>
  </si>
  <si>
    <t>48-52</t>
  </si>
  <si>
    <t>TATAMOTORS 640 CE 30-NOV</t>
  </si>
  <si>
    <t>TATAMOTORS 670 CE 30-NOV</t>
  </si>
  <si>
    <t>17.50-18.50</t>
  </si>
  <si>
    <t>8.50-9.50</t>
  </si>
  <si>
    <t>ABBOTINDIA NOV FUT</t>
  </si>
  <si>
    <t>Profit of Rs.175/-</t>
  </si>
  <si>
    <t>NIFTY 18850 CE 26-OCT</t>
  </si>
  <si>
    <t>Loss of Rs.750/-</t>
  </si>
  <si>
    <t>ABANSENT</t>
  </si>
  <si>
    <t>PLURIS FUND LIMITED</t>
  </si>
  <si>
    <t>ASTUTE INVESTMENT MANAGEMENT L.L.C</t>
  </si>
  <si>
    <t>DELIGHT INTERNATIONAL TRADING-F.Z.C</t>
  </si>
  <si>
    <t>KIRITKUMAR SENDHABHAI PARMAR</t>
  </si>
  <si>
    <t>RAMESHKUMAR MOHANLALJI SONI</t>
  </si>
  <si>
    <t>RAJUBHAI RAWAL</t>
  </si>
  <si>
    <t>AMARSEC</t>
  </si>
  <si>
    <t>BEBI DHARMA PADHIR</t>
  </si>
  <si>
    <t>CLARA</t>
  </si>
  <si>
    <t>SHERWOOD SECURITIES PVT LTD</t>
  </si>
  <si>
    <t>MERU INVESTMENT FUND PCC-CELL 1</t>
  </si>
  <si>
    <t>FRANKLININD</t>
  </si>
  <si>
    <t>RANI CHAKRABORTY</t>
  </si>
  <si>
    <t>NITIN DALPAT LAL SHAH</t>
  </si>
  <si>
    <t>MANISHA NITINKUMAR SHAH</t>
  </si>
  <si>
    <t>HEADSUP</t>
  </si>
  <si>
    <t>ABHINAV AGARWAL</t>
  </si>
  <si>
    <t>PUNEET MITTAL HUF</t>
  </si>
  <si>
    <t>VISTA FURNISHING LIMITED</t>
  </si>
  <si>
    <t>INDERGR</t>
  </si>
  <si>
    <t>SYKES AND RAY EQUITIES (INDIA) LIMITED</t>
  </si>
  <si>
    <t>JAGJANANI</t>
  </si>
  <si>
    <t>STOCK VERTEX VENTURES</t>
  </si>
  <si>
    <t>RUCHIRA GOYAL</t>
  </si>
  <si>
    <t>JTAPARIA</t>
  </si>
  <si>
    <t>ANILKUMAR</t>
  </si>
  <si>
    <t>VISHAL BIPINCHANDRA DOSHI</t>
  </si>
  <si>
    <t>OMEGAIN</t>
  </si>
  <si>
    <t>ANKURBANSAL</t>
  </si>
  <si>
    <t>PRISMX</t>
  </si>
  <si>
    <t>HANSABEN BHARATKUMAR PATEL</t>
  </si>
  <si>
    <t>BANAS FINANCE LIMITED</t>
  </si>
  <si>
    <t>NARMADABEN VAGHELA</t>
  </si>
  <si>
    <t>LALJIBHAI TRIVEDI</t>
  </si>
  <si>
    <t>HIRAL VAGHELA</t>
  </si>
  <si>
    <t>DIPAK MATHURBHAI SALVI</t>
  </si>
  <si>
    <t>SPECFOOD</t>
  </si>
  <si>
    <t>TIGER SALTS PRIVATE LIMITED</t>
  </si>
  <si>
    <t>SUPERSHAKT</t>
  </si>
  <si>
    <t>CONNECOR INVESTMENT ENTERPRISE LIMITED .</t>
  </si>
  <si>
    <t>GODHAR RAJENDRA GANGARAM</t>
  </si>
  <si>
    <t>ZEEL SANJAY SONI</t>
  </si>
  <si>
    <t>SETU SECURITIES PVT. LTD.</t>
  </si>
  <si>
    <t>MANSI SHARE &amp; STOCK ADVISORS PRIVATE LIMITED</t>
  </si>
  <si>
    <t>MANOJ GUPTA</t>
  </si>
  <si>
    <t>TECHKGREEN</t>
  </si>
  <si>
    <t>ALACRITY SECURITIES LIMITED</t>
  </si>
  <si>
    <t>UNISTRMU</t>
  </si>
  <si>
    <t>RITESH JITENDRA VASNAWALA</t>
  </si>
  <si>
    <t>APOLLO</t>
  </si>
  <si>
    <t>Apollo Micro Systems Ltd</t>
  </si>
  <si>
    <t>AVALON</t>
  </si>
  <si>
    <t>Avalon Technologies Ltd</t>
  </si>
  <si>
    <t>AWHCL</t>
  </si>
  <si>
    <t>Antony Waste Hdg Cell Ltd</t>
  </si>
  <si>
    <t>BAJAJHIND</t>
  </si>
  <si>
    <t>Bajaj Hindustan Sugar Ltd</t>
  </si>
  <si>
    <t>BSE Limited</t>
  </si>
  <si>
    <t>CELEBRITY</t>
  </si>
  <si>
    <t>Celebrity Fashions Limite</t>
  </si>
  <si>
    <t>Heads UP Ventures Limited</t>
  </si>
  <si>
    <t>IRMENERGY</t>
  </si>
  <si>
    <t>IRM Energy Limited</t>
  </si>
  <si>
    <t>ISHAN</t>
  </si>
  <si>
    <t>Ishan International Ltd</t>
  </si>
  <si>
    <t>ALKABEN PRADIPKUMAR SHAH</t>
  </si>
  <si>
    <t>KAPIL TIWARI</t>
  </si>
  <si>
    <t>PREMIERPOL</t>
  </si>
  <si>
    <t>Premier Polyfilm Ltd</t>
  </si>
  <si>
    <t>RIIL</t>
  </si>
  <si>
    <t>Reliance Indl Infra Ltd</t>
  </si>
  <si>
    <t>SHAKTIPUMP</t>
  </si>
  <si>
    <t>Shakti Pumps (I) Ltd</t>
  </si>
  <si>
    <t>SHIVAMILLS</t>
  </si>
  <si>
    <t>Shiva Mills Limited</t>
  </si>
  <si>
    <t>SIMPLEXINF</t>
  </si>
  <si>
    <t>Simplex Infrastructures L</t>
  </si>
  <si>
    <t>VIDYA TRADECON PVT LTD</t>
  </si>
  <si>
    <t>CITADEL SECURITIES INDIA MARKETS PRIVATE LIMITED</t>
  </si>
  <si>
    <t>VISHWAS FINCAP SERVICES PRIVATE LIMITED</t>
  </si>
  <si>
    <t>WEBELSOLAR</t>
  </si>
  <si>
    <t>Websol Energy System Ltd</t>
  </si>
  <si>
    <t>NIKUNJ KAUSHIK SHAH</t>
  </si>
  <si>
    <t>UNIFI FINANCIAL PVT LTD</t>
  </si>
  <si>
    <t>EXCEL</t>
  </si>
  <si>
    <t>Excel Realty N Infra Ltd</t>
  </si>
  <si>
    <t>SAHASTRAA ADVISORS PRIVATE LIMITED</t>
  </si>
  <si>
    <t>GODHA</t>
  </si>
  <si>
    <t>Godha Cabcon Insulat Ltd</t>
  </si>
  <si>
    <t>NIKHIL RAJESH SINGH</t>
  </si>
  <si>
    <t>PLADAINFO</t>
  </si>
  <si>
    <t>Plada Infotech Services L</t>
  </si>
  <si>
    <t>EVERMORE SHARE BROKING PRIVATE LIMITED</t>
  </si>
  <si>
    <t>PPL</t>
  </si>
  <si>
    <t>Prakash Pipes Limited</t>
  </si>
  <si>
    <t>ARUNA R JAIN</t>
  </si>
  <si>
    <t>Loss of Rs.180/-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</si>
</sst>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5" tint="0.59999389629810485"/>
        <bgColor rgb="FF92D050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7" borderId="35" applyNumberFormat="0" applyAlignment="0" applyProtection="0"/>
    <xf numFmtId="0" fontId="47" fillId="18" borderId="36" applyNumberFormat="0" applyAlignment="0" applyProtection="0"/>
    <xf numFmtId="0" fontId="48" fillId="18" borderId="35" applyNumberFormat="0" applyAlignment="0" applyProtection="0"/>
    <xf numFmtId="0" fontId="49" fillId="0" borderId="37" applyNumberFormat="0" applyFill="0" applyAlignment="0" applyProtection="0"/>
    <xf numFmtId="0" fontId="50" fillId="19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54" fillId="44" borderId="23" applyNumberFormat="0" applyBorder="0" applyAlignment="0" applyProtection="0"/>
    <xf numFmtId="0" fontId="54" fillId="21" borderId="23" applyNumberFormat="0" applyBorder="0" applyAlignment="0" applyProtection="0"/>
    <xf numFmtId="0" fontId="54" fillId="25" borderId="23" applyNumberFormat="0" applyBorder="0" applyAlignment="0" applyProtection="0"/>
    <xf numFmtId="0" fontId="54" fillId="29" borderId="23" applyNumberFormat="0" applyBorder="0" applyAlignment="0" applyProtection="0"/>
    <xf numFmtId="0" fontId="54" fillId="33" borderId="23" applyNumberFormat="0" applyBorder="0" applyAlignment="0" applyProtection="0"/>
    <xf numFmtId="0" fontId="54" fillId="37" borderId="23" applyNumberFormat="0" applyBorder="0" applyAlignment="0" applyProtection="0"/>
    <xf numFmtId="0" fontId="54" fillId="41" borderId="23" applyNumberFormat="0" applyBorder="0" applyAlignment="0" applyProtection="0"/>
    <xf numFmtId="0" fontId="44" fillId="15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4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6" borderId="23" applyNumberFormat="0" applyBorder="0" applyAlignment="0" applyProtection="0"/>
    <xf numFmtId="0" fontId="3" fillId="0" borderId="23"/>
    <xf numFmtId="0" fontId="3" fillId="0" borderId="23"/>
    <xf numFmtId="0" fontId="2" fillId="20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20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6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44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65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29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36" fillId="12" borderId="30" xfId="0" applyFont="1" applyFill="1" applyBorder="1"/>
    <xf numFmtId="10" fontId="37" fillId="0" borderId="19" xfId="0" applyNumberFormat="1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41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36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15" fontId="3" fillId="11" borderId="31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37" fillId="6" borderId="7" xfId="0" applyFont="1" applyFill="1" applyBorder="1" applyAlignment="1">
      <alignment horizontal="center" vertical="center"/>
    </xf>
    <xf numFmtId="2" fontId="37" fillId="6" borderId="7" xfId="0" applyNumberFormat="1" applyFont="1" applyFill="1" applyBorder="1" applyAlignment="1">
      <alignment horizontal="center" vertical="center"/>
    </xf>
    <xf numFmtId="10" fontId="37" fillId="6" borderId="7" xfId="0" applyNumberFormat="1" applyFont="1" applyFill="1" applyBorder="1" applyAlignment="1">
      <alignment horizontal="center" vertical="center" wrapText="1"/>
    </xf>
    <xf numFmtId="0" fontId="37" fillId="6" borderId="24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2" fontId="37" fillId="11" borderId="31" xfId="0" applyNumberFormat="1" applyFont="1" applyFill="1" applyBorder="1" applyAlignment="1">
      <alignment horizontal="center" vertical="center"/>
    </xf>
    <xf numFmtId="0" fontId="0" fillId="0" borderId="30" xfId="0" applyBorder="1"/>
    <xf numFmtId="0" fontId="36" fillId="0" borderId="23" xfId="0" applyFont="1" applyBorder="1" applyAlignment="1">
      <alignment horizontal="center" vertical="center"/>
    </xf>
    <xf numFmtId="16" fontId="36" fillId="0" borderId="23" xfId="0" applyNumberFormat="1" applyFont="1" applyBorder="1" applyAlignment="1">
      <alignment horizontal="center" vertical="center"/>
    </xf>
    <xf numFmtId="0" fontId="36" fillId="0" borderId="23" xfId="0" applyFont="1" applyBorder="1"/>
    <xf numFmtId="0" fontId="37" fillId="0" borderId="23" xfId="0" applyFont="1" applyBorder="1" applyAlignment="1">
      <alignment horizontal="center" vertical="center"/>
    </xf>
    <xf numFmtId="2" fontId="36" fillId="0" borderId="23" xfId="0" applyNumberFormat="1" applyFont="1" applyBorder="1" applyAlignment="1">
      <alignment horizontal="center" vertical="center"/>
    </xf>
    <xf numFmtId="166" fontId="36" fillId="0" borderId="23" xfId="0" applyNumberFormat="1" applyFont="1" applyBorder="1" applyAlignment="1">
      <alignment horizontal="center" vertical="center"/>
    </xf>
    <xf numFmtId="165" fontId="36" fillId="0" borderId="23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6" fillId="45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5" borderId="2" xfId="0" applyFont="1" applyFill="1" applyBorder="1"/>
    <xf numFmtId="0" fontId="37" fillId="45" borderId="2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0" fontId="37" fillId="47" borderId="26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2" fontId="37" fillId="47" borderId="2" xfId="0" applyNumberFormat="1" applyFont="1" applyFill="1" applyBorder="1" applyAlignment="1">
      <alignment horizontal="center" vertical="center"/>
    </xf>
    <xf numFmtId="166" fontId="36" fillId="47" borderId="2" xfId="0" applyNumberFormat="1" applyFont="1" applyFill="1" applyBorder="1" applyAlignment="1">
      <alignment horizontal="center" vertical="center"/>
    </xf>
    <xf numFmtId="0" fontId="37" fillId="47" borderId="2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12" borderId="31" xfId="0" applyFont="1" applyFill="1" applyBorder="1"/>
    <xf numFmtId="2" fontId="36" fillId="12" borderId="7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0" fontId="36" fillId="0" borderId="30" xfId="0" applyFont="1" applyBorder="1"/>
    <xf numFmtId="2" fontId="36" fillId="0" borderId="30" xfId="0" applyNumberFormat="1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49" fontId="36" fillId="12" borderId="30" xfId="0" applyNumberFormat="1" applyFont="1" applyFill="1" applyBorder="1" applyAlignment="1">
      <alignment horizontal="center" vertical="center"/>
    </xf>
    <xf numFmtId="49" fontId="36" fillId="47" borderId="2" xfId="0" applyNumberFormat="1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49" fontId="36" fillId="6" borderId="2" xfId="0" applyNumberFormat="1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  <xf numFmtId="16" fontId="36" fillId="12" borderId="30" xfId="0" applyNumberFormat="1" applyFont="1" applyFill="1" applyBorder="1" applyAlignment="1">
      <alignment horizontal="center" vertical="center"/>
    </xf>
    <xf numFmtId="2" fontId="37" fillId="11" borderId="16" xfId="0" applyNumberFormat="1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2" fontId="37" fillId="0" borderId="42" xfId="0" applyNumberFormat="1" applyFont="1" applyBorder="1" applyAlignment="1">
      <alignment horizontal="center" vertical="center"/>
    </xf>
    <xf numFmtId="10" fontId="37" fillId="0" borderId="42" xfId="0" applyNumberFormat="1" applyFont="1" applyBorder="1" applyAlignment="1">
      <alignment horizontal="center" vertical="center" wrapText="1"/>
    </xf>
    <xf numFmtId="16" fontId="37" fillId="0" borderId="42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165" fontId="36" fillId="12" borderId="30" xfId="0" applyNumberFormat="1" applyFont="1" applyFill="1" applyBorder="1" applyAlignment="1">
      <alignment horizontal="center" vertical="center"/>
    </xf>
    <xf numFmtId="15" fontId="3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/>
    </xf>
    <xf numFmtId="43" fontId="36" fillId="12" borderId="30" xfId="0" applyNumberFormat="1" applyFont="1" applyFill="1" applyBorder="1" applyAlignment="1">
      <alignment horizontal="center" vertical="top"/>
    </xf>
    <xf numFmtId="0" fontId="37" fillId="47" borderId="30" xfId="0" applyFont="1" applyFill="1" applyBorder="1" applyAlignment="1">
      <alignment horizontal="center" vertical="center"/>
    </xf>
    <xf numFmtId="2" fontId="37" fillId="47" borderId="30" xfId="0" applyNumberFormat="1" applyFont="1" applyFill="1" applyBorder="1" applyAlignment="1">
      <alignment horizontal="center" vertical="center"/>
    </xf>
    <xf numFmtId="10" fontId="37" fillId="47" borderId="30" xfId="0" applyNumberFormat="1" applyFont="1" applyFill="1" applyBorder="1" applyAlignment="1">
      <alignment horizontal="center" vertical="center" wrapText="1"/>
    </xf>
    <xf numFmtId="16" fontId="37" fillId="47" borderId="30" xfId="0" applyNumberFormat="1" applyFont="1" applyFill="1" applyBorder="1" applyAlignment="1">
      <alignment horizontal="center" vertical="center"/>
    </xf>
    <xf numFmtId="2" fontId="37" fillId="12" borderId="30" xfId="0" applyNumberFormat="1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7" fillId="12" borderId="7" xfId="0" applyFont="1" applyFill="1" applyBorder="1" applyAlignment="1">
      <alignment horizontal="center" vertical="center"/>
    </xf>
    <xf numFmtId="0" fontId="36" fillId="11" borderId="19" xfId="0" applyFont="1" applyFill="1" applyBorder="1" applyAlignment="1">
      <alignment horizontal="center" vertical="center"/>
    </xf>
    <xf numFmtId="0" fontId="36" fillId="45" borderId="42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6" fillId="45" borderId="30" xfId="0" applyFont="1" applyFill="1" applyBorder="1" applyAlignment="1">
      <alignment horizontal="center" vertical="center"/>
    </xf>
    <xf numFmtId="0" fontId="37" fillId="45" borderId="30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36" fillId="12" borderId="19" xfId="0" applyFont="1" applyFill="1" applyBorder="1" applyAlignment="1">
      <alignment horizontal="center" vertical="center"/>
    </xf>
    <xf numFmtId="0" fontId="37" fillId="6" borderId="54" xfId="0" applyFont="1" applyFill="1" applyBorder="1" applyAlignment="1">
      <alignment horizontal="center" vertical="center"/>
    </xf>
    <xf numFmtId="0" fontId="37" fillId="0" borderId="54" xfId="0" applyFont="1" applyBorder="1" applyAlignment="1">
      <alignment horizontal="center" vertical="center"/>
    </xf>
    <xf numFmtId="0" fontId="37" fillId="47" borderId="54" xfId="0" applyFont="1" applyFill="1" applyBorder="1" applyAlignment="1">
      <alignment horizontal="center" vertical="center"/>
    </xf>
    <xf numFmtId="2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16" fontId="36" fillId="11" borderId="23" xfId="0" applyNumberFormat="1" applyFont="1" applyFill="1" applyBorder="1" applyAlignment="1">
      <alignment horizontal="center" vertical="center"/>
    </xf>
    <xf numFmtId="16" fontId="36" fillId="12" borderId="23" xfId="0" applyNumberFormat="1" applyFont="1" applyFill="1" applyBorder="1" applyAlignment="1">
      <alignment horizontal="center" vertical="center"/>
    </xf>
    <xf numFmtId="16" fontId="36" fillId="45" borderId="23" xfId="0" applyNumberFormat="1" applyFont="1" applyFill="1" applyBorder="1" applyAlignment="1">
      <alignment horizontal="center" vertical="center"/>
    </xf>
    <xf numFmtId="165" fontId="36" fillId="0" borderId="55" xfId="0" applyNumberFormat="1" applyFont="1" applyBorder="1" applyAlignment="1">
      <alignment horizontal="center" vertical="center"/>
    </xf>
    <xf numFmtId="165" fontId="36" fillId="0" borderId="19" xfId="0" applyNumberFormat="1" applyFont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7" fillId="47" borderId="52" xfId="0" applyFont="1" applyFill="1" applyBorder="1" applyAlignment="1">
      <alignment horizontal="center" vertical="center"/>
    </xf>
    <xf numFmtId="0" fontId="37" fillId="47" borderId="50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  <xf numFmtId="16" fontId="36" fillId="12" borderId="31" xfId="0" applyNumberFormat="1" applyFont="1" applyFill="1" applyBorder="1" applyAlignment="1">
      <alignment horizontal="center" vertical="center"/>
    </xf>
    <xf numFmtId="16" fontId="36" fillId="12" borderId="42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16" fontId="36" fillId="0" borderId="7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37" fillId="0" borderId="56" xfId="0" applyFont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42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42" xfId="0" applyFont="1" applyFill="1" applyBorder="1" applyAlignment="1">
      <alignment horizontal="center" vertical="center"/>
    </xf>
    <xf numFmtId="0" fontId="36" fillId="12" borderId="47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51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51" xfId="0" applyNumberFormat="1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0" fontId="36" fillId="6" borderId="51" xfId="0" applyFont="1" applyFill="1" applyBorder="1" applyAlignment="1">
      <alignment horizontal="center" vertical="center"/>
    </xf>
    <xf numFmtId="0" fontId="37" fillId="11" borderId="45" xfId="0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51" xfId="0" applyNumberFormat="1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16" fontId="36" fillId="12" borderId="51" xfId="0" applyNumberFormat="1" applyFont="1" applyFill="1" applyBorder="1" applyAlignment="1">
      <alignment horizontal="center" vertical="center"/>
    </xf>
    <xf numFmtId="16" fontId="36" fillId="11" borderId="53" xfId="0" applyNumberFormat="1" applyFont="1" applyFill="1" applyBorder="1" applyAlignment="1">
      <alignment horizontal="center" vertical="center"/>
    </xf>
    <xf numFmtId="0" fontId="37" fillId="6" borderId="52" xfId="0" applyFont="1" applyFill="1" applyBorder="1" applyAlignment="1">
      <alignment horizontal="center" vertical="center"/>
    </xf>
    <xf numFmtId="0" fontId="37" fillId="6" borderId="50" xfId="0" applyFont="1" applyFill="1" applyBorder="1" applyAlignment="1">
      <alignment horizontal="center" vertical="center"/>
    </xf>
    <xf numFmtId="0" fontId="37" fillId="6" borderId="53" xfId="0" applyFont="1" applyFill="1" applyBorder="1" applyAlignment="1">
      <alignment horizontal="center" vertical="center"/>
    </xf>
    <xf numFmtId="0" fontId="37" fillId="47" borderId="49" xfId="0" applyFont="1" applyFill="1" applyBorder="1" applyAlignment="1">
      <alignment horizontal="center" vertical="center"/>
    </xf>
    <xf numFmtId="166" fontId="36" fillId="47" borderId="7" xfId="0" applyNumberFormat="1" applyFont="1" applyFill="1" applyBorder="1" applyAlignment="1">
      <alignment horizontal="center" vertical="center"/>
    </xf>
    <xf numFmtId="166" fontId="36" fillId="47" borderId="26" xfId="0" applyNumberFormat="1" applyFont="1" applyFill="1" applyBorder="1" applyAlignment="1">
      <alignment horizontal="center" vertical="center"/>
    </xf>
    <xf numFmtId="0" fontId="37" fillId="47" borderId="7" xfId="0" applyFont="1" applyFill="1" applyBorder="1" applyAlignment="1">
      <alignment horizontal="center" vertical="center"/>
    </xf>
    <xf numFmtId="0" fontId="37" fillId="47" borderId="51" xfId="0" applyFont="1" applyFill="1" applyBorder="1" applyAlignment="1">
      <alignment horizontal="center" vertical="center"/>
    </xf>
    <xf numFmtId="16" fontId="36" fillId="12" borderId="47" xfId="0" applyNumberFormat="1" applyFont="1" applyFill="1" applyBorder="1" applyAlignment="1">
      <alignment horizontal="center" vertical="center"/>
    </xf>
    <xf numFmtId="166" fontId="36" fillId="11" borderId="43" xfId="0" applyNumberFormat="1" applyFont="1" applyFill="1" applyBorder="1" applyAlignment="1">
      <alignment horizontal="center" vertical="center"/>
    </xf>
    <xf numFmtId="166" fontId="36" fillId="11" borderId="44" xfId="0" applyNumberFormat="1" applyFont="1" applyFill="1" applyBorder="1" applyAlignment="1">
      <alignment horizontal="center" vertical="center"/>
    </xf>
    <xf numFmtId="166" fontId="36" fillId="12" borderId="43" xfId="0" applyNumberFormat="1" applyFont="1" applyFill="1" applyBorder="1" applyAlignment="1">
      <alignment horizontal="center" vertical="center"/>
    </xf>
    <xf numFmtId="166" fontId="36" fillId="12" borderId="44" xfId="0" applyNumberFormat="1" applyFont="1" applyFill="1" applyBorder="1" applyAlignment="1">
      <alignment horizontal="center" vertical="center"/>
    </xf>
    <xf numFmtId="166" fontId="36" fillId="12" borderId="48" xfId="0" applyNumberFormat="1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0" fontId="37" fillId="13" borderId="45" xfId="0" applyFont="1" applyFill="1" applyBorder="1" applyAlignment="1">
      <alignment horizontal="center" vertical="center"/>
    </xf>
    <xf numFmtId="0" fontId="37" fillId="13" borderId="46" xfId="0" applyFont="1" applyFill="1" applyBorder="1" applyAlignment="1">
      <alignment horizontal="center" vertical="center"/>
    </xf>
    <xf numFmtId="0" fontId="37" fillId="13" borderId="47" xfId="0" applyFont="1" applyFill="1" applyBorder="1" applyAlignment="1">
      <alignment horizontal="center" vertical="center"/>
    </xf>
    <xf numFmtId="0" fontId="37" fillId="12" borderId="47" xfId="0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  <xf numFmtId="0" fontId="37" fillId="47" borderId="26" xfId="0" applyFont="1" applyFill="1" applyBorder="1" applyAlignment="1">
      <alignment horizontal="center" vertical="center"/>
    </xf>
    <xf numFmtId="0" fontId="37" fillId="47" borderId="56" xfId="0" applyFont="1" applyFill="1" applyBorder="1" applyAlignment="1">
      <alignment horizontal="center" vertical="center"/>
    </xf>
    <xf numFmtId="16" fontId="36" fillId="12" borderId="26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45226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45226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3" t="s">
        <v>16</v>
      </c>
      <c r="B9" s="395" t="s">
        <v>17</v>
      </c>
      <c r="C9" s="395" t="s">
        <v>18</v>
      </c>
      <c r="D9" s="395" t="s">
        <v>19</v>
      </c>
      <c r="E9" s="26" t="s">
        <v>20</v>
      </c>
      <c r="F9" s="26" t="s">
        <v>21</v>
      </c>
      <c r="G9" s="390" t="s">
        <v>22</v>
      </c>
      <c r="H9" s="391"/>
      <c r="I9" s="392"/>
      <c r="J9" s="390" t="s">
        <v>23</v>
      </c>
      <c r="K9" s="391"/>
      <c r="L9" s="392"/>
      <c r="M9" s="26"/>
      <c r="N9" s="27"/>
      <c r="O9" s="27"/>
      <c r="P9" s="27"/>
    </row>
    <row r="10" spans="1:16" ht="38.25">
      <c r="A10" s="394"/>
      <c r="B10" s="396"/>
      <c r="C10" s="396"/>
      <c r="D10" s="396"/>
      <c r="E10" s="28" t="s">
        <v>24</v>
      </c>
      <c r="F10" s="28" t="s">
        <v>24</v>
      </c>
      <c r="G10" s="265" t="s">
        <v>25</v>
      </c>
      <c r="H10" s="265" t="s">
        <v>26</v>
      </c>
      <c r="I10" s="265" t="s">
        <v>27</v>
      </c>
      <c r="J10" s="265" t="s">
        <v>28</v>
      </c>
      <c r="K10" s="265" t="s">
        <v>29</v>
      </c>
      <c r="L10" s="265" t="s">
        <v>30</v>
      </c>
      <c r="M10" s="265" t="s">
        <v>31</v>
      </c>
      <c r="N10" s="29" t="s">
        <v>32</v>
      </c>
      <c r="O10" s="29" t="s">
        <v>33</v>
      </c>
      <c r="P10" s="30" t="s">
        <v>862</v>
      </c>
    </row>
    <row r="11" spans="1:16" ht="12.75" customHeight="1">
      <c r="A11" s="272">
        <v>1</v>
      </c>
      <c r="B11" s="286" t="s">
        <v>34</v>
      </c>
      <c r="C11" s="260" t="s">
        <v>35</v>
      </c>
      <c r="D11" s="277">
        <v>45260</v>
      </c>
      <c r="E11" s="260">
        <v>18972.599999999999</v>
      </c>
      <c r="F11" s="260">
        <v>19024.133333333331</v>
      </c>
      <c r="G11" s="259">
        <v>18898.466666666664</v>
      </c>
      <c r="H11" s="259">
        <v>18824.333333333332</v>
      </c>
      <c r="I11" s="259">
        <v>18698.666666666664</v>
      </c>
      <c r="J11" s="259">
        <v>19098.266666666663</v>
      </c>
      <c r="K11" s="259">
        <v>19223.933333333334</v>
      </c>
      <c r="L11" s="259">
        <v>19298.066666666662</v>
      </c>
      <c r="M11" s="258">
        <v>19149.8</v>
      </c>
      <c r="N11" s="258">
        <v>18950</v>
      </c>
      <c r="O11" s="258">
        <v>11619200</v>
      </c>
      <c r="P11" s="261">
        <v>-4.80942140296979E-2</v>
      </c>
    </row>
    <row r="12" spans="1:16" ht="12.75" customHeight="1">
      <c r="A12" s="272">
        <v>2</v>
      </c>
      <c r="B12" s="286" t="s">
        <v>34</v>
      </c>
      <c r="C12" s="260" t="s">
        <v>36</v>
      </c>
      <c r="D12" s="277">
        <v>45260</v>
      </c>
      <c r="E12" s="260">
        <v>42601.5</v>
      </c>
      <c r="F12" s="260">
        <v>42694.166666666664</v>
      </c>
      <c r="G12" s="259">
        <v>42329.333333333328</v>
      </c>
      <c r="H12" s="259">
        <v>42057.166666666664</v>
      </c>
      <c r="I12" s="259">
        <v>41692.333333333328</v>
      </c>
      <c r="J12" s="259">
        <v>42966.333333333328</v>
      </c>
      <c r="K12" s="259">
        <v>43331.166666666657</v>
      </c>
      <c r="L12" s="259">
        <v>43603.333333333328</v>
      </c>
      <c r="M12" s="258">
        <v>43059</v>
      </c>
      <c r="N12" s="258">
        <v>42422</v>
      </c>
      <c r="O12" s="258">
        <v>2475120</v>
      </c>
      <c r="P12" s="261">
        <v>-6.5835583711226983E-2</v>
      </c>
    </row>
    <row r="13" spans="1:16" ht="12.75" customHeight="1">
      <c r="A13" s="272">
        <v>3</v>
      </c>
      <c r="B13" s="286" t="s">
        <v>34</v>
      </c>
      <c r="C13" s="285" t="s">
        <v>37</v>
      </c>
      <c r="D13" s="279">
        <v>45230</v>
      </c>
      <c r="E13" s="278">
        <v>18962.400000000001</v>
      </c>
      <c r="F13" s="278">
        <v>19000.516666666666</v>
      </c>
      <c r="G13" s="280">
        <v>18849.983333333334</v>
      </c>
      <c r="H13" s="280">
        <v>18737.566666666666</v>
      </c>
      <c r="I13" s="280">
        <v>18587.033333333333</v>
      </c>
      <c r="J13" s="280">
        <v>19112.933333333334</v>
      </c>
      <c r="K13" s="280">
        <v>19263.466666666667</v>
      </c>
      <c r="L13" s="280">
        <v>19375.883333333335</v>
      </c>
      <c r="M13" s="281">
        <v>19151.05</v>
      </c>
      <c r="N13" s="281">
        <v>18888.099999999999</v>
      </c>
      <c r="O13" s="281">
        <v>64320</v>
      </c>
      <c r="P13" s="282">
        <v>3.2755298651252408E-2</v>
      </c>
    </row>
    <row r="14" spans="1:16" ht="12.75" customHeight="1">
      <c r="A14" s="272">
        <v>4</v>
      </c>
      <c r="B14" s="286" t="s">
        <v>34</v>
      </c>
      <c r="C14" s="285" t="s">
        <v>38</v>
      </c>
      <c r="D14" s="279">
        <v>45229</v>
      </c>
      <c r="E14" s="278">
        <v>8648.25</v>
      </c>
      <c r="F14" s="278">
        <v>8658.1666666666661</v>
      </c>
      <c r="G14" s="280">
        <v>8564.0833333333321</v>
      </c>
      <c r="H14" s="280">
        <v>8479.9166666666661</v>
      </c>
      <c r="I14" s="280">
        <v>8385.8333333333321</v>
      </c>
      <c r="J14" s="280">
        <v>8742.3333333333321</v>
      </c>
      <c r="K14" s="280">
        <v>8836.4166666666642</v>
      </c>
      <c r="L14" s="280">
        <v>8920.5833333333321</v>
      </c>
      <c r="M14" s="281">
        <v>8752.25</v>
      </c>
      <c r="N14" s="281">
        <v>8574</v>
      </c>
      <c r="O14" s="281">
        <v>677475</v>
      </c>
      <c r="P14" s="282">
        <v>0.13508419200804223</v>
      </c>
    </row>
    <row r="15" spans="1:16" ht="12.75" customHeight="1">
      <c r="A15" s="272">
        <v>5</v>
      </c>
      <c r="B15" s="286" t="s">
        <v>39</v>
      </c>
      <c r="C15" s="278" t="s">
        <v>40</v>
      </c>
      <c r="D15" s="279">
        <v>45260</v>
      </c>
      <c r="E15" s="278">
        <v>444.55</v>
      </c>
      <c r="F15" s="278">
        <v>446.16666666666669</v>
      </c>
      <c r="G15" s="280">
        <v>438.88333333333338</v>
      </c>
      <c r="H15" s="280">
        <v>433.2166666666667</v>
      </c>
      <c r="I15" s="280">
        <v>425.93333333333339</v>
      </c>
      <c r="J15" s="280">
        <v>451.83333333333337</v>
      </c>
      <c r="K15" s="280">
        <v>459.11666666666667</v>
      </c>
      <c r="L15" s="280">
        <v>464.78333333333336</v>
      </c>
      <c r="M15" s="281">
        <v>453.45</v>
      </c>
      <c r="N15" s="281">
        <v>440.5</v>
      </c>
      <c r="O15" s="281">
        <v>15037000</v>
      </c>
      <c r="P15" s="282">
        <v>-5.27277308806854E-2</v>
      </c>
    </row>
    <row r="16" spans="1:16" ht="12.75" customHeight="1">
      <c r="A16" s="272">
        <v>6</v>
      </c>
      <c r="B16" s="286" t="s">
        <v>41</v>
      </c>
      <c r="C16" s="283" t="s">
        <v>42</v>
      </c>
      <c r="D16" s="279">
        <v>45260</v>
      </c>
      <c r="E16" s="278">
        <v>3978.2</v>
      </c>
      <c r="F16" s="278">
        <v>3947.6</v>
      </c>
      <c r="G16" s="280">
        <v>3905.6</v>
      </c>
      <c r="H16" s="280">
        <v>3833</v>
      </c>
      <c r="I16" s="280">
        <v>3791</v>
      </c>
      <c r="J16" s="280">
        <v>4020.2</v>
      </c>
      <c r="K16" s="280">
        <v>4062.2</v>
      </c>
      <c r="L16" s="280">
        <v>4134.7999999999993</v>
      </c>
      <c r="M16" s="281">
        <v>3989.6</v>
      </c>
      <c r="N16" s="281">
        <v>3875</v>
      </c>
      <c r="O16" s="281">
        <v>1287750</v>
      </c>
      <c r="P16" s="282">
        <v>-7.3061004138923885E-2</v>
      </c>
    </row>
    <row r="17" spans="1:16" ht="12.75" customHeight="1">
      <c r="A17" s="272">
        <v>7</v>
      </c>
      <c r="B17" s="286" t="s">
        <v>43</v>
      </c>
      <c r="C17" s="283" t="s">
        <v>44</v>
      </c>
      <c r="D17" s="279">
        <v>45260</v>
      </c>
      <c r="E17" s="278">
        <v>22391.45</v>
      </c>
      <c r="F17" s="278">
        <v>22380.783333333336</v>
      </c>
      <c r="G17" s="280">
        <v>22111.666666666672</v>
      </c>
      <c r="H17" s="280">
        <v>21831.883333333335</v>
      </c>
      <c r="I17" s="280">
        <v>21562.76666666667</v>
      </c>
      <c r="J17" s="280">
        <v>22660.566666666673</v>
      </c>
      <c r="K17" s="280">
        <v>22929.683333333334</v>
      </c>
      <c r="L17" s="280">
        <v>23209.466666666674</v>
      </c>
      <c r="M17" s="281">
        <v>22649.9</v>
      </c>
      <c r="N17" s="281">
        <v>22101</v>
      </c>
      <c r="O17" s="281">
        <v>72640</v>
      </c>
      <c r="P17" s="282">
        <v>-7.5356415478615074E-2</v>
      </c>
    </row>
    <row r="18" spans="1:16" ht="12.75" customHeight="1">
      <c r="A18" s="272">
        <v>8</v>
      </c>
      <c r="B18" s="286" t="s">
        <v>45</v>
      </c>
      <c r="C18" s="284" t="s">
        <v>46</v>
      </c>
      <c r="D18" s="279">
        <v>45260</v>
      </c>
      <c r="E18" s="278">
        <v>171.25</v>
      </c>
      <c r="F18" s="278">
        <v>170.51666666666665</v>
      </c>
      <c r="G18" s="280">
        <v>168.3833333333333</v>
      </c>
      <c r="H18" s="280">
        <v>165.51666666666665</v>
      </c>
      <c r="I18" s="280">
        <v>163.3833333333333</v>
      </c>
      <c r="J18" s="280">
        <v>173.3833333333333</v>
      </c>
      <c r="K18" s="280">
        <v>175.51666666666662</v>
      </c>
      <c r="L18" s="280">
        <v>178.3833333333333</v>
      </c>
      <c r="M18" s="281">
        <v>172.65</v>
      </c>
      <c r="N18" s="281">
        <v>167.65</v>
      </c>
      <c r="O18" s="281">
        <v>41239800</v>
      </c>
      <c r="P18" s="282">
        <v>-7.0132716425179598E-2</v>
      </c>
    </row>
    <row r="19" spans="1:16" ht="12.75" customHeight="1">
      <c r="A19" s="272">
        <v>9</v>
      </c>
      <c r="B19" s="286" t="s">
        <v>47</v>
      </c>
      <c r="C19" s="281" t="s">
        <v>48</v>
      </c>
      <c r="D19" s="279">
        <v>45260</v>
      </c>
      <c r="E19" s="278">
        <v>213.25</v>
      </c>
      <c r="F19" s="278">
        <v>210.95000000000002</v>
      </c>
      <c r="G19" s="280">
        <v>206.35000000000002</v>
      </c>
      <c r="H19" s="280">
        <v>199.45000000000002</v>
      </c>
      <c r="I19" s="280">
        <v>194.85000000000002</v>
      </c>
      <c r="J19" s="280">
        <v>217.85000000000002</v>
      </c>
      <c r="K19" s="280">
        <v>222.45</v>
      </c>
      <c r="L19" s="280">
        <v>229.35000000000002</v>
      </c>
      <c r="M19" s="281">
        <v>215.55</v>
      </c>
      <c r="N19" s="281">
        <v>204.05</v>
      </c>
      <c r="O19" s="281">
        <v>32518200</v>
      </c>
      <c r="P19" s="282">
        <v>-8.0300022060445619E-2</v>
      </c>
    </row>
    <row r="20" spans="1:16" ht="12.75" customHeight="1">
      <c r="A20" s="272">
        <v>10</v>
      </c>
      <c r="B20" s="286" t="s">
        <v>49</v>
      </c>
      <c r="C20" s="278" t="s">
        <v>50</v>
      </c>
      <c r="D20" s="279">
        <v>45260</v>
      </c>
      <c r="E20" s="278">
        <v>1916.4</v>
      </c>
      <c r="F20" s="278">
        <v>1907.2333333333336</v>
      </c>
      <c r="G20" s="280">
        <v>1890.3166666666671</v>
      </c>
      <c r="H20" s="280">
        <v>1864.2333333333336</v>
      </c>
      <c r="I20" s="280">
        <v>1847.3166666666671</v>
      </c>
      <c r="J20" s="280">
        <v>1933.3166666666671</v>
      </c>
      <c r="K20" s="280">
        <v>1950.2333333333336</v>
      </c>
      <c r="L20" s="280">
        <v>1976.3166666666671</v>
      </c>
      <c r="M20" s="281">
        <v>1924.15</v>
      </c>
      <c r="N20" s="281">
        <v>1881.15</v>
      </c>
      <c r="O20" s="281">
        <v>5367000</v>
      </c>
      <c r="P20" s="282">
        <v>-3.9256753128188604E-2</v>
      </c>
    </row>
    <row r="21" spans="1:16" ht="12.75" customHeight="1">
      <c r="A21" s="272">
        <v>11</v>
      </c>
      <c r="B21" s="286" t="s">
        <v>45</v>
      </c>
      <c r="C21" s="278" t="s">
        <v>51</v>
      </c>
      <c r="D21" s="279">
        <v>45260</v>
      </c>
      <c r="E21" s="278">
        <v>2216.1</v>
      </c>
      <c r="F21" s="278">
        <v>2217.6666666666665</v>
      </c>
      <c r="G21" s="280">
        <v>2176.7333333333331</v>
      </c>
      <c r="H21" s="280">
        <v>2137.3666666666668</v>
      </c>
      <c r="I21" s="280">
        <v>2096.4333333333334</v>
      </c>
      <c r="J21" s="280">
        <v>2257.0333333333328</v>
      </c>
      <c r="K21" s="280">
        <v>2297.9666666666662</v>
      </c>
      <c r="L21" s="280">
        <v>2337.3333333333326</v>
      </c>
      <c r="M21" s="281">
        <v>2258.6</v>
      </c>
      <c r="N21" s="281">
        <v>2178.3000000000002</v>
      </c>
      <c r="O21" s="281">
        <v>9327900</v>
      </c>
      <c r="P21" s="282">
        <v>-8.9570156945420476E-2</v>
      </c>
    </row>
    <row r="22" spans="1:16" ht="12.75" customHeight="1">
      <c r="A22" s="272">
        <v>12</v>
      </c>
      <c r="B22" s="286" t="s">
        <v>45</v>
      </c>
      <c r="C22" s="278" t="s">
        <v>52</v>
      </c>
      <c r="D22" s="279">
        <v>45260</v>
      </c>
      <c r="E22" s="278">
        <v>774.15</v>
      </c>
      <c r="F22" s="278">
        <v>770.2833333333333</v>
      </c>
      <c r="G22" s="280">
        <v>762.86666666666656</v>
      </c>
      <c r="H22" s="280">
        <v>751.58333333333326</v>
      </c>
      <c r="I22" s="280">
        <v>744.16666666666652</v>
      </c>
      <c r="J22" s="280">
        <v>781.56666666666661</v>
      </c>
      <c r="K22" s="280">
        <v>788.98333333333335</v>
      </c>
      <c r="L22" s="280">
        <v>800.26666666666665</v>
      </c>
      <c r="M22" s="281">
        <v>777.7</v>
      </c>
      <c r="N22" s="281">
        <v>759</v>
      </c>
      <c r="O22" s="281">
        <v>56738400</v>
      </c>
      <c r="P22" s="282">
        <v>-3.5166240409207163E-2</v>
      </c>
    </row>
    <row r="23" spans="1:16" ht="12.75" customHeight="1">
      <c r="A23" s="272">
        <v>13</v>
      </c>
      <c r="B23" s="286" t="s">
        <v>43</v>
      </c>
      <c r="C23" s="278" t="s">
        <v>53</v>
      </c>
      <c r="D23" s="279">
        <v>45260</v>
      </c>
      <c r="E23" s="278">
        <v>3587.3</v>
      </c>
      <c r="F23" s="278">
        <v>3580.25</v>
      </c>
      <c r="G23" s="280">
        <v>3546.55</v>
      </c>
      <c r="H23" s="280">
        <v>3505.8</v>
      </c>
      <c r="I23" s="280">
        <v>3472.1000000000004</v>
      </c>
      <c r="J23" s="280">
        <v>3621</v>
      </c>
      <c r="K23" s="280">
        <v>3654.7</v>
      </c>
      <c r="L23" s="280">
        <v>3695.45</v>
      </c>
      <c r="M23" s="281">
        <v>3613.95</v>
      </c>
      <c r="N23" s="281">
        <v>3539.5</v>
      </c>
      <c r="O23" s="281">
        <v>655800</v>
      </c>
      <c r="P23" s="282">
        <v>-3.2172373081463992E-2</v>
      </c>
    </row>
    <row r="24" spans="1:16" ht="12.75" customHeight="1">
      <c r="A24" s="272">
        <v>14</v>
      </c>
      <c r="B24" s="286" t="s">
        <v>49</v>
      </c>
      <c r="C24" s="278" t="s">
        <v>54</v>
      </c>
      <c r="D24" s="279">
        <v>45260</v>
      </c>
      <c r="E24" s="278">
        <v>418.75</v>
      </c>
      <c r="F24" s="278">
        <v>417.15000000000003</v>
      </c>
      <c r="G24" s="280">
        <v>411.95000000000005</v>
      </c>
      <c r="H24" s="280">
        <v>405.15000000000003</v>
      </c>
      <c r="I24" s="280">
        <v>399.95000000000005</v>
      </c>
      <c r="J24" s="280">
        <v>423.95000000000005</v>
      </c>
      <c r="K24" s="280">
        <v>429.15</v>
      </c>
      <c r="L24" s="280">
        <v>435.95000000000005</v>
      </c>
      <c r="M24" s="281">
        <v>422.35</v>
      </c>
      <c r="N24" s="281">
        <v>410.35</v>
      </c>
      <c r="O24" s="281">
        <v>58680000</v>
      </c>
      <c r="P24" s="282">
        <v>-3.4731886418144675E-2</v>
      </c>
    </row>
    <row r="25" spans="1:16" ht="12.75" customHeight="1">
      <c r="A25" s="272">
        <v>15</v>
      </c>
      <c r="B25" s="286" t="s">
        <v>45</v>
      </c>
      <c r="C25" s="278" t="s">
        <v>55</v>
      </c>
      <c r="D25" s="279">
        <v>45260</v>
      </c>
      <c r="E25" s="278">
        <v>4785.45</v>
      </c>
      <c r="F25" s="278">
        <v>4807.8166666666666</v>
      </c>
      <c r="G25" s="280">
        <v>4740.083333333333</v>
      </c>
      <c r="H25" s="280">
        <v>4694.7166666666662</v>
      </c>
      <c r="I25" s="280">
        <v>4626.9833333333327</v>
      </c>
      <c r="J25" s="280">
        <v>4853.1833333333334</v>
      </c>
      <c r="K25" s="280">
        <v>4920.916666666667</v>
      </c>
      <c r="L25" s="280">
        <v>4966.2833333333338</v>
      </c>
      <c r="M25" s="281">
        <v>4875.55</v>
      </c>
      <c r="N25" s="281">
        <v>4762.45</v>
      </c>
      <c r="O25" s="281">
        <v>2209750</v>
      </c>
      <c r="P25" s="282">
        <v>-9.1245566236570194E-2</v>
      </c>
    </row>
    <row r="26" spans="1:16" ht="12.75" customHeight="1">
      <c r="A26" s="272">
        <v>16</v>
      </c>
      <c r="B26" s="286" t="s">
        <v>56</v>
      </c>
      <c r="C26" s="278" t="s">
        <v>57</v>
      </c>
      <c r="D26" s="279">
        <v>45260</v>
      </c>
      <c r="E26" s="278">
        <v>365.05</v>
      </c>
      <c r="F26" s="278">
        <v>364.63333333333338</v>
      </c>
      <c r="G26" s="280">
        <v>361.71666666666675</v>
      </c>
      <c r="H26" s="280">
        <v>358.38333333333338</v>
      </c>
      <c r="I26" s="280">
        <v>355.46666666666675</v>
      </c>
      <c r="J26" s="280">
        <v>367.96666666666675</v>
      </c>
      <c r="K26" s="280">
        <v>370.88333333333338</v>
      </c>
      <c r="L26" s="280">
        <v>374.21666666666675</v>
      </c>
      <c r="M26" s="281">
        <v>367.55</v>
      </c>
      <c r="N26" s="281">
        <v>361.3</v>
      </c>
      <c r="O26" s="281">
        <v>12870700</v>
      </c>
      <c r="P26" s="282">
        <v>-9.8153662894580107E-2</v>
      </c>
    </row>
    <row r="27" spans="1:16" ht="12.75" customHeight="1">
      <c r="A27" s="272">
        <v>17</v>
      </c>
      <c r="B27" s="286" t="s">
        <v>56</v>
      </c>
      <c r="C27" s="278" t="s">
        <v>58</v>
      </c>
      <c r="D27" s="279">
        <v>45260</v>
      </c>
      <c r="E27" s="278">
        <v>167.5</v>
      </c>
      <c r="F27" s="278">
        <v>167.78333333333333</v>
      </c>
      <c r="G27" s="280">
        <v>165.91666666666666</v>
      </c>
      <c r="H27" s="280">
        <v>164.33333333333331</v>
      </c>
      <c r="I27" s="280">
        <v>162.46666666666664</v>
      </c>
      <c r="J27" s="280">
        <v>169.36666666666667</v>
      </c>
      <c r="K27" s="280">
        <v>171.23333333333335</v>
      </c>
      <c r="L27" s="280">
        <v>172.81666666666669</v>
      </c>
      <c r="M27" s="281">
        <v>169.65</v>
      </c>
      <c r="N27" s="281">
        <v>166.2</v>
      </c>
      <c r="O27" s="281">
        <v>67480000</v>
      </c>
      <c r="P27" s="282">
        <v>-9.9546303709634368E-2</v>
      </c>
    </row>
    <row r="28" spans="1:16" ht="12.75" customHeight="1">
      <c r="A28" s="272">
        <v>18</v>
      </c>
      <c r="B28" s="286" t="s">
        <v>59</v>
      </c>
      <c r="C28" s="278" t="s">
        <v>60</v>
      </c>
      <c r="D28" s="279">
        <v>45260</v>
      </c>
      <c r="E28" s="278">
        <v>2964.85</v>
      </c>
      <c r="F28" s="278">
        <v>2994.1</v>
      </c>
      <c r="G28" s="280">
        <v>2918.75</v>
      </c>
      <c r="H28" s="280">
        <v>2872.65</v>
      </c>
      <c r="I28" s="280">
        <v>2797.3</v>
      </c>
      <c r="J28" s="280">
        <v>3040.2</v>
      </c>
      <c r="K28" s="280">
        <v>3115.5499999999993</v>
      </c>
      <c r="L28" s="280">
        <v>3161.6499999999996</v>
      </c>
      <c r="M28" s="281">
        <v>3069.45</v>
      </c>
      <c r="N28" s="281">
        <v>2948</v>
      </c>
      <c r="O28" s="281">
        <v>5568200</v>
      </c>
      <c r="P28" s="282">
        <v>-2.888137012103666E-2</v>
      </c>
    </row>
    <row r="29" spans="1:16" ht="12.75" customHeight="1">
      <c r="A29" s="272">
        <v>19</v>
      </c>
      <c r="B29" s="286" t="s">
        <v>45</v>
      </c>
      <c r="C29" s="278" t="s">
        <v>61</v>
      </c>
      <c r="D29" s="279">
        <v>45260</v>
      </c>
      <c r="E29" s="278">
        <v>1783.15</v>
      </c>
      <c r="F29" s="278">
        <v>1794.5500000000002</v>
      </c>
      <c r="G29" s="280">
        <v>1763.6500000000003</v>
      </c>
      <c r="H29" s="280">
        <v>1744.15</v>
      </c>
      <c r="I29" s="280">
        <v>1713.2500000000002</v>
      </c>
      <c r="J29" s="280">
        <v>1814.0500000000004</v>
      </c>
      <c r="K29" s="280">
        <v>1844.95</v>
      </c>
      <c r="L29" s="280">
        <v>1864.4500000000005</v>
      </c>
      <c r="M29" s="281">
        <v>1825.45</v>
      </c>
      <c r="N29" s="281">
        <v>1775.05</v>
      </c>
      <c r="O29" s="281">
        <v>3286852</v>
      </c>
      <c r="P29" s="282">
        <v>-0.10457908418316336</v>
      </c>
    </row>
    <row r="30" spans="1:16" ht="12.75" customHeight="1">
      <c r="A30" s="272">
        <v>20</v>
      </c>
      <c r="B30" s="286" t="s">
        <v>45</v>
      </c>
      <c r="C30" s="283" t="s">
        <v>62</v>
      </c>
      <c r="D30" s="279">
        <v>45260</v>
      </c>
      <c r="E30" s="278">
        <v>6215.65</v>
      </c>
      <c r="F30" s="278">
        <v>6202.2666666666664</v>
      </c>
      <c r="G30" s="280">
        <v>6163.3833333333332</v>
      </c>
      <c r="H30" s="280">
        <v>6111.1166666666668</v>
      </c>
      <c r="I30" s="280">
        <v>6072.2333333333336</v>
      </c>
      <c r="J30" s="280">
        <v>6254.5333333333328</v>
      </c>
      <c r="K30" s="280">
        <v>6293.4166666666661</v>
      </c>
      <c r="L30" s="280">
        <v>6345.6833333333325</v>
      </c>
      <c r="M30" s="281">
        <v>6241.15</v>
      </c>
      <c r="N30" s="281">
        <v>6150</v>
      </c>
      <c r="O30" s="281">
        <v>414225</v>
      </c>
      <c r="P30" s="282">
        <v>-0.11773162939297124</v>
      </c>
    </row>
    <row r="31" spans="1:16" ht="12.75" customHeight="1">
      <c r="A31" s="272">
        <v>21</v>
      </c>
      <c r="B31" s="286" t="s">
        <v>63</v>
      </c>
      <c r="C31" s="278" t="s">
        <v>64</v>
      </c>
      <c r="D31" s="279">
        <v>45260</v>
      </c>
      <c r="E31" s="278">
        <v>690.35</v>
      </c>
      <c r="F31" s="278">
        <v>693.30000000000007</v>
      </c>
      <c r="G31" s="280">
        <v>682.65000000000009</v>
      </c>
      <c r="H31" s="280">
        <v>674.95</v>
      </c>
      <c r="I31" s="280">
        <v>664.30000000000007</v>
      </c>
      <c r="J31" s="280">
        <v>701.00000000000011</v>
      </c>
      <c r="K31" s="280">
        <v>711.65</v>
      </c>
      <c r="L31" s="280">
        <v>719.35000000000014</v>
      </c>
      <c r="M31" s="281">
        <v>703.95</v>
      </c>
      <c r="N31" s="281">
        <v>685.6</v>
      </c>
      <c r="O31" s="281">
        <v>11582000</v>
      </c>
      <c r="P31" s="282">
        <v>-0.13670244484197971</v>
      </c>
    </row>
    <row r="32" spans="1:16" ht="12.75" customHeight="1">
      <c r="A32" s="272">
        <v>22</v>
      </c>
      <c r="B32" s="286" t="s">
        <v>43</v>
      </c>
      <c r="C32" s="278" t="s">
        <v>65</v>
      </c>
      <c r="D32" s="279">
        <v>45260</v>
      </c>
      <c r="E32" s="278">
        <v>860.25</v>
      </c>
      <c r="F32" s="278">
        <v>858.55000000000007</v>
      </c>
      <c r="G32" s="280">
        <v>851.40000000000009</v>
      </c>
      <c r="H32" s="280">
        <v>842.55000000000007</v>
      </c>
      <c r="I32" s="280">
        <v>835.40000000000009</v>
      </c>
      <c r="J32" s="280">
        <v>867.40000000000009</v>
      </c>
      <c r="K32" s="280">
        <v>874.55</v>
      </c>
      <c r="L32" s="280">
        <v>883.40000000000009</v>
      </c>
      <c r="M32" s="281">
        <v>865.7</v>
      </c>
      <c r="N32" s="281">
        <v>849.7</v>
      </c>
      <c r="O32" s="281">
        <v>15066700</v>
      </c>
      <c r="P32" s="282">
        <v>-8.4547520384975275E-2</v>
      </c>
    </row>
    <row r="33" spans="1:16" ht="12.75" customHeight="1">
      <c r="A33" s="272">
        <v>23</v>
      </c>
      <c r="B33" s="286" t="s">
        <v>63</v>
      </c>
      <c r="C33" s="278" t="s">
        <v>66</v>
      </c>
      <c r="D33" s="279">
        <v>45260</v>
      </c>
      <c r="E33" s="278">
        <v>978.4</v>
      </c>
      <c r="F33" s="278">
        <v>971.66666666666663</v>
      </c>
      <c r="G33" s="280">
        <v>961.73333333333323</v>
      </c>
      <c r="H33" s="280">
        <v>945.06666666666661</v>
      </c>
      <c r="I33" s="280">
        <v>935.13333333333321</v>
      </c>
      <c r="J33" s="280">
        <v>988.33333333333326</v>
      </c>
      <c r="K33" s="280">
        <v>998.26666666666665</v>
      </c>
      <c r="L33" s="280">
        <v>1014.9333333333333</v>
      </c>
      <c r="M33" s="281">
        <v>981.6</v>
      </c>
      <c r="N33" s="281">
        <v>955</v>
      </c>
      <c r="O33" s="281">
        <v>49693125</v>
      </c>
      <c r="P33" s="282">
        <v>-1.3646118919723603E-2</v>
      </c>
    </row>
    <row r="34" spans="1:16" ht="12.75" customHeight="1">
      <c r="A34" s="272">
        <v>24</v>
      </c>
      <c r="B34" s="286" t="s">
        <v>56</v>
      </c>
      <c r="C34" s="278" t="s">
        <v>67</v>
      </c>
      <c r="D34" s="279">
        <v>45260</v>
      </c>
      <c r="E34" s="278">
        <v>5299.5</v>
      </c>
      <c r="F34" s="278">
        <v>5317.7833333333328</v>
      </c>
      <c r="G34" s="280">
        <v>5252.5166666666655</v>
      </c>
      <c r="H34" s="280">
        <v>5205.5333333333328</v>
      </c>
      <c r="I34" s="280">
        <v>5140.2666666666655</v>
      </c>
      <c r="J34" s="280">
        <v>5364.7666666666655</v>
      </c>
      <c r="K34" s="280">
        <v>5430.0333333333319</v>
      </c>
      <c r="L34" s="280">
        <v>5477.0166666666655</v>
      </c>
      <c r="M34" s="281">
        <v>5383.05</v>
      </c>
      <c r="N34" s="281">
        <v>5270.8</v>
      </c>
      <c r="O34" s="281">
        <v>2395500</v>
      </c>
      <c r="P34" s="282">
        <v>-9.6804599868036578E-2</v>
      </c>
    </row>
    <row r="35" spans="1:16" ht="12.75" customHeight="1">
      <c r="A35" s="272">
        <v>25</v>
      </c>
      <c r="B35" s="286" t="s">
        <v>68</v>
      </c>
      <c r="C35" s="278" t="s">
        <v>69</v>
      </c>
      <c r="D35" s="279">
        <v>45260</v>
      </c>
      <c r="E35" s="278">
        <v>1570.4</v>
      </c>
      <c r="F35" s="278">
        <v>1581.7666666666667</v>
      </c>
      <c r="G35" s="280">
        <v>1553.6333333333332</v>
      </c>
      <c r="H35" s="280">
        <v>1536.8666666666666</v>
      </c>
      <c r="I35" s="280">
        <v>1508.7333333333331</v>
      </c>
      <c r="J35" s="280">
        <v>1598.5333333333333</v>
      </c>
      <c r="K35" s="280">
        <v>1626.666666666667</v>
      </c>
      <c r="L35" s="280">
        <v>1643.4333333333334</v>
      </c>
      <c r="M35" s="281">
        <v>1609.9</v>
      </c>
      <c r="N35" s="281">
        <v>1565</v>
      </c>
      <c r="O35" s="281">
        <v>8337000</v>
      </c>
      <c r="P35" s="282">
        <v>-7.959814528593509E-2</v>
      </c>
    </row>
    <row r="36" spans="1:16" ht="12.75" customHeight="1">
      <c r="A36" s="272">
        <v>26</v>
      </c>
      <c r="B36" s="286" t="s">
        <v>68</v>
      </c>
      <c r="C36" s="278" t="s">
        <v>70</v>
      </c>
      <c r="D36" s="279">
        <v>45260</v>
      </c>
      <c r="E36" s="278">
        <v>7459.1</v>
      </c>
      <c r="F36" s="278">
        <v>7534.3166666666666</v>
      </c>
      <c r="G36" s="280">
        <v>7362.7333333333336</v>
      </c>
      <c r="H36" s="280">
        <v>7266.3666666666668</v>
      </c>
      <c r="I36" s="280">
        <v>7094.7833333333338</v>
      </c>
      <c r="J36" s="280">
        <v>7630.6833333333334</v>
      </c>
      <c r="K36" s="280">
        <v>7802.2666666666673</v>
      </c>
      <c r="L36" s="280">
        <v>7898.6333333333332</v>
      </c>
      <c r="M36" s="281">
        <v>7705.9</v>
      </c>
      <c r="N36" s="281">
        <v>7437.95</v>
      </c>
      <c r="O36" s="281">
        <v>4275000</v>
      </c>
      <c r="P36" s="282">
        <v>-8.4312833007577179E-2</v>
      </c>
    </row>
    <row r="37" spans="1:16" ht="12.75" customHeight="1">
      <c r="A37" s="272">
        <v>27</v>
      </c>
      <c r="B37" s="286" t="s">
        <v>56</v>
      </c>
      <c r="C37" s="278" t="s">
        <v>71</v>
      </c>
      <c r="D37" s="279">
        <v>45260</v>
      </c>
      <c r="E37" s="278">
        <v>2567.6</v>
      </c>
      <c r="F37" s="278">
        <v>2559.1666666666665</v>
      </c>
      <c r="G37" s="280">
        <v>2531.7333333333331</v>
      </c>
      <c r="H37" s="280">
        <v>2495.8666666666668</v>
      </c>
      <c r="I37" s="280">
        <v>2468.4333333333334</v>
      </c>
      <c r="J37" s="280">
        <v>2595.0333333333328</v>
      </c>
      <c r="K37" s="280">
        <v>2622.4666666666662</v>
      </c>
      <c r="L37" s="280">
        <v>2658.3333333333326</v>
      </c>
      <c r="M37" s="281">
        <v>2586.6</v>
      </c>
      <c r="N37" s="281">
        <v>2523.3000000000002</v>
      </c>
      <c r="O37" s="281">
        <v>1872600</v>
      </c>
      <c r="P37" s="282">
        <v>-0.23382840309316313</v>
      </c>
    </row>
    <row r="38" spans="1:16" ht="12.75" customHeight="1">
      <c r="A38" s="272">
        <v>28</v>
      </c>
      <c r="B38" s="286" t="s">
        <v>45</v>
      </c>
      <c r="C38" s="284" t="s">
        <v>72</v>
      </c>
      <c r="D38" s="279">
        <v>45260</v>
      </c>
      <c r="E38" s="278">
        <v>406.8</v>
      </c>
      <c r="F38" s="278">
        <v>404.59999999999997</v>
      </c>
      <c r="G38" s="280">
        <v>398.49999999999994</v>
      </c>
      <c r="H38" s="280">
        <v>390.2</v>
      </c>
      <c r="I38" s="280">
        <v>384.09999999999997</v>
      </c>
      <c r="J38" s="280">
        <v>412.89999999999992</v>
      </c>
      <c r="K38" s="280">
        <v>418.99999999999994</v>
      </c>
      <c r="L38" s="280">
        <v>427.2999999999999</v>
      </c>
      <c r="M38" s="281">
        <v>410.7</v>
      </c>
      <c r="N38" s="281">
        <v>396.3</v>
      </c>
      <c r="O38" s="281">
        <v>10206400</v>
      </c>
      <c r="P38" s="282">
        <v>-2.2824754901960783E-2</v>
      </c>
    </row>
    <row r="39" spans="1:16" ht="12.75" customHeight="1">
      <c r="A39" s="272">
        <v>29</v>
      </c>
      <c r="B39" s="286" t="s">
        <v>63</v>
      </c>
      <c r="C39" s="278" t="s">
        <v>73</v>
      </c>
      <c r="D39" s="279">
        <v>45260</v>
      </c>
      <c r="E39" s="278">
        <v>213.95</v>
      </c>
      <c r="F39" s="278">
        <v>215.19999999999996</v>
      </c>
      <c r="G39" s="280">
        <v>211.69999999999993</v>
      </c>
      <c r="H39" s="280">
        <v>209.44999999999996</v>
      </c>
      <c r="I39" s="280">
        <v>205.94999999999993</v>
      </c>
      <c r="J39" s="280">
        <v>217.44999999999993</v>
      </c>
      <c r="K39" s="280">
        <v>220.95</v>
      </c>
      <c r="L39" s="280">
        <v>223.19999999999993</v>
      </c>
      <c r="M39" s="281">
        <v>218.7</v>
      </c>
      <c r="N39" s="281">
        <v>212.95</v>
      </c>
      <c r="O39" s="281">
        <v>63807500</v>
      </c>
      <c r="P39" s="282">
        <v>-1.9515193423226152E-2</v>
      </c>
    </row>
    <row r="40" spans="1:16" ht="12.75" customHeight="1">
      <c r="A40" s="272">
        <v>30</v>
      </c>
      <c r="B40" s="286" t="s">
        <v>63</v>
      </c>
      <c r="C40" s="278" t="s">
        <v>74</v>
      </c>
      <c r="D40" s="279">
        <v>45260</v>
      </c>
      <c r="E40" s="278">
        <v>190.7</v>
      </c>
      <c r="F40" s="278">
        <v>191.6</v>
      </c>
      <c r="G40" s="280">
        <v>188.39999999999998</v>
      </c>
      <c r="H40" s="280">
        <v>186.1</v>
      </c>
      <c r="I40" s="280">
        <v>182.89999999999998</v>
      </c>
      <c r="J40" s="280">
        <v>193.89999999999998</v>
      </c>
      <c r="K40" s="280">
        <v>197.09999999999997</v>
      </c>
      <c r="L40" s="280">
        <v>199.39999999999998</v>
      </c>
      <c r="M40" s="281">
        <v>194.8</v>
      </c>
      <c r="N40" s="281">
        <v>189.3</v>
      </c>
      <c r="O40" s="281">
        <v>121522050</v>
      </c>
      <c r="P40" s="282">
        <v>-1.8474768474768474E-2</v>
      </c>
    </row>
    <row r="41" spans="1:16" ht="12.75" customHeight="1">
      <c r="A41" s="272">
        <v>31</v>
      </c>
      <c r="B41" s="286" t="s">
        <v>59</v>
      </c>
      <c r="C41" s="278" t="s">
        <v>75</v>
      </c>
      <c r="D41" s="279">
        <v>45260</v>
      </c>
      <c r="E41" s="278">
        <v>1557.3</v>
      </c>
      <c r="F41" s="278">
        <v>1558.5833333333333</v>
      </c>
      <c r="G41" s="280">
        <v>1534.1666666666665</v>
      </c>
      <c r="H41" s="280">
        <v>1511.0333333333333</v>
      </c>
      <c r="I41" s="280">
        <v>1486.6166666666666</v>
      </c>
      <c r="J41" s="280">
        <v>1581.7166666666665</v>
      </c>
      <c r="K41" s="280">
        <v>1606.133333333333</v>
      </c>
      <c r="L41" s="280">
        <v>1629.2666666666664</v>
      </c>
      <c r="M41" s="281">
        <v>1583</v>
      </c>
      <c r="N41" s="281">
        <v>1535.45</v>
      </c>
      <c r="O41" s="281">
        <v>1347750</v>
      </c>
      <c r="P41" s="282">
        <v>-8.8973384030418254E-2</v>
      </c>
    </row>
    <row r="42" spans="1:16" ht="12.75" customHeight="1">
      <c r="A42" s="272">
        <v>32</v>
      </c>
      <c r="B42" s="286" t="s">
        <v>41</v>
      </c>
      <c r="C42" s="278" t="s">
        <v>76</v>
      </c>
      <c r="D42" s="279">
        <v>45260</v>
      </c>
      <c r="E42" s="278">
        <v>129.85</v>
      </c>
      <c r="F42" s="278">
        <v>129.61666666666667</v>
      </c>
      <c r="G42" s="280">
        <v>128.23333333333335</v>
      </c>
      <c r="H42" s="280">
        <v>126.61666666666667</v>
      </c>
      <c r="I42" s="280">
        <v>125.23333333333335</v>
      </c>
      <c r="J42" s="280">
        <v>131.23333333333335</v>
      </c>
      <c r="K42" s="280">
        <v>132.61666666666667</v>
      </c>
      <c r="L42" s="280">
        <v>134.23333333333335</v>
      </c>
      <c r="M42" s="281">
        <v>131</v>
      </c>
      <c r="N42" s="281">
        <v>128</v>
      </c>
      <c r="O42" s="281">
        <v>56435700</v>
      </c>
      <c r="P42" s="282">
        <v>-0.10930190716084923</v>
      </c>
    </row>
    <row r="43" spans="1:16" ht="12.75" customHeight="1">
      <c r="A43" s="272">
        <v>33</v>
      </c>
      <c r="B43" s="286" t="s">
        <v>59</v>
      </c>
      <c r="C43" s="278" t="s">
        <v>77</v>
      </c>
      <c r="D43" s="279">
        <v>45260</v>
      </c>
      <c r="E43" s="278">
        <v>540.9</v>
      </c>
      <c r="F43" s="278">
        <v>546.31666666666672</v>
      </c>
      <c r="G43" s="280">
        <v>531.78333333333342</v>
      </c>
      <c r="H43" s="280">
        <v>522.66666666666674</v>
      </c>
      <c r="I43" s="280">
        <v>508.13333333333344</v>
      </c>
      <c r="J43" s="280">
        <v>555.43333333333339</v>
      </c>
      <c r="K43" s="280">
        <v>569.9666666666667</v>
      </c>
      <c r="L43" s="280">
        <v>579.08333333333337</v>
      </c>
      <c r="M43" s="281">
        <v>560.85</v>
      </c>
      <c r="N43" s="281">
        <v>537.20000000000005</v>
      </c>
      <c r="O43" s="281">
        <v>9564720</v>
      </c>
      <c r="P43" s="282">
        <v>-0.12887713392642461</v>
      </c>
    </row>
    <row r="44" spans="1:16" ht="12.75" customHeight="1">
      <c r="A44" s="272">
        <v>34</v>
      </c>
      <c r="B44" s="286" t="s">
        <v>56</v>
      </c>
      <c r="C44" s="278" t="s">
        <v>78</v>
      </c>
      <c r="D44" s="279">
        <v>45260</v>
      </c>
      <c r="E44" s="278">
        <v>1023.4</v>
      </c>
      <c r="F44" s="278">
        <v>1022.8000000000001</v>
      </c>
      <c r="G44" s="280">
        <v>1015.2500000000002</v>
      </c>
      <c r="H44" s="280">
        <v>1007.1000000000001</v>
      </c>
      <c r="I44" s="280">
        <v>999.5500000000003</v>
      </c>
      <c r="J44" s="280">
        <v>1030.9500000000003</v>
      </c>
      <c r="K44" s="280">
        <v>1038.5</v>
      </c>
      <c r="L44" s="280">
        <v>1046.6500000000001</v>
      </c>
      <c r="M44" s="281">
        <v>1030.3499999999999</v>
      </c>
      <c r="N44" s="281">
        <v>1014.65</v>
      </c>
      <c r="O44" s="281">
        <v>8742000</v>
      </c>
      <c r="P44" s="282">
        <v>-5.2152228125338825E-2</v>
      </c>
    </row>
    <row r="45" spans="1:16" ht="12.75" customHeight="1">
      <c r="A45" s="272">
        <v>35</v>
      </c>
      <c r="B45" s="286" t="s">
        <v>79</v>
      </c>
      <c r="C45" s="278" t="s">
        <v>80</v>
      </c>
      <c r="D45" s="279">
        <v>45260</v>
      </c>
      <c r="E45" s="278">
        <v>910.65</v>
      </c>
      <c r="F45" s="278">
        <v>914.78333333333342</v>
      </c>
      <c r="G45" s="280">
        <v>902.31666666666683</v>
      </c>
      <c r="H45" s="280">
        <v>893.98333333333346</v>
      </c>
      <c r="I45" s="280">
        <v>881.51666666666688</v>
      </c>
      <c r="J45" s="280">
        <v>923.11666666666679</v>
      </c>
      <c r="K45" s="280">
        <v>935.58333333333326</v>
      </c>
      <c r="L45" s="280">
        <v>943.91666666666674</v>
      </c>
      <c r="M45" s="281">
        <v>927.25</v>
      </c>
      <c r="N45" s="281">
        <v>906.45</v>
      </c>
      <c r="O45" s="281">
        <v>33876050</v>
      </c>
      <c r="P45" s="282">
        <v>-0.12982259205934746</v>
      </c>
    </row>
    <row r="46" spans="1:16" ht="12.75" customHeight="1">
      <c r="A46" s="272">
        <v>36</v>
      </c>
      <c r="B46" s="286" t="s">
        <v>41</v>
      </c>
      <c r="C46" s="278" t="s">
        <v>81</v>
      </c>
      <c r="D46" s="279">
        <v>45260</v>
      </c>
      <c r="E46" s="278">
        <v>118.65</v>
      </c>
      <c r="F46" s="278">
        <v>117.3</v>
      </c>
      <c r="G46" s="280">
        <v>115.69999999999999</v>
      </c>
      <c r="H46" s="280">
        <v>112.74999999999999</v>
      </c>
      <c r="I46" s="280">
        <v>111.14999999999998</v>
      </c>
      <c r="J46" s="280">
        <v>120.25</v>
      </c>
      <c r="K46" s="280">
        <v>121.85</v>
      </c>
      <c r="L46" s="280">
        <v>124.80000000000001</v>
      </c>
      <c r="M46" s="281">
        <v>118.9</v>
      </c>
      <c r="N46" s="281">
        <v>114.35</v>
      </c>
      <c r="O46" s="281">
        <v>97293000</v>
      </c>
      <c r="P46" s="282">
        <v>-6.2430436102398054E-2</v>
      </c>
    </row>
    <row r="47" spans="1:16" ht="12.75" customHeight="1">
      <c r="A47" s="272">
        <v>37</v>
      </c>
      <c r="B47" s="286" t="s">
        <v>43</v>
      </c>
      <c r="C47" s="278" t="s">
        <v>82</v>
      </c>
      <c r="D47" s="279">
        <v>45260</v>
      </c>
      <c r="E47" s="278">
        <v>223.55</v>
      </c>
      <c r="F47" s="278">
        <v>222.88333333333335</v>
      </c>
      <c r="G47" s="280">
        <v>219.7166666666667</v>
      </c>
      <c r="H47" s="280">
        <v>215.88333333333335</v>
      </c>
      <c r="I47" s="280">
        <v>212.7166666666667</v>
      </c>
      <c r="J47" s="280">
        <v>226.7166666666667</v>
      </c>
      <c r="K47" s="280">
        <v>229.88333333333338</v>
      </c>
      <c r="L47" s="280">
        <v>233.7166666666667</v>
      </c>
      <c r="M47" s="281">
        <v>226.05</v>
      </c>
      <c r="N47" s="281">
        <v>219.05</v>
      </c>
      <c r="O47" s="281">
        <v>34552500</v>
      </c>
      <c r="P47" s="282">
        <v>-0.10212434223348275</v>
      </c>
    </row>
    <row r="48" spans="1:16" ht="12.75" customHeight="1">
      <c r="A48" s="272">
        <v>38</v>
      </c>
      <c r="B48" s="286" t="s">
        <v>56</v>
      </c>
      <c r="C48" s="278" t="s">
        <v>83</v>
      </c>
      <c r="D48" s="279">
        <v>45260</v>
      </c>
      <c r="E48" s="278">
        <v>19682.849999999999</v>
      </c>
      <c r="F48" s="278">
        <v>19588.25</v>
      </c>
      <c r="G48" s="280">
        <v>19429.8</v>
      </c>
      <c r="H48" s="280">
        <v>19176.75</v>
      </c>
      <c r="I48" s="280">
        <v>19018.3</v>
      </c>
      <c r="J48" s="280">
        <v>19841.3</v>
      </c>
      <c r="K48" s="280">
        <v>19999.749999999996</v>
      </c>
      <c r="L48" s="280">
        <v>20252.8</v>
      </c>
      <c r="M48" s="281">
        <v>19746.7</v>
      </c>
      <c r="N48" s="281">
        <v>19335.2</v>
      </c>
      <c r="O48" s="281">
        <v>99300</v>
      </c>
      <c r="P48" s="282">
        <v>-0.15164459632635627</v>
      </c>
    </row>
    <row r="49" spans="1:16" ht="12.75" customHeight="1">
      <c r="A49" s="272">
        <v>39</v>
      </c>
      <c r="B49" s="286" t="s">
        <v>84</v>
      </c>
      <c r="C49" s="278" t="s">
        <v>85</v>
      </c>
      <c r="D49" s="279">
        <v>45260</v>
      </c>
      <c r="E49" s="278">
        <v>337</v>
      </c>
      <c r="F49" s="278">
        <v>337.36666666666662</v>
      </c>
      <c r="G49" s="280">
        <v>333.33333333333326</v>
      </c>
      <c r="H49" s="280">
        <v>329.66666666666663</v>
      </c>
      <c r="I49" s="280">
        <v>325.63333333333327</v>
      </c>
      <c r="J49" s="280">
        <v>341.03333333333325</v>
      </c>
      <c r="K49" s="280">
        <v>345.06666666666666</v>
      </c>
      <c r="L49" s="280">
        <v>348.73333333333323</v>
      </c>
      <c r="M49" s="281">
        <v>341.4</v>
      </c>
      <c r="N49" s="281">
        <v>333.7</v>
      </c>
      <c r="O49" s="281">
        <v>24280200</v>
      </c>
      <c r="P49" s="282">
        <v>-0.13047121768839037</v>
      </c>
    </row>
    <row r="50" spans="1:16" ht="12.75" customHeight="1">
      <c r="A50" s="272">
        <v>40</v>
      </c>
      <c r="B50" s="286" t="s">
        <v>59</v>
      </c>
      <c r="C50" s="278" t="s">
        <v>86</v>
      </c>
      <c r="D50" s="279">
        <v>45260</v>
      </c>
      <c r="E50" s="278">
        <v>4517</v>
      </c>
      <c r="F50" s="278">
        <v>4517.8166666666666</v>
      </c>
      <c r="G50" s="280">
        <v>4484.6833333333334</v>
      </c>
      <c r="H50" s="280">
        <v>4452.3666666666668</v>
      </c>
      <c r="I50" s="280">
        <v>4419.2333333333336</v>
      </c>
      <c r="J50" s="280">
        <v>4550.1333333333332</v>
      </c>
      <c r="K50" s="280">
        <v>4583.2666666666664</v>
      </c>
      <c r="L50" s="280">
        <v>4615.583333333333</v>
      </c>
      <c r="M50" s="281">
        <v>4550.95</v>
      </c>
      <c r="N50" s="281">
        <v>4485.5</v>
      </c>
      <c r="O50" s="281">
        <v>1763800</v>
      </c>
      <c r="P50" s="282">
        <v>-0.10166038504634817</v>
      </c>
    </row>
    <row r="51" spans="1:16" ht="12.75" customHeight="1">
      <c r="A51" s="272">
        <v>41</v>
      </c>
      <c r="B51" s="286" t="s">
        <v>87</v>
      </c>
      <c r="C51" s="283" t="s">
        <v>88</v>
      </c>
      <c r="D51" s="279">
        <v>45260</v>
      </c>
      <c r="E51" s="278">
        <v>531.6</v>
      </c>
      <c r="F51" s="278">
        <v>526.2833333333333</v>
      </c>
      <c r="G51" s="280">
        <v>518.56666666666661</v>
      </c>
      <c r="H51" s="280">
        <v>505.5333333333333</v>
      </c>
      <c r="I51" s="280">
        <v>497.81666666666661</v>
      </c>
      <c r="J51" s="280">
        <v>539.31666666666661</v>
      </c>
      <c r="K51" s="280">
        <v>547.0333333333333</v>
      </c>
      <c r="L51" s="280">
        <v>560.06666666666661</v>
      </c>
      <c r="M51" s="281">
        <v>534</v>
      </c>
      <c r="N51" s="281">
        <v>513.25</v>
      </c>
      <c r="O51" s="281">
        <v>7784000</v>
      </c>
      <c r="P51" s="282">
        <v>-5.3501945525291826E-2</v>
      </c>
    </row>
    <row r="52" spans="1:16" ht="12.75" customHeight="1">
      <c r="A52" s="272">
        <v>42</v>
      </c>
      <c r="B52" s="286" t="s">
        <v>63</v>
      </c>
      <c r="C52" s="278" t="s">
        <v>89</v>
      </c>
      <c r="D52" s="279">
        <v>45260</v>
      </c>
      <c r="E52" s="278">
        <v>361.4</v>
      </c>
      <c r="F52" s="278">
        <v>356.36666666666662</v>
      </c>
      <c r="G52" s="280">
        <v>349.33333333333326</v>
      </c>
      <c r="H52" s="280">
        <v>337.26666666666665</v>
      </c>
      <c r="I52" s="280">
        <v>330.23333333333329</v>
      </c>
      <c r="J52" s="280">
        <v>368.43333333333322</v>
      </c>
      <c r="K52" s="280">
        <v>375.46666666666664</v>
      </c>
      <c r="L52" s="280">
        <v>387.53333333333319</v>
      </c>
      <c r="M52" s="281">
        <v>363.4</v>
      </c>
      <c r="N52" s="281">
        <v>344.3</v>
      </c>
      <c r="O52" s="281">
        <v>44188200</v>
      </c>
      <c r="P52" s="282">
        <v>-4.6270396270396273E-2</v>
      </c>
    </row>
    <row r="53" spans="1:16" ht="12.75" customHeight="1">
      <c r="A53" s="272">
        <v>43</v>
      </c>
      <c r="B53" s="286" t="s">
        <v>68</v>
      </c>
      <c r="C53" s="285" t="s">
        <v>90</v>
      </c>
      <c r="D53" s="279">
        <v>45260</v>
      </c>
      <c r="E53" s="278">
        <v>723.4</v>
      </c>
      <c r="F53" s="278">
        <v>715.31666666666661</v>
      </c>
      <c r="G53" s="280">
        <v>705.88333333333321</v>
      </c>
      <c r="H53" s="280">
        <v>688.36666666666656</v>
      </c>
      <c r="I53" s="280">
        <v>678.93333333333317</v>
      </c>
      <c r="J53" s="280">
        <v>732.83333333333326</v>
      </c>
      <c r="K53" s="280">
        <v>742.26666666666665</v>
      </c>
      <c r="L53" s="280">
        <v>759.7833333333333</v>
      </c>
      <c r="M53" s="281">
        <v>724.75</v>
      </c>
      <c r="N53" s="281">
        <v>697.8</v>
      </c>
      <c r="O53" s="281">
        <v>4113525</v>
      </c>
      <c r="P53" s="282">
        <v>-0.12650103519668737</v>
      </c>
    </row>
    <row r="54" spans="1:16" ht="12.75" customHeight="1">
      <c r="A54" s="272">
        <v>44</v>
      </c>
      <c r="B54" s="286" t="s">
        <v>45</v>
      </c>
      <c r="C54" s="283" t="s">
        <v>91</v>
      </c>
      <c r="D54" s="279">
        <v>45260</v>
      </c>
      <c r="E54" s="278">
        <v>269.5</v>
      </c>
      <c r="F54" s="278">
        <v>269.53333333333336</v>
      </c>
      <c r="G54" s="280">
        <v>264.36666666666673</v>
      </c>
      <c r="H54" s="280">
        <v>259.23333333333335</v>
      </c>
      <c r="I54" s="280">
        <v>254.06666666666672</v>
      </c>
      <c r="J54" s="280">
        <v>274.66666666666674</v>
      </c>
      <c r="K54" s="280">
        <v>279.83333333333337</v>
      </c>
      <c r="L54" s="280">
        <v>284.96666666666675</v>
      </c>
      <c r="M54" s="281">
        <v>274.7</v>
      </c>
      <c r="N54" s="281">
        <v>264.39999999999998</v>
      </c>
      <c r="O54" s="281">
        <v>13723700</v>
      </c>
      <c r="P54" s="282">
        <v>-0.11871644704734016</v>
      </c>
    </row>
    <row r="55" spans="1:16" ht="12.75" customHeight="1">
      <c r="A55" s="272">
        <v>45</v>
      </c>
      <c r="B55" s="286" t="s">
        <v>68</v>
      </c>
      <c r="C55" s="278" t="s">
        <v>92</v>
      </c>
      <c r="D55" s="279">
        <v>45260</v>
      </c>
      <c r="E55" s="278">
        <v>1142.5</v>
      </c>
      <c r="F55" s="278">
        <v>1139.0333333333333</v>
      </c>
      <c r="G55" s="280">
        <v>1126.9666666666667</v>
      </c>
      <c r="H55" s="280">
        <v>1111.4333333333334</v>
      </c>
      <c r="I55" s="280">
        <v>1099.3666666666668</v>
      </c>
      <c r="J55" s="280">
        <v>1154.5666666666666</v>
      </c>
      <c r="K55" s="280">
        <v>1166.6333333333332</v>
      </c>
      <c r="L55" s="280">
        <v>1182.1666666666665</v>
      </c>
      <c r="M55" s="281">
        <v>1151.0999999999999</v>
      </c>
      <c r="N55" s="281">
        <v>1123.5</v>
      </c>
      <c r="O55" s="281">
        <v>13053750</v>
      </c>
      <c r="P55" s="282">
        <v>-5.9104423821965943E-2</v>
      </c>
    </row>
    <row r="56" spans="1:16" ht="12.75" customHeight="1">
      <c r="A56" s="272">
        <v>46</v>
      </c>
      <c r="B56" s="286" t="s">
        <v>43</v>
      </c>
      <c r="C56" s="278" t="s">
        <v>93</v>
      </c>
      <c r="D56" s="279">
        <v>45260</v>
      </c>
      <c r="E56" s="278">
        <v>1156</v>
      </c>
      <c r="F56" s="278">
        <v>1152.0833333333333</v>
      </c>
      <c r="G56" s="280">
        <v>1143.9666666666665</v>
      </c>
      <c r="H56" s="280">
        <v>1131.9333333333332</v>
      </c>
      <c r="I56" s="280">
        <v>1123.8166666666664</v>
      </c>
      <c r="J56" s="280">
        <v>1164.1166666666666</v>
      </c>
      <c r="K56" s="280">
        <v>1172.2333333333333</v>
      </c>
      <c r="L56" s="280">
        <v>1184.2666666666667</v>
      </c>
      <c r="M56" s="281">
        <v>1160.2</v>
      </c>
      <c r="N56" s="281">
        <v>1140.05</v>
      </c>
      <c r="O56" s="281">
        <v>9595300</v>
      </c>
      <c r="P56" s="282">
        <v>-0.16815056914234194</v>
      </c>
    </row>
    <row r="57" spans="1:16" ht="12.75" customHeight="1">
      <c r="A57" s="272">
        <v>47</v>
      </c>
      <c r="B57" s="286" t="s">
        <v>45</v>
      </c>
      <c r="C57" s="278" t="s">
        <v>94</v>
      </c>
      <c r="D57" s="279">
        <v>45260</v>
      </c>
      <c r="E57" s="278">
        <v>307.25</v>
      </c>
      <c r="F57" s="278">
        <v>307.66666666666669</v>
      </c>
      <c r="G57" s="280">
        <v>304.68333333333339</v>
      </c>
      <c r="H57" s="280">
        <v>302.11666666666673</v>
      </c>
      <c r="I57" s="280">
        <v>299.13333333333344</v>
      </c>
      <c r="J57" s="280">
        <v>310.23333333333335</v>
      </c>
      <c r="K57" s="280">
        <v>313.21666666666658</v>
      </c>
      <c r="L57" s="280">
        <v>315.7833333333333</v>
      </c>
      <c r="M57" s="281">
        <v>310.64999999999998</v>
      </c>
      <c r="N57" s="281">
        <v>305.10000000000002</v>
      </c>
      <c r="O57" s="281">
        <v>63386400</v>
      </c>
      <c r="P57" s="282">
        <v>-0.14782608695652175</v>
      </c>
    </row>
    <row r="58" spans="1:16" ht="12.75" customHeight="1">
      <c r="A58" s="272">
        <v>48</v>
      </c>
      <c r="B58" s="286" t="s">
        <v>87</v>
      </c>
      <c r="C58" s="278" t="s">
        <v>95</v>
      </c>
      <c r="D58" s="279">
        <v>45260</v>
      </c>
      <c r="E58" s="278">
        <v>4903.75</v>
      </c>
      <c r="F58" s="278">
        <v>4875.2833333333338</v>
      </c>
      <c r="G58" s="280">
        <v>4800.7166666666672</v>
      </c>
      <c r="H58" s="280">
        <v>4697.6833333333334</v>
      </c>
      <c r="I58" s="280">
        <v>4623.1166666666668</v>
      </c>
      <c r="J58" s="280">
        <v>4978.3166666666675</v>
      </c>
      <c r="K58" s="280">
        <v>5052.883333333335</v>
      </c>
      <c r="L58" s="280">
        <v>5155.9166666666679</v>
      </c>
      <c r="M58" s="281">
        <v>4949.8500000000004</v>
      </c>
      <c r="N58" s="281">
        <v>4772.25</v>
      </c>
      <c r="O58" s="281">
        <v>1138350</v>
      </c>
      <c r="P58" s="282">
        <v>-0.19871185724844262</v>
      </c>
    </row>
    <row r="59" spans="1:16" ht="12.75" customHeight="1">
      <c r="A59" s="272">
        <v>49</v>
      </c>
      <c r="B59" s="286" t="s">
        <v>59</v>
      </c>
      <c r="C59" s="278" t="s">
        <v>96</v>
      </c>
      <c r="D59" s="279">
        <v>45260</v>
      </c>
      <c r="E59" s="278">
        <v>2029.9</v>
      </c>
      <c r="F59" s="278">
        <v>2027.75</v>
      </c>
      <c r="G59" s="280">
        <v>2007.65</v>
      </c>
      <c r="H59" s="280">
        <v>1985.4</v>
      </c>
      <c r="I59" s="280">
        <v>1965.3000000000002</v>
      </c>
      <c r="J59" s="280">
        <v>2050</v>
      </c>
      <c r="K59" s="280">
        <v>2070.1</v>
      </c>
      <c r="L59" s="280">
        <v>2092.35</v>
      </c>
      <c r="M59" s="281">
        <v>2047.85</v>
      </c>
      <c r="N59" s="281">
        <v>2005.5</v>
      </c>
      <c r="O59" s="281">
        <v>2843750</v>
      </c>
      <c r="P59" s="282">
        <v>-6.296851574212893E-2</v>
      </c>
    </row>
    <row r="60" spans="1:16" ht="12.75" customHeight="1">
      <c r="A60" s="272">
        <v>50</v>
      </c>
      <c r="B60" s="286" t="s">
        <v>45</v>
      </c>
      <c r="C60" s="278" t="s">
        <v>97</v>
      </c>
      <c r="D60" s="279">
        <v>45260</v>
      </c>
      <c r="E60" s="278">
        <v>690.45</v>
      </c>
      <c r="F60" s="278">
        <v>686.38333333333333</v>
      </c>
      <c r="G60" s="280">
        <v>679.51666666666665</v>
      </c>
      <c r="H60" s="280">
        <v>668.58333333333337</v>
      </c>
      <c r="I60" s="280">
        <v>661.7166666666667</v>
      </c>
      <c r="J60" s="280">
        <v>697.31666666666661</v>
      </c>
      <c r="K60" s="280">
        <v>704.18333333333317</v>
      </c>
      <c r="L60" s="280">
        <v>715.11666666666656</v>
      </c>
      <c r="M60" s="281">
        <v>693.25</v>
      </c>
      <c r="N60" s="281">
        <v>675.45</v>
      </c>
      <c r="O60" s="281">
        <v>5488000</v>
      </c>
      <c r="P60" s="282">
        <v>-5.101158568217188E-2</v>
      </c>
    </row>
    <row r="61" spans="1:16" ht="12.75" customHeight="1">
      <c r="A61" s="272">
        <v>51</v>
      </c>
      <c r="B61" s="286" t="s">
        <v>45</v>
      </c>
      <c r="C61" s="285" t="s">
        <v>98</v>
      </c>
      <c r="D61" s="279">
        <v>45260</v>
      </c>
      <c r="E61" s="278">
        <v>1073.9000000000001</v>
      </c>
      <c r="F61" s="278">
        <v>1084.6666666666667</v>
      </c>
      <c r="G61" s="280">
        <v>1047.4333333333334</v>
      </c>
      <c r="H61" s="280">
        <v>1020.9666666666667</v>
      </c>
      <c r="I61" s="280">
        <v>983.73333333333335</v>
      </c>
      <c r="J61" s="280">
        <v>1111.1333333333334</v>
      </c>
      <c r="K61" s="280">
        <v>1148.3666666666666</v>
      </c>
      <c r="L61" s="280">
        <v>1174.8333333333335</v>
      </c>
      <c r="M61" s="281">
        <v>1121.9000000000001</v>
      </c>
      <c r="N61" s="281">
        <v>1058.2</v>
      </c>
      <c r="O61" s="281">
        <v>1094800</v>
      </c>
      <c r="P61" s="282">
        <v>-3.3971587399629403E-2</v>
      </c>
    </row>
    <row r="62" spans="1:16" ht="12.75" customHeight="1">
      <c r="A62" s="272">
        <v>52</v>
      </c>
      <c r="B62" s="286" t="s">
        <v>41</v>
      </c>
      <c r="C62" s="283" t="s">
        <v>99</v>
      </c>
      <c r="D62" s="279">
        <v>45260</v>
      </c>
      <c r="E62" s="278">
        <v>289.7</v>
      </c>
      <c r="F62" s="278">
        <v>287.41666666666669</v>
      </c>
      <c r="G62" s="280">
        <v>283.48333333333335</v>
      </c>
      <c r="H62" s="280">
        <v>277.26666666666665</v>
      </c>
      <c r="I62" s="280">
        <v>273.33333333333331</v>
      </c>
      <c r="J62" s="280">
        <v>293.63333333333338</v>
      </c>
      <c r="K62" s="280">
        <v>297.56666666666666</v>
      </c>
      <c r="L62" s="280">
        <v>303.78333333333342</v>
      </c>
      <c r="M62" s="281">
        <v>291.35000000000002</v>
      </c>
      <c r="N62" s="281">
        <v>281.2</v>
      </c>
      <c r="O62" s="281">
        <v>12117600</v>
      </c>
      <c r="P62" s="282">
        <v>-9.4674556213017749E-2</v>
      </c>
    </row>
    <row r="63" spans="1:16" ht="12.75" customHeight="1">
      <c r="A63" s="272">
        <v>53</v>
      </c>
      <c r="B63" s="286" t="s">
        <v>63</v>
      </c>
      <c r="C63" s="278" t="s">
        <v>100</v>
      </c>
      <c r="D63" s="279">
        <v>45260</v>
      </c>
      <c r="E63" s="278">
        <v>130.30000000000001</v>
      </c>
      <c r="F63" s="278">
        <v>130.28333333333333</v>
      </c>
      <c r="G63" s="280">
        <v>128.96666666666667</v>
      </c>
      <c r="H63" s="280">
        <v>127.63333333333333</v>
      </c>
      <c r="I63" s="280">
        <v>126.31666666666666</v>
      </c>
      <c r="J63" s="280">
        <v>131.61666666666667</v>
      </c>
      <c r="K63" s="280">
        <v>132.93333333333334</v>
      </c>
      <c r="L63" s="280">
        <v>134.26666666666668</v>
      </c>
      <c r="M63" s="281">
        <v>131.6</v>
      </c>
      <c r="N63" s="281">
        <v>128.94999999999999</v>
      </c>
      <c r="O63" s="281">
        <v>38630000</v>
      </c>
      <c r="P63" s="282">
        <v>-6.169540927860092E-2</v>
      </c>
    </row>
    <row r="64" spans="1:16" ht="12.75" customHeight="1">
      <c r="A64" s="272">
        <v>54</v>
      </c>
      <c r="B64" s="286" t="s">
        <v>41</v>
      </c>
      <c r="C64" s="278" t="s">
        <v>101</v>
      </c>
      <c r="D64" s="279">
        <v>45260</v>
      </c>
      <c r="E64" s="278">
        <v>1684.05</v>
      </c>
      <c r="F64" s="278">
        <v>1679.2333333333333</v>
      </c>
      <c r="G64" s="280">
        <v>1664.5166666666667</v>
      </c>
      <c r="H64" s="280">
        <v>1644.9833333333333</v>
      </c>
      <c r="I64" s="280">
        <v>1630.2666666666667</v>
      </c>
      <c r="J64" s="280">
        <v>1698.7666666666667</v>
      </c>
      <c r="K64" s="280">
        <v>1713.4833333333333</v>
      </c>
      <c r="L64" s="280">
        <v>1733.0166666666667</v>
      </c>
      <c r="M64" s="281">
        <v>1693.95</v>
      </c>
      <c r="N64" s="281">
        <v>1659.7</v>
      </c>
      <c r="O64" s="281">
        <v>3942600</v>
      </c>
      <c r="P64" s="282">
        <v>-9.1273682754805699E-2</v>
      </c>
    </row>
    <row r="65" spans="1:16" ht="12.75" customHeight="1">
      <c r="A65" s="272">
        <v>55</v>
      </c>
      <c r="B65" s="286" t="s">
        <v>59</v>
      </c>
      <c r="C65" s="278" t="s">
        <v>102</v>
      </c>
      <c r="D65" s="279">
        <v>45260</v>
      </c>
      <c r="E65" s="278">
        <v>511.1</v>
      </c>
      <c r="F65" s="278">
        <v>511.7166666666667</v>
      </c>
      <c r="G65" s="280">
        <v>506.08333333333337</v>
      </c>
      <c r="H65" s="280">
        <v>501.06666666666666</v>
      </c>
      <c r="I65" s="280">
        <v>495.43333333333334</v>
      </c>
      <c r="J65" s="280">
        <v>516.73333333333335</v>
      </c>
      <c r="K65" s="280">
        <v>522.36666666666656</v>
      </c>
      <c r="L65" s="280">
        <v>527.38333333333344</v>
      </c>
      <c r="M65" s="281">
        <v>517.35</v>
      </c>
      <c r="N65" s="281">
        <v>506.7</v>
      </c>
      <c r="O65" s="281">
        <v>20357500</v>
      </c>
      <c r="P65" s="282">
        <v>-1.885655762395325E-2</v>
      </c>
    </row>
    <row r="66" spans="1:16" ht="12.75" customHeight="1">
      <c r="A66" s="272">
        <v>56</v>
      </c>
      <c r="B66" s="286" t="s">
        <v>49</v>
      </c>
      <c r="C66" s="283" t="s">
        <v>103</v>
      </c>
      <c r="D66" s="279">
        <v>45260</v>
      </c>
      <c r="E66" s="278">
        <v>2030.1</v>
      </c>
      <c r="F66" s="278">
        <v>2038.3666666666666</v>
      </c>
      <c r="G66" s="280">
        <v>2001.9333333333329</v>
      </c>
      <c r="H66" s="280">
        <v>1973.7666666666664</v>
      </c>
      <c r="I66" s="280">
        <v>1937.3333333333328</v>
      </c>
      <c r="J66" s="280">
        <v>2066.5333333333328</v>
      </c>
      <c r="K66" s="280">
        <v>2102.9666666666672</v>
      </c>
      <c r="L66" s="280">
        <v>2131.1333333333332</v>
      </c>
      <c r="M66" s="281">
        <v>2074.8000000000002</v>
      </c>
      <c r="N66" s="281">
        <v>2010.2</v>
      </c>
      <c r="O66" s="281">
        <v>2393000</v>
      </c>
      <c r="P66" s="282">
        <v>-5.4150197628458498E-2</v>
      </c>
    </row>
    <row r="67" spans="1:16" ht="12.75" customHeight="1">
      <c r="A67" s="272">
        <v>57</v>
      </c>
      <c r="B67" s="286" t="s">
        <v>39</v>
      </c>
      <c r="C67" s="278" t="s">
        <v>104</v>
      </c>
      <c r="D67" s="279">
        <v>45260</v>
      </c>
      <c r="E67" s="278">
        <v>1960.9</v>
      </c>
      <c r="F67" s="278">
        <v>1957.1500000000003</v>
      </c>
      <c r="G67" s="280">
        <v>1937.1000000000006</v>
      </c>
      <c r="H67" s="280">
        <v>1913.3000000000002</v>
      </c>
      <c r="I67" s="280">
        <v>1893.2500000000005</v>
      </c>
      <c r="J67" s="280">
        <v>1980.9500000000007</v>
      </c>
      <c r="K67" s="280">
        <v>2001.0000000000005</v>
      </c>
      <c r="L67" s="280">
        <v>2024.8000000000009</v>
      </c>
      <c r="M67" s="281">
        <v>1977.2</v>
      </c>
      <c r="N67" s="281">
        <v>1933.35</v>
      </c>
      <c r="O67" s="281">
        <v>2377800</v>
      </c>
      <c r="P67" s="282">
        <v>-7.1788265604871768E-2</v>
      </c>
    </row>
    <row r="68" spans="1:16" ht="12.75" customHeight="1">
      <c r="A68" s="272">
        <v>58</v>
      </c>
      <c r="B68" s="286" t="s">
        <v>45</v>
      </c>
      <c r="C68" s="283" t="s">
        <v>105</v>
      </c>
      <c r="D68" s="279">
        <v>45260</v>
      </c>
      <c r="E68" s="278">
        <v>128.80000000000001</v>
      </c>
      <c r="F68" s="278">
        <v>129.91666666666666</v>
      </c>
      <c r="G68" s="280">
        <v>126.2833333333333</v>
      </c>
      <c r="H68" s="280">
        <v>123.76666666666665</v>
      </c>
      <c r="I68" s="280">
        <v>120.1333333333333</v>
      </c>
      <c r="J68" s="280">
        <v>132.43333333333331</v>
      </c>
      <c r="K68" s="280">
        <v>136.06666666666669</v>
      </c>
      <c r="L68" s="280">
        <v>138.58333333333331</v>
      </c>
      <c r="M68" s="281">
        <v>133.55000000000001</v>
      </c>
      <c r="N68" s="281">
        <v>127.4</v>
      </c>
      <c r="O68" s="281">
        <v>9685200</v>
      </c>
      <c r="P68" s="282">
        <v>-0.30290205562273276</v>
      </c>
    </row>
    <row r="69" spans="1:16" ht="12.75" customHeight="1">
      <c r="A69" s="272">
        <v>59</v>
      </c>
      <c r="B69" s="286" t="s">
        <v>43</v>
      </c>
      <c r="C69" s="278" t="s">
        <v>106</v>
      </c>
      <c r="D69" s="279">
        <v>45260</v>
      </c>
      <c r="E69" s="278">
        <v>3431</v>
      </c>
      <c r="F69" s="278">
        <v>3430.5166666666664</v>
      </c>
      <c r="G69" s="280">
        <v>3406.0333333333328</v>
      </c>
      <c r="H69" s="280">
        <v>3381.0666666666666</v>
      </c>
      <c r="I69" s="280">
        <v>3356.583333333333</v>
      </c>
      <c r="J69" s="280">
        <v>3455.4833333333327</v>
      </c>
      <c r="K69" s="280">
        <v>3479.9666666666662</v>
      </c>
      <c r="L69" s="280">
        <v>3504.9333333333325</v>
      </c>
      <c r="M69" s="281">
        <v>3455</v>
      </c>
      <c r="N69" s="281">
        <v>3405.55</v>
      </c>
      <c r="O69" s="281">
        <v>2253200</v>
      </c>
      <c r="P69" s="282">
        <v>-0.14242216640024358</v>
      </c>
    </row>
    <row r="70" spans="1:16" ht="12.75" customHeight="1">
      <c r="A70" s="272">
        <v>60</v>
      </c>
      <c r="B70" s="286" t="s">
        <v>45</v>
      </c>
      <c r="C70" s="285" t="s">
        <v>107</v>
      </c>
      <c r="D70" s="279">
        <v>45260</v>
      </c>
      <c r="E70" s="278">
        <v>5383.7</v>
      </c>
      <c r="F70" s="278">
        <v>5400.0999999999995</v>
      </c>
      <c r="G70" s="280">
        <v>5311.5999999999985</v>
      </c>
      <c r="H70" s="280">
        <v>5239.4999999999991</v>
      </c>
      <c r="I70" s="280">
        <v>5150.9999999999982</v>
      </c>
      <c r="J70" s="280">
        <v>5472.1999999999989</v>
      </c>
      <c r="K70" s="280">
        <v>5560.7000000000007</v>
      </c>
      <c r="L70" s="280">
        <v>5632.7999999999993</v>
      </c>
      <c r="M70" s="281">
        <v>5488.6</v>
      </c>
      <c r="N70" s="281">
        <v>5328</v>
      </c>
      <c r="O70" s="281">
        <v>1708800</v>
      </c>
      <c r="P70" s="282">
        <v>-4.3118517655284933E-3</v>
      </c>
    </row>
    <row r="71" spans="1:16" ht="12.75" customHeight="1">
      <c r="A71" s="272">
        <v>61</v>
      </c>
      <c r="B71" s="286" t="s">
        <v>108</v>
      </c>
      <c r="C71" s="278" t="s">
        <v>109</v>
      </c>
      <c r="D71" s="279">
        <v>45260</v>
      </c>
      <c r="E71" s="278">
        <v>525.9</v>
      </c>
      <c r="F71" s="278">
        <v>524.25</v>
      </c>
      <c r="G71" s="280">
        <v>519.25</v>
      </c>
      <c r="H71" s="280">
        <v>512.6</v>
      </c>
      <c r="I71" s="280">
        <v>507.6</v>
      </c>
      <c r="J71" s="280">
        <v>530.9</v>
      </c>
      <c r="K71" s="280">
        <v>535.9</v>
      </c>
      <c r="L71" s="280">
        <v>542.54999999999995</v>
      </c>
      <c r="M71" s="281">
        <v>529.25</v>
      </c>
      <c r="N71" s="281">
        <v>517.6</v>
      </c>
      <c r="O71" s="281">
        <v>31805400</v>
      </c>
      <c r="P71" s="282">
        <v>1.5755915055066658E-2</v>
      </c>
    </row>
    <row r="72" spans="1:16" ht="12.75" customHeight="1">
      <c r="A72" s="272">
        <v>62</v>
      </c>
      <c r="B72" s="286" t="s">
        <v>43</v>
      </c>
      <c r="C72" s="278" t="s">
        <v>110</v>
      </c>
      <c r="D72" s="279">
        <v>45260</v>
      </c>
      <c r="E72" s="278">
        <v>5460.35</v>
      </c>
      <c r="F72" s="278">
        <v>5460.9833333333336</v>
      </c>
      <c r="G72" s="280">
        <v>5380.416666666667</v>
      </c>
      <c r="H72" s="280">
        <v>5300.4833333333336</v>
      </c>
      <c r="I72" s="280">
        <v>5219.916666666667</v>
      </c>
      <c r="J72" s="280">
        <v>5540.916666666667</v>
      </c>
      <c r="K72" s="280">
        <v>5621.4833333333327</v>
      </c>
      <c r="L72" s="280">
        <v>5701.416666666667</v>
      </c>
      <c r="M72" s="281">
        <v>5541.55</v>
      </c>
      <c r="N72" s="281">
        <v>5381.05</v>
      </c>
      <c r="O72" s="281">
        <v>2635750</v>
      </c>
      <c r="P72" s="282">
        <v>-4.467198260239217E-2</v>
      </c>
    </row>
    <row r="73" spans="1:16" ht="12.75" customHeight="1">
      <c r="A73" s="272">
        <v>63</v>
      </c>
      <c r="B73" s="286" t="s">
        <v>56</v>
      </c>
      <c r="C73" s="278" t="s">
        <v>111</v>
      </c>
      <c r="D73" s="279">
        <v>45260</v>
      </c>
      <c r="E73" s="278">
        <v>3347.4</v>
      </c>
      <c r="F73" s="278">
        <v>3360.15</v>
      </c>
      <c r="G73" s="280">
        <v>3323.25</v>
      </c>
      <c r="H73" s="280">
        <v>3299.1</v>
      </c>
      <c r="I73" s="280">
        <v>3262.2</v>
      </c>
      <c r="J73" s="280">
        <v>3384.3</v>
      </c>
      <c r="K73" s="280">
        <v>3421.2000000000007</v>
      </c>
      <c r="L73" s="280">
        <v>3445.3500000000004</v>
      </c>
      <c r="M73" s="281">
        <v>3397.05</v>
      </c>
      <c r="N73" s="281">
        <v>3336</v>
      </c>
      <c r="O73" s="281">
        <v>2968700</v>
      </c>
      <c r="P73" s="282">
        <v>-8.1139638175712278E-2</v>
      </c>
    </row>
    <row r="74" spans="1:16" ht="12.75" customHeight="1">
      <c r="A74" s="272">
        <v>64</v>
      </c>
      <c r="B74" s="286" t="s">
        <v>56</v>
      </c>
      <c r="C74" s="278" t="s">
        <v>112</v>
      </c>
      <c r="D74" s="279">
        <v>45260</v>
      </c>
      <c r="E74" s="278">
        <v>3151.15</v>
      </c>
      <c r="F74" s="278">
        <v>3122.15</v>
      </c>
      <c r="G74" s="280">
        <v>3084.8</v>
      </c>
      <c r="H74" s="280">
        <v>3018.4500000000003</v>
      </c>
      <c r="I74" s="280">
        <v>2981.1000000000004</v>
      </c>
      <c r="J74" s="280">
        <v>3188.5</v>
      </c>
      <c r="K74" s="280">
        <v>3225.8499999999995</v>
      </c>
      <c r="L74" s="280">
        <v>3292.2</v>
      </c>
      <c r="M74" s="281">
        <v>3159.5</v>
      </c>
      <c r="N74" s="281">
        <v>3055.8</v>
      </c>
      <c r="O74" s="281">
        <v>1717650</v>
      </c>
      <c r="P74" s="282">
        <v>-1.6532829475673121E-2</v>
      </c>
    </row>
    <row r="75" spans="1:16" ht="12.75" customHeight="1">
      <c r="A75" s="272">
        <v>65</v>
      </c>
      <c r="B75" s="286" t="s">
        <v>56</v>
      </c>
      <c r="C75" s="278" t="s">
        <v>113</v>
      </c>
      <c r="D75" s="279">
        <v>45260</v>
      </c>
      <c r="E75" s="278">
        <v>247.5</v>
      </c>
      <c r="F75" s="278">
        <v>246.69999999999996</v>
      </c>
      <c r="G75" s="280">
        <v>243.74999999999991</v>
      </c>
      <c r="H75" s="280">
        <v>239.99999999999994</v>
      </c>
      <c r="I75" s="280">
        <v>237.0499999999999</v>
      </c>
      <c r="J75" s="280">
        <v>250.44999999999993</v>
      </c>
      <c r="K75" s="280">
        <v>253.39999999999998</v>
      </c>
      <c r="L75" s="280">
        <v>257.14999999999998</v>
      </c>
      <c r="M75" s="281">
        <v>249.65</v>
      </c>
      <c r="N75" s="281">
        <v>242.95</v>
      </c>
      <c r="O75" s="281">
        <v>14940000</v>
      </c>
      <c r="P75" s="282">
        <v>-0.11494988270420133</v>
      </c>
    </row>
    <row r="76" spans="1:16" ht="12.75" customHeight="1">
      <c r="A76" s="272">
        <v>66</v>
      </c>
      <c r="B76" s="286" t="s">
        <v>63</v>
      </c>
      <c r="C76" s="278" t="s">
        <v>114</v>
      </c>
      <c r="D76" s="279">
        <v>45260</v>
      </c>
      <c r="E76" s="278">
        <v>139.25</v>
      </c>
      <c r="F76" s="278">
        <v>139.76666666666668</v>
      </c>
      <c r="G76" s="280">
        <v>137.73333333333335</v>
      </c>
      <c r="H76" s="280">
        <v>136.21666666666667</v>
      </c>
      <c r="I76" s="280">
        <v>134.18333333333334</v>
      </c>
      <c r="J76" s="280">
        <v>141.28333333333336</v>
      </c>
      <c r="K76" s="280">
        <v>143.31666666666672</v>
      </c>
      <c r="L76" s="280">
        <v>144.83333333333337</v>
      </c>
      <c r="M76" s="281">
        <v>141.80000000000001</v>
      </c>
      <c r="N76" s="281">
        <v>138.25</v>
      </c>
      <c r="O76" s="281">
        <v>100890000</v>
      </c>
      <c r="P76" s="282">
        <v>-6.42737896494157E-2</v>
      </c>
    </row>
    <row r="77" spans="1:16" ht="12.75" customHeight="1">
      <c r="A77" s="272">
        <v>67</v>
      </c>
      <c r="B77" s="286" t="s">
        <v>84</v>
      </c>
      <c r="C77" s="278" t="s">
        <v>115</v>
      </c>
      <c r="D77" s="279">
        <v>45260</v>
      </c>
      <c r="E77" s="278">
        <v>119.1</v>
      </c>
      <c r="F77" s="278">
        <v>118.86666666666667</v>
      </c>
      <c r="G77" s="280">
        <v>117.98333333333335</v>
      </c>
      <c r="H77" s="280">
        <v>116.86666666666667</v>
      </c>
      <c r="I77" s="280">
        <v>115.98333333333335</v>
      </c>
      <c r="J77" s="280">
        <v>119.98333333333335</v>
      </c>
      <c r="K77" s="280">
        <v>120.86666666666667</v>
      </c>
      <c r="L77" s="280">
        <v>121.98333333333335</v>
      </c>
      <c r="M77" s="281">
        <v>119.75</v>
      </c>
      <c r="N77" s="281">
        <v>117.75</v>
      </c>
      <c r="O77" s="281">
        <v>147809100</v>
      </c>
      <c r="P77" s="282">
        <v>-7.0861612791901535E-2</v>
      </c>
    </row>
    <row r="78" spans="1:16" ht="12.75" customHeight="1">
      <c r="A78" s="272">
        <v>68</v>
      </c>
      <c r="B78" s="286" t="s">
        <v>43</v>
      </c>
      <c r="C78" s="278" t="s">
        <v>116</v>
      </c>
      <c r="D78" s="279">
        <v>45260</v>
      </c>
      <c r="E78" s="278">
        <v>754.85</v>
      </c>
      <c r="F78" s="278">
        <v>751.83333333333337</v>
      </c>
      <c r="G78" s="280">
        <v>740.56666666666672</v>
      </c>
      <c r="H78" s="280">
        <v>726.2833333333333</v>
      </c>
      <c r="I78" s="280">
        <v>715.01666666666665</v>
      </c>
      <c r="J78" s="280">
        <v>766.11666666666679</v>
      </c>
      <c r="K78" s="280">
        <v>777.38333333333344</v>
      </c>
      <c r="L78" s="280">
        <v>791.66666666666686</v>
      </c>
      <c r="M78" s="281">
        <v>763.1</v>
      </c>
      <c r="N78" s="281">
        <v>737.55</v>
      </c>
      <c r="O78" s="281">
        <v>8483950</v>
      </c>
      <c r="P78" s="282">
        <v>-1.5314708852238304E-2</v>
      </c>
    </row>
    <row r="79" spans="1:16" ht="12.75" customHeight="1">
      <c r="A79" s="272">
        <v>69</v>
      </c>
      <c r="B79" s="286" t="s">
        <v>117</v>
      </c>
      <c r="C79" s="278" t="s">
        <v>118</v>
      </c>
      <c r="D79" s="279">
        <v>45260</v>
      </c>
      <c r="E79" s="278">
        <v>53.8</v>
      </c>
      <c r="F79" s="278">
        <v>53.466666666666661</v>
      </c>
      <c r="G79" s="280">
        <v>52.783333333333324</v>
      </c>
      <c r="H79" s="280">
        <v>51.766666666666666</v>
      </c>
      <c r="I79" s="280">
        <v>51.083333333333329</v>
      </c>
      <c r="J79" s="280">
        <v>54.48333333333332</v>
      </c>
      <c r="K79" s="280">
        <v>55.166666666666657</v>
      </c>
      <c r="L79" s="280">
        <v>56.183333333333316</v>
      </c>
      <c r="M79" s="281">
        <v>54.15</v>
      </c>
      <c r="N79" s="281">
        <v>52.45</v>
      </c>
      <c r="O79" s="281">
        <v>132682500</v>
      </c>
      <c r="P79" s="282">
        <v>-0.11549422528873557</v>
      </c>
    </row>
    <row r="80" spans="1:16" ht="12.75" customHeight="1">
      <c r="A80" s="272">
        <v>70</v>
      </c>
      <c r="B80" s="286" t="s">
        <v>45</v>
      </c>
      <c r="C80" s="284" t="s">
        <v>119</v>
      </c>
      <c r="D80" s="279">
        <v>45260</v>
      </c>
      <c r="E80" s="278">
        <v>651.6</v>
      </c>
      <c r="F80" s="278">
        <v>647.04999999999995</v>
      </c>
      <c r="G80" s="280">
        <v>638.09999999999991</v>
      </c>
      <c r="H80" s="280">
        <v>624.59999999999991</v>
      </c>
      <c r="I80" s="280">
        <v>615.64999999999986</v>
      </c>
      <c r="J80" s="280">
        <v>660.55</v>
      </c>
      <c r="K80" s="280">
        <v>669.5</v>
      </c>
      <c r="L80" s="280">
        <v>683</v>
      </c>
      <c r="M80" s="281">
        <v>656</v>
      </c>
      <c r="N80" s="281">
        <v>633.54999999999995</v>
      </c>
      <c r="O80" s="281">
        <v>8992100</v>
      </c>
      <c r="P80" s="282">
        <v>-8.3719697973241483E-2</v>
      </c>
    </row>
    <row r="81" spans="1:16" ht="12.75" customHeight="1">
      <c r="A81" s="272">
        <v>71</v>
      </c>
      <c r="B81" s="286" t="s">
        <v>59</v>
      </c>
      <c r="C81" s="278" t="s">
        <v>120</v>
      </c>
      <c r="D81" s="279">
        <v>45260</v>
      </c>
      <c r="E81" s="278">
        <v>969.55</v>
      </c>
      <c r="F81" s="278">
        <v>971.6</v>
      </c>
      <c r="G81" s="280">
        <v>964</v>
      </c>
      <c r="H81" s="280">
        <v>958.44999999999993</v>
      </c>
      <c r="I81" s="280">
        <v>950.84999999999991</v>
      </c>
      <c r="J81" s="280">
        <v>977.15000000000009</v>
      </c>
      <c r="K81" s="280">
        <v>984.75000000000023</v>
      </c>
      <c r="L81" s="280">
        <v>990.30000000000018</v>
      </c>
      <c r="M81" s="281">
        <v>979.2</v>
      </c>
      <c r="N81" s="281">
        <v>966.05</v>
      </c>
      <c r="O81" s="281">
        <v>8655000</v>
      </c>
      <c r="P81" s="282">
        <v>-4.8901098901098901E-2</v>
      </c>
    </row>
    <row r="82" spans="1:16" ht="12.75" customHeight="1">
      <c r="A82" s="272">
        <v>72</v>
      </c>
      <c r="B82" s="286" t="s">
        <v>108</v>
      </c>
      <c r="C82" s="278" t="s">
        <v>121</v>
      </c>
      <c r="D82" s="279">
        <v>45260</v>
      </c>
      <c r="E82" s="278">
        <v>1587.55</v>
      </c>
      <c r="F82" s="278">
        <v>1579.95</v>
      </c>
      <c r="G82" s="280">
        <v>1564.95</v>
      </c>
      <c r="H82" s="280">
        <v>1542.35</v>
      </c>
      <c r="I82" s="280">
        <v>1527.35</v>
      </c>
      <c r="J82" s="280">
        <v>1602.5500000000002</v>
      </c>
      <c r="K82" s="280">
        <v>1617.5500000000002</v>
      </c>
      <c r="L82" s="280">
        <v>1640.1500000000003</v>
      </c>
      <c r="M82" s="281">
        <v>1594.95</v>
      </c>
      <c r="N82" s="281">
        <v>1557.35</v>
      </c>
      <c r="O82" s="281">
        <v>3838000</v>
      </c>
      <c r="P82" s="282">
        <v>-0.10072342793544797</v>
      </c>
    </row>
    <row r="83" spans="1:16" ht="12.75" customHeight="1">
      <c r="A83" s="272">
        <v>73</v>
      </c>
      <c r="B83" s="286" t="s">
        <v>43</v>
      </c>
      <c r="C83" s="278" t="s">
        <v>122</v>
      </c>
      <c r="D83" s="279">
        <v>45260</v>
      </c>
      <c r="E83" s="278">
        <v>326.5</v>
      </c>
      <c r="F83" s="278">
        <v>325.75</v>
      </c>
      <c r="G83" s="280">
        <v>322.75</v>
      </c>
      <c r="H83" s="280">
        <v>319</v>
      </c>
      <c r="I83" s="280">
        <v>316</v>
      </c>
      <c r="J83" s="280">
        <v>329.5</v>
      </c>
      <c r="K83" s="280">
        <v>332.5</v>
      </c>
      <c r="L83" s="280">
        <v>336.25</v>
      </c>
      <c r="M83" s="281">
        <v>328.75</v>
      </c>
      <c r="N83" s="281">
        <v>322</v>
      </c>
      <c r="O83" s="281">
        <v>8286000</v>
      </c>
      <c r="P83" s="282">
        <v>-7.5635876840696115E-2</v>
      </c>
    </row>
    <row r="84" spans="1:16" ht="12.75" customHeight="1">
      <c r="A84" s="272">
        <v>74</v>
      </c>
      <c r="B84" s="286" t="s">
        <v>49</v>
      </c>
      <c r="C84" s="278" t="s">
        <v>123</v>
      </c>
      <c r="D84" s="279">
        <v>45260</v>
      </c>
      <c r="E84" s="278">
        <v>1862.4</v>
      </c>
      <c r="F84" s="278">
        <v>1866.1166666666668</v>
      </c>
      <c r="G84" s="280">
        <v>1848.6833333333336</v>
      </c>
      <c r="H84" s="280">
        <v>1834.9666666666669</v>
      </c>
      <c r="I84" s="280">
        <v>1817.5333333333338</v>
      </c>
      <c r="J84" s="280">
        <v>1879.8333333333335</v>
      </c>
      <c r="K84" s="280">
        <v>1897.2666666666669</v>
      </c>
      <c r="L84" s="280">
        <v>1910.9833333333333</v>
      </c>
      <c r="M84" s="281">
        <v>1883.55</v>
      </c>
      <c r="N84" s="281">
        <v>1852.4</v>
      </c>
      <c r="O84" s="281">
        <v>9680025</v>
      </c>
      <c r="P84" s="282">
        <v>-7.2501365374112503E-2</v>
      </c>
    </row>
    <row r="85" spans="1:16" ht="12.75" customHeight="1">
      <c r="A85" s="272">
        <v>75</v>
      </c>
      <c r="B85" s="286" t="s">
        <v>84</v>
      </c>
      <c r="C85" s="278" t="s">
        <v>124</v>
      </c>
      <c r="D85" s="279">
        <v>45260</v>
      </c>
      <c r="E85" s="278">
        <v>405.6</v>
      </c>
      <c r="F85" s="278">
        <v>404.18333333333334</v>
      </c>
      <c r="G85" s="280">
        <v>401.41666666666669</v>
      </c>
      <c r="H85" s="280">
        <v>397.23333333333335</v>
      </c>
      <c r="I85" s="280">
        <v>394.4666666666667</v>
      </c>
      <c r="J85" s="280">
        <v>408.36666666666667</v>
      </c>
      <c r="K85" s="280">
        <v>411.13333333333333</v>
      </c>
      <c r="L85" s="280">
        <v>415.31666666666666</v>
      </c>
      <c r="M85" s="281">
        <v>406.95</v>
      </c>
      <c r="N85" s="281">
        <v>400</v>
      </c>
      <c r="O85" s="281">
        <v>9671250</v>
      </c>
      <c r="P85" s="282">
        <v>-0.12930452397029035</v>
      </c>
    </row>
    <row r="86" spans="1:16" ht="12.75" customHeight="1">
      <c r="A86" s="272">
        <v>76</v>
      </c>
      <c r="B86" s="286" t="s">
        <v>45</v>
      </c>
      <c r="C86" s="285" t="s">
        <v>125</v>
      </c>
      <c r="D86" s="279">
        <v>45260</v>
      </c>
      <c r="E86" s="278">
        <v>1824.85</v>
      </c>
      <c r="F86" s="278">
        <v>1810.5166666666667</v>
      </c>
      <c r="G86" s="280">
        <v>1787.3333333333333</v>
      </c>
      <c r="H86" s="280">
        <v>1749.8166666666666</v>
      </c>
      <c r="I86" s="280">
        <v>1726.6333333333332</v>
      </c>
      <c r="J86" s="280">
        <v>1848.0333333333333</v>
      </c>
      <c r="K86" s="280">
        <v>1871.2166666666667</v>
      </c>
      <c r="L86" s="280">
        <v>1908.7333333333333</v>
      </c>
      <c r="M86" s="281">
        <v>1833.7</v>
      </c>
      <c r="N86" s="281">
        <v>1773</v>
      </c>
      <c r="O86" s="281">
        <v>8061600</v>
      </c>
      <c r="P86" s="282">
        <v>-7.2483777440287167E-2</v>
      </c>
    </row>
    <row r="87" spans="1:16" ht="12.75" customHeight="1">
      <c r="A87" s="272">
        <v>77</v>
      </c>
      <c r="B87" s="286" t="s">
        <v>41</v>
      </c>
      <c r="C87" s="278" t="s">
        <v>126</v>
      </c>
      <c r="D87" s="279">
        <v>45260</v>
      </c>
      <c r="E87" s="278">
        <v>1274.7</v>
      </c>
      <c r="F87" s="278">
        <v>1268.6000000000001</v>
      </c>
      <c r="G87" s="280">
        <v>1256.2500000000002</v>
      </c>
      <c r="H87" s="280">
        <v>1237.8000000000002</v>
      </c>
      <c r="I87" s="280">
        <v>1225.4500000000003</v>
      </c>
      <c r="J87" s="280">
        <v>1287.0500000000002</v>
      </c>
      <c r="K87" s="280">
        <v>1299.4000000000001</v>
      </c>
      <c r="L87" s="280">
        <v>1317.8500000000001</v>
      </c>
      <c r="M87" s="281">
        <v>1280.95</v>
      </c>
      <c r="N87" s="281">
        <v>1250.1500000000001</v>
      </c>
      <c r="O87" s="281">
        <v>5515500</v>
      </c>
      <c r="P87" s="282">
        <v>-8.2966165101005906E-2</v>
      </c>
    </row>
    <row r="88" spans="1:16" ht="12.75" customHeight="1">
      <c r="A88" s="272">
        <v>78</v>
      </c>
      <c r="B88" s="286" t="s">
        <v>87</v>
      </c>
      <c r="C88" s="278" t="s">
        <v>127</v>
      </c>
      <c r="D88" s="279">
        <v>45260</v>
      </c>
      <c r="E88" s="278">
        <v>1236.2</v>
      </c>
      <c r="F88" s="278">
        <v>1234.9833333333333</v>
      </c>
      <c r="G88" s="280">
        <v>1226.4666666666667</v>
      </c>
      <c r="H88" s="280">
        <v>1216.7333333333333</v>
      </c>
      <c r="I88" s="280">
        <v>1208.2166666666667</v>
      </c>
      <c r="J88" s="280">
        <v>1244.7166666666667</v>
      </c>
      <c r="K88" s="280">
        <v>1253.2333333333336</v>
      </c>
      <c r="L88" s="280">
        <v>1262.9666666666667</v>
      </c>
      <c r="M88" s="281">
        <v>1243.5</v>
      </c>
      <c r="N88" s="281">
        <v>1225.25</v>
      </c>
      <c r="O88" s="281">
        <v>10262700</v>
      </c>
      <c r="P88" s="282">
        <v>-9.3545195993569932E-2</v>
      </c>
    </row>
    <row r="89" spans="1:16" ht="12.75" customHeight="1">
      <c r="A89" s="272">
        <v>79</v>
      </c>
      <c r="B89" s="286" t="s">
        <v>68</v>
      </c>
      <c r="C89" s="278" t="s">
        <v>128</v>
      </c>
      <c r="D89" s="279">
        <v>45260</v>
      </c>
      <c r="E89" s="278">
        <v>2710.85</v>
      </c>
      <c r="F89" s="278">
        <v>2720.8666666666668</v>
      </c>
      <c r="G89" s="280">
        <v>2682.3333333333335</v>
      </c>
      <c r="H89" s="280">
        <v>2653.8166666666666</v>
      </c>
      <c r="I89" s="280">
        <v>2615.2833333333333</v>
      </c>
      <c r="J89" s="280">
        <v>2749.3833333333337</v>
      </c>
      <c r="K89" s="280">
        <v>2787.9166666666665</v>
      </c>
      <c r="L89" s="280">
        <v>2816.4333333333338</v>
      </c>
      <c r="M89" s="281">
        <v>2759.4</v>
      </c>
      <c r="N89" s="281">
        <v>2692.35</v>
      </c>
      <c r="O89" s="281">
        <v>3307200</v>
      </c>
      <c r="P89" s="282">
        <v>-0.25083248386000678</v>
      </c>
    </row>
    <row r="90" spans="1:16" ht="12.75" customHeight="1">
      <c r="A90" s="272">
        <v>80</v>
      </c>
      <c r="B90" s="286" t="s">
        <v>63</v>
      </c>
      <c r="C90" s="278" t="s">
        <v>129</v>
      </c>
      <c r="D90" s="279">
        <v>45260</v>
      </c>
      <c r="E90" s="278">
        <v>1473.8</v>
      </c>
      <c r="F90" s="278">
        <v>1481.6000000000001</v>
      </c>
      <c r="G90" s="280">
        <v>1462.2000000000003</v>
      </c>
      <c r="H90" s="280">
        <v>1450.6000000000001</v>
      </c>
      <c r="I90" s="280">
        <v>1431.2000000000003</v>
      </c>
      <c r="J90" s="280">
        <v>1493.2000000000003</v>
      </c>
      <c r="K90" s="280">
        <v>1512.6000000000004</v>
      </c>
      <c r="L90" s="280">
        <v>1524.2000000000003</v>
      </c>
      <c r="M90" s="281">
        <v>1501</v>
      </c>
      <c r="N90" s="281">
        <v>1470</v>
      </c>
      <c r="O90" s="281">
        <v>151504100</v>
      </c>
      <c r="P90" s="282">
        <v>3.7881299734748013E-2</v>
      </c>
    </row>
    <row r="91" spans="1:16" ht="12.75" customHeight="1">
      <c r="A91" s="272">
        <v>81</v>
      </c>
      <c r="B91" s="286" t="s">
        <v>68</v>
      </c>
      <c r="C91" s="278" t="s">
        <v>130</v>
      </c>
      <c r="D91" s="279">
        <v>45260</v>
      </c>
      <c r="E91" s="278">
        <v>608.75</v>
      </c>
      <c r="F91" s="278">
        <v>610.7833333333333</v>
      </c>
      <c r="G91" s="280">
        <v>603.46666666666658</v>
      </c>
      <c r="H91" s="280">
        <v>598.18333333333328</v>
      </c>
      <c r="I91" s="280">
        <v>590.86666666666656</v>
      </c>
      <c r="J91" s="280">
        <v>616.06666666666661</v>
      </c>
      <c r="K91" s="280">
        <v>623.38333333333321</v>
      </c>
      <c r="L91" s="280">
        <v>628.66666666666663</v>
      </c>
      <c r="M91" s="281">
        <v>618.1</v>
      </c>
      <c r="N91" s="281">
        <v>605.5</v>
      </c>
      <c r="O91" s="281">
        <v>14997400</v>
      </c>
      <c r="P91" s="282">
        <v>-2.8848208561863379E-2</v>
      </c>
    </row>
    <row r="92" spans="1:16" ht="12.75" customHeight="1">
      <c r="A92" s="272">
        <v>82</v>
      </c>
      <c r="B92" s="286" t="s">
        <v>56</v>
      </c>
      <c r="C92" s="278" t="s">
        <v>131</v>
      </c>
      <c r="D92" s="279">
        <v>45260</v>
      </c>
      <c r="E92" s="278">
        <v>3130.3</v>
      </c>
      <c r="F92" s="278">
        <v>3128.4333333333329</v>
      </c>
      <c r="G92" s="280">
        <v>3106.8166666666657</v>
      </c>
      <c r="H92" s="280">
        <v>3083.3333333333326</v>
      </c>
      <c r="I92" s="280">
        <v>3061.7166666666653</v>
      </c>
      <c r="J92" s="280">
        <v>3151.9166666666661</v>
      </c>
      <c r="K92" s="280">
        <v>3173.5333333333338</v>
      </c>
      <c r="L92" s="280">
        <v>3197.0166666666664</v>
      </c>
      <c r="M92" s="281">
        <v>3150.05</v>
      </c>
      <c r="N92" s="281">
        <v>3104.95</v>
      </c>
      <c r="O92" s="281">
        <v>3322200</v>
      </c>
      <c r="P92" s="282">
        <v>-8.3050426430404903E-2</v>
      </c>
    </row>
    <row r="93" spans="1:16" ht="12.75" customHeight="1">
      <c r="A93" s="272">
        <v>83</v>
      </c>
      <c r="B93" s="286" t="s">
        <v>132</v>
      </c>
      <c r="C93" s="278" t="s">
        <v>133</v>
      </c>
      <c r="D93" s="279">
        <v>45260</v>
      </c>
      <c r="E93" s="278">
        <v>459.65</v>
      </c>
      <c r="F93" s="278">
        <v>457.5333333333333</v>
      </c>
      <c r="G93" s="280">
        <v>453.06666666666661</v>
      </c>
      <c r="H93" s="280">
        <v>446.48333333333329</v>
      </c>
      <c r="I93" s="280">
        <v>442.01666666666659</v>
      </c>
      <c r="J93" s="280">
        <v>464.11666666666662</v>
      </c>
      <c r="K93" s="280">
        <v>468.58333333333331</v>
      </c>
      <c r="L93" s="280">
        <v>475.16666666666663</v>
      </c>
      <c r="M93" s="281">
        <v>462</v>
      </c>
      <c r="N93" s="281">
        <v>450.95</v>
      </c>
      <c r="O93" s="281">
        <v>27731200</v>
      </c>
      <c r="P93" s="282">
        <v>-3.8119749429417767E-2</v>
      </c>
    </row>
    <row r="94" spans="1:16" ht="12.75" customHeight="1">
      <c r="A94" s="272">
        <v>84</v>
      </c>
      <c r="B94" s="286" t="s">
        <v>132</v>
      </c>
      <c r="C94" s="284" t="s">
        <v>134</v>
      </c>
      <c r="D94" s="279">
        <v>45260</v>
      </c>
      <c r="E94" s="278">
        <v>141.85</v>
      </c>
      <c r="F94" s="278">
        <v>140.35</v>
      </c>
      <c r="G94" s="280">
        <v>138</v>
      </c>
      <c r="H94" s="280">
        <v>134.15</v>
      </c>
      <c r="I94" s="280">
        <v>131.80000000000001</v>
      </c>
      <c r="J94" s="280">
        <v>144.19999999999999</v>
      </c>
      <c r="K94" s="280">
        <v>146.54999999999995</v>
      </c>
      <c r="L94" s="280">
        <v>150.39999999999998</v>
      </c>
      <c r="M94" s="281">
        <v>142.69999999999999</v>
      </c>
      <c r="N94" s="281">
        <v>136.5</v>
      </c>
      <c r="O94" s="281">
        <v>31974900</v>
      </c>
      <c r="P94" s="282">
        <v>-3.3637674195098513E-2</v>
      </c>
    </row>
    <row r="95" spans="1:16" ht="12.75" customHeight="1">
      <c r="A95" s="272">
        <v>85</v>
      </c>
      <c r="B95" s="286" t="s">
        <v>84</v>
      </c>
      <c r="C95" s="278" t="s">
        <v>135</v>
      </c>
      <c r="D95" s="279">
        <v>45260</v>
      </c>
      <c r="E95" s="278">
        <v>243.7</v>
      </c>
      <c r="F95" s="278">
        <v>243.58333333333334</v>
      </c>
      <c r="G95" s="280">
        <v>240.76666666666668</v>
      </c>
      <c r="H95" s="280">
        <v>237.83333333333334</v>
      </c>
      <c r="I95" s="280">
        <v>235.01666666666668</v>
      </c>
      <c r="J95" s="280">
        <v>246.51666666666668</v>
      </c>
      <c r="K95" s="280">
        <v>249.33333333333334</v>
      </c>
      <c r="L95" s="280">
        <v>252.26666666666668</v>
      </c>
      <c r="M95" s="281">
        <v>246.4</v>
      </c>
      <c r="N95" s="281">
        <v>240.65</v>
      </c>
      <c r="O95" s="281">
        <v>48735000</v>
      </c>
      <c r="P95" s="282">
        <v>-2.2739577693557118E-2</v>
      </c>
    </row>
    <row r="96" spans="1:16" ht="12.75" customHeight="1">
      <c r="A96" s="272">
        <v>86</v>
      </c>
      <c r="B96" s="286" t="s">
        <v>59</v>
      </c>
      <c r="C96" s="278" t="s">
        <v>136</v>
      </c>
      <c r="D96" s="279">
        <v>45260</v>
      </c>
      <c r="E96" s="278">
        <v>2472.6999999999998</v>
      </c>
      <c r="F96" s="278">
        <v>2470.1999999999998</v>
      </c>
      <c r="G96" s="280">
        <v>2456.6999999999998</v>
      </c>
      <c r="H96" s="280">
        <v>2440.6999999999998</v>
      </c>
      <c r="I96" s="280">
        <v>2427.1999999999998</v>
      </c>
      <c r="J96" s="280">
        <v>2486.1999999999998</v>
      </c>
      <c r="K96" s="280">
        <v>2499.6999999999998</v>
      </c>
      <c r="L96" s="280">
        <v>2515.6999999999998</v>
      </c>
      <c r="M96" s="281">
        <v>2483.6999999999998</v>
      </c>
      <c r="N96" s="281">
        <v>2454.1999999999998</v>
      </c>
      <c r="O96" s="281">
        <v>7860900</v>
      </c>
      <c r="P96" s="282">
        <v>-5.1715402431962938E-2</v>
      </c>
    </row>
    <row r="97" spans="1:16" ht="12.75" customHeight="1">
      <c r="A97" s="272">
        <v>87</v>
      </c>
      <c r="B97" s="286" t="s">
        <v>68</v>
      </c>
      <c r="C97" s="278" t="s">
        <v>137</v>
      </c>
      <c r="D97" s="279">
        <v>45260</v>
      </c>
      <c r="E97" s="278">
        <v>156.19999999999999</v>
      </c>
      <c r="F97" s="278">
        <v>155.04999999999998</v>
      </c>
      <c r="G97" s="280">
        <v>152.24999999999997</v>
      </c>
      <c r="H97" s="280">
        <v>148.29999999999998</v>
      </c>
      <c r="I97" s="280">
        <v>145.49999999999997</v>
      </c>
      <c r="J97" s="280">
        <v>158.99999999999997</v>
      </c>
      <c r="K97" s="280">
        <v>161.79999999999998</v>
      </c>
      <c r="L97" s="280">
        <v>165.74999999999997</v>
      </c>
      <c r="M97" s="281">
        <v>157.85</v>
      </c>
      <c r="N97" s="281">
        <v>151.1</v>
      </c>
      <c r="O97" s="281">
        <v>53284800</v>
      </c>
      <c r="P97" s="282">
        <v>-7.8903288371682978E-2</v>
      </c>
    </row>
    <row r="98" spans="1:16" ht="12.75" customHeight="1">
      <c r="A98" s="272">
        <v>88</v>
      </c>
      <c r="B98" s="286" t="s">
        <v>63</v>
      </c>
      <c r="C98" s="278" t="s">
        <v>138</v>
      </c>
      <c r="D98" s="279">
        <v>45260</v>
      </c>
      <c r="E98" s="278">
        <v>914.55</v>
      </c>
      <c r="F98" s="278">
        <v>913.69999999999993</v>
      </c>
      <c r="G98" s="280">
        <v>906.44999999999982</v>
      </c>
      <c r="H98" s="280">
        <v>898.34999999999991</v>
      </c>
      <c r="I98" s="280">
        <v>891.0999999999998</v>
      </c>
      <c r="J98" s="280">
        <v>921.79999999999984</v>
      </c>
      <c r="K98" s="280">
        <v>929.05000000000007</v>
      </c>
      <c r="L98" s="280">
        <v>937.14999999999986</v>
      </c>
      <c r="M98" s="281">
        <v>920.95</v>
      </c>
      <c r="N98" s="281">
        <v>905.6</v>
      </c>
      <c r="O98" s="281">
        <v>89456500</v>
      </c>
      <c r="P98" s="282">
        <v>-2.9053556097523914E-2</v>
      </c>
    </row>
    <row r="99" spans="1:16" ht="12.75" customHeight="1">
      <c r="A99" s="272">
        <v>89</v>
      </c>
      <c r="B99" s="286" t="s">
        <v>68</v>
      </c>
      <c r="C99" s="278" t="s">
        <v>139</v>
      </c>
      <c r="D99" s="279">
        <v>45260</v>
      </c>
      <c r="E99" s="278">
        <v>1360.95</v>
      </c>
      <c r="F99" s="278">
        <v>1369.0833333333333</v>
      </c>
      <c r="G99" s="280">
        <v>1340.1666666666665</v>
      </c>
      <c r="H99" s="280">
        <v>1319.3833333333332</v>
      </c>
      <c r="I99" s="280">
        <v>1290.4666666666665</v>
      </c>
      <c r="J99" s="280">
        <v>1389.8666666666666</v>
      </c>
      <c r="K99" s="280">
        <v>1418.7833333333331</v>
      </c>
      <c r="L99" s="280">
        <v>1439.5666666666666</v>
      </c>
      <c r="M99" s="281">
        <v>1398</v>
      </c>
      <c r="N99" s="281">
        <v>1348.3</v>
      </c>
      <c r="O99" s="281">
        <v>2738500</v>
      </c>
      <c r="P99" s="282">
        <v>-0.1012471283229406</v>
      </c>
    </row>
    <row r="100" spans="1:16" ht="12.75" customHeight="1">
      <c r="A100" s="272">
        <v>90</v>
      </c>
      <c r="B100" s="286" t="s">
        <v>68</v>
      </c>
      <c r="C100" s="278" t="s">
        <v>140</v>
      </c>
      <c r="D100" s="279">
        <v>45260</v>
      </c>
      <c r="E100" s="278">
        <v>513.95000000000005</v>
      </c>
      <c r="F100" s="278">
        <v>514.28333333333342</v>
      </c>
      <c r="G100" s="280">
        <v>507.71666666666681</v>
      </c>
      <c r="H100" s="280">
        <v>501.48333333333341</v>
      </c>
      <c r="I100" s="280">
        <v>494.9166666666668</v>
      </c>
      <c r="J100" s="280">
        <v>520.51666666666688</v>
      </c>
      <c r="K100" s="280">
        <v>527.08333333333348</v>
      </c>
      <c r="L100" s="280">
        <v>533.31666666666683</v>
      </c>
      <c r="M100" s="281">
        <v>520.85</v>
      </c>
      <c r="N100" s="281">
        <v>508.05</v>
      </c>
      <c r="O100" s="281">
        <v>8826000</v>
      </c>
      <c r="P100" s="282">
        <v>-0.10604679428745062</v>
      </c>
    </row>
    <row r="101" spans="1:16" ht="12.75" customHeight="1">
      <c r="A101" s="272">
        <v>91</v>
      </c>
      <c r="B101" s="286" t="s">
        <v>79</v>
      </c>
      <c r="C101" s="278" t="s">
        <v>141</v>
      </c>
      <c r="D101" s="279">
        <v>45260</v>
      </c>
      <c r="E101" s="278">
        <v>10.85</v>
      </c>
      <c r="F101" s="278">
        <v>10.833333333333334</v>
      </c>
      <c r="G101" s="280">
        <v>10.616666666666667</v>
      </c>
      <c r="H101" s="280">
        <v>10.383333333333333</v>
      </c>
      <c r="I101" s="280">
        <v>10.166666666666666</v>
      </c>
      <c r="J101" s="280">
        <v>11.066666666666668</v>
      </c>
      <c r="K101" s="280">
        <v>11.283333333333333</v>
      </c>
      <c r="L101" s="280">
        <v>11.516666666666669</v>
      </c>
      <c r="M101" s="281">
        <v>11.05</v>
      </c>
      <c r="N101" s="281">
        <v>10.6</v>
      </c>
      <c r="O101" s="281">
        <v>1469760000</v>
      </c>
      <c r="P101" s="282">
        <v>-0.10406710231151858</v>
      </c>
    </row>
    <row r="102" spans="1:16" ht="12.75" customHeight="1">
      <c r="A102" s="272">
        <v>92</v>
      </c>
      <c r="B102" s="286" t="s">
        <v>68</v>
      </c>
      <c r="C102" s="284" t="s">
        <v>142</v>
      </c>
      <c r="D102" s="279">
        <v>45260</v>
      </c>
      <c r="E102" s="278">
        <v>119.05</v>
      </c>
      <c r="F102" s="278">
        <v>118.98333333333333</v>
      </c>
      <c r="G102" s="280">
        <v>118.16666666666667</v>
      </c>
      <c r="H102" s="280">
        <v>117.28333333333333</v>
      </c>
      <c r="I102" s="280">
        <v>116.46666666666667</v>
      </c>
      <c r="J102" s="280">
        <v>119.86666666666667</v>
      </c>
      <c r="K102" s="280">
        <v>120.68333333333334</v>
      </c>
      <c r="L102" s="280">
        <v>121.56666666666668</v>
      </c>
      <c r="M102" s="281">
        <v>119.8</v>
      </c>
      <c r="N102" s="281">
        <v>118.1</v>
      </c>
      <c r="O102" s="281">
        <v>80820000</v>
      </c>
      <c r="P102" s="282">
        <v>-9.5669687814702919E-2</v>
      </c>
    </row>
    <row r="103" spans="1:16" ht="12.75" customHeight="1">
      <c r="A103" s="272">
        <v>93</v>
      </c>
      <c r="B103" s="286" t="s">
        <v>63</v>
      </c>
      <c r="C103" s="278" t="s">
        <v>143</v>
      </c>
      <c r="D103" s="279">
        <v>45260</v>
      </c>
      <c r="E103" s="278">
        <v>85.5</v>
      </c>
      <c r="F103" s="278">
        <v>85.850000000000009</v>
      </c>
      <c r="G103" s="280">
        <v>84.700000000000017</v>
      </c>
      <c r="H103" s="280">
        <v>83.9</v>
      </c>
      <c r="I103" s="280">
        <v>82.750000000000014</v>
      </c>
      <c r="J103" s="280">
        <v>86.65000000000002</v>
      </c>
      <c r="K103" s="280">
        <v>87.800000000000026</v>
      </c>
      <c r="L103" s="280">
        <v>88.600000000000023</v>
      </c>
      <c r="M103" s="281">
        <v>87</v>
      </c>
      <c r="N103" s="281">
        <v>85.05</v>
      </c>
      <c r="O103" s="281">
        <v>246405000</v>
      </c>
      <c r="P103" s="282">
        <v>-0.11820280208277417</v>
      </c>
    </row>
    <row r="104" spans="1:16" ht="12.75" customHeight="1">
      <c r="A104" s="272">
        <v>94</v>
      </c>
      <c r="B104" s="286" t="s">
        <v>45</v>
      </c>
      <c r="C104" s="285" t="s">
        <v>144</v>
      </c>
      <c r="D104" s="279">
        <v>45260</v>
      </c>
      <c r="E104" s="278">
        <v>124.35</v>
      </c>
      <c r="F104" s="278">
        <v>123.76666666666667</v>
      </c>
      <c r="G104" s="280">
        <v>122.78333333333333</v>
      </c>
      <c r="H104" s="280">
        <v>121.21666666666667</v>
      </c>
      <c r="I104" s="280">
        <v>120.23333333333333</v>
      </c>
      <c r="J104" s="280">
        <v>125.33333333333333</v>
      </c>
      <c r="K104" s="280">
        <v>126.31666666666665</v>
      </c>
      <c r="L104" s="280">
        <v>127.88333333333333</v>
      </c>
      <c r="M104" s="281">
        <v>124.75</v>
      </c>
      <c r="N104" s="281">
        <v>122.2</v>
      </c>
      <c r="O104" s="281">
        <v>52488750</v>
      </c>
      <c r="P104" s="282">
        <v>-7.6471364476115064E-2</v>
      </c>
    </row>
    <row r="105" spans="1:16" ht="12.75" customHeight="1">
      <c r="A105" s="272">
        <v>95</v>
      </c>
      <c r="B105" s="286" t="s">
        <v>84</v>
      </c>
      <c r="C105" s="278" t="s">
        <v>145</v>
      </c>
      <c r="D105" s="279">
        <v>45260</v>
      </c>
      <c r="E105" s="278">
        <v>387.6</v>
      </c>
      <c r="F105" s="278">
        <v>389.36666666666662</v>
      </c>
      <c r="G105" s="280">
        <v>381.98333333333323</v>
      </c>
      <c r="H105" s="280">
        <v>376.36666666666662</v>
      </c>
      <c r="I105" s="280">
        <v>368.98333333333323</v>
      </c>
      <c r="J105" s="280">
        <v>394.98333333333323</v>
      </c>
      <c r="K105" s="280">
        <v>402.36666666666656</v>
      </c>
      <c r="L105" s="280">
        <v>407.98333333333323</v>
      </c>
      <c r="M105" s="281">
        <v>396.75</v>
      </c>
      <c r="N105" s="281">
        <v>383.75</v>
      </c>
      <c r="O105" s="281">
        <v>15911500</v>
      </c>
      <c r="P105" s="282">
        <v>-0.11691086691086691</v>
      </c>
    </row>
    <row r="106" spans="1:16" ht="12.75" customHeight="1">
      <c r="A106" s="272">
        <v>96</v>
      </c>
      <c r="B106" s="286" t="s">
        <v>117</v>
      </c>
      <c r="C106" s="285" t="s">
        <v>146</v>
      </c>
      <c r="D106" s="279">
        <v>45260</v>
      </c>
      <c r="E106" s="278">
        <v>377.7</v>
      </c>
      <c r="F106" s="278">
        <v>380.76666666666671</v>
      </c>
      <c r="G106" s="280">
        <v>371.03333333333342</v>
      </c>
      <c r="H106" s="280">
        <v>364.36666666666673</v>
      </c>
      <c r="I106" s="280">
        <v>354.63333333333344</v>
      </c>
      <c r="J106" s="280">
        <v>387.43333333333339</v>
      </c>
      <c r="K106" s="280">
        <v>397.16666666666663</v>
      </c>
      <c r="L106" s="280">
        <v>403.83333333333337</v>
      </c>
      <c r="M106" s="281">
        <v>390.5</v>
      </c>
      <c r="N106" s="281">
        <v>374.1</v>
      </c>
      <c r="O106" s="281">
        <v>24388000</v>
      </c>
      <c r="P106" s="282">
        <v>1.8883689839572192E-2</v>
      </c>
    </row>
    <row r="107" spans="1:16" ht="12.75" customHeight="1">
      <c r="A107" s="272">
        <v>97</v>
      </c>
      <c r="B107" s="286" t="s">
        <v>49</v>
      </c>
      <c r="C107" s="283" t="s">
        <v>147</v>
      </c>
      <c r="D107" s="279">
        <v>45260</v>
      </c>
      <c r="E107" s="278">
        <v>211.05</v>
      </c>
      <c r="F107" s="278">
        <v>208.71666666666667</v>
      </c>
      <c r="G107" s="280">
        <v>205.43333333333334</v>
      </c>
      <c r="H107" s="280">
        <v>199.81666666666666</v>
      </c>
      <c r="I107" s="280">
        <v>196.53333333333333</v>
      </c>
      <c r="J107" s="280">
        <v>214.33333333333334</v>
      </c>
      <c r="K107" s="280">
        <v>217.6166666666667</v>
      </c>
      <c r="L107" s="280">
        <v>223.23333333333335</v>
      </c>
      <c r="M107" s="281">
        <v>212</v>
      </c>
      <c r="N107" s="281">
        <v>203.1</v>
      </c>
      <c r="O107" s="281">
        <v>21013400</v>
      </c>
      <c r="P107" s="282">
        <v>-4.795690448035738E-2</v>
      </c>
    </row>
    <row r="108" spans="1:16" ht="12.75" customHeight="1">
      <c r="A108" s="272">
        <v>98</v>
      </c>
      <c r="B108" s="286" t="s">
        <v>45</v>
      </c>
      <c r="C108" s="285" t="s">
        <v>148</v>
      </c>
      <c r="D108" s="279">
        <v>45260</v>
      </c>
      <c r="E108" s="278">
        <v>2678.75</v>
      </c>
      <c r="F108" s="278">
        <v>2661.8166666666671</v>
      </c>
      <c r="G108" s="280">
        <v>2638.3333333333339</v>
      </c>
      <c r="H108" s="280">
        <v>2597.916666666667</v>
      </c>
      <c r="I108" s="280">
        <v>2574.4333333333338</v>
      </c>
      <c r="J108" s="280">
        <v>2702.233333333334</v>
      </c>
      <c r="K108" s="280">
        <v>2725.7166666666667</v>
      </c>
      <c r="L108" s="280">
        <v>2766.1333333333341</v>
      </c>
      <c r="M108" s="281">
        <v>2685.3</v>
      </c>
      <c r="N108" s="281">
        <v>2621.4</v>
      </c>
      <c r="O108" s="281">
        <v>559800</v>
      </c>
      <c r="P108" s="282">
        <v>-0.20764331210191084</v>
      </c>
    </row>
    <row r="109" spans="1:16" ht="12.75" customHeight="1">
      <c r="A109" s="272">
        <v>99</v>
      </c>
      <c r="B109" s="286" t="s">
        <v>45</v>
      </c>
      <c r="C109" s="278" t="s">
        <v>149</v>
      </c>
      <c r="D109" s="279">
        <v>45260</v>
      </c>
      <c r="E109" s="278">
        <v>2431.4499999999998</v>
      </c>
      <c r="F109" s="278">
        <v>2430.9333333333329</v>
      </c>
      <c r="G109" s="280">
        <v>2411.8666666666659</v>
      </c>
      <c r="H109" s="280">
        <v>2392.2833333333328</v>
      </c>
      <c r="I109" s="280">
        <v>2373.2166666666658</v>
      </c>
      <c r="J109" s="280">
        <v>2450.516666666666</v>
      </c>
      <c r="K109" s="280">
        <v>2469.5833333333326</v>
      </c>
      <c r="L109" s="280">
        <v>2489.1666666666661</v>
      </c>
      <c r="M109" s="281">
        <v>2450</v>
      </c>
      <c r="N109" s="281">
        <v>2411.35</v>
      </c>
      <c r="O109" s="281">
        <v>6096000</v>
      </c>
      <c r="P109" s="282">
        <v>5.416317888620809E-4</v>
      </c>
    </row>
    <row r="110" spans="1:16" ht="12.75" customHeight="1">
      <c r="A110" s="272">
        <v>100</v>
      </c>
      <c r="B110" s="286" t="s">
        <v>63</v>
      </c>
      <c r="C110" s="278" t="s">
        <v>150</v>
      </c>
      <c r="D110" s="279">
        <v>45260</v>
      </c>
      <c r="E110" s="278">
        <v>1423.05</v>
      </c>
      <c r="F110" s="278">
        <v>1421.3</v>
      </c>
      <c r="G110" s="280">
        <v>1405.5</v>
      </c>
      <c r="H110" s="280">
        <v>1387.95</v>
      </c>
      <c r="I110" s="280">
        <v>1372.15</v>
      </c>
      <c r="J110" s="280">
        <v>1438.85</v>
      </c>
      <c r="K110" s="280">
        <v>1454.6499999999996</v>
      </c>
      <c r="L110" s="280">
        <v>1472.1999999999998</v>
      </c>
      <c r="M110" s="281">
        <v>1437.1</v>
      </c>
      <c r="N110" s="281">
        <v>1403.75</v>
      </c>
      <c r="O110" s="281">
        <v>22929500</v>
      </c>
      <c r="P110" s="282">
        <v>1.3100340211196042E-2</v>
      </c>
    </row>
    <row r="111" spans="1:16" ht="12.75" customHeight="1">
      <c r="A111" s="272">
        <v>101</v>
      </c>
      <c r="B111" s="286" t="s">
        <v>79</v>
      </c>
      <c r="C111" s="278" t="s">
        <v>151</v>
      </c>
      <c r="D111" s="279">
        <v>45260</v>
      </c>
      <c r="E111" s="278">
        <v>171.15</v>
      </c>
      <c r="F111" s="278">
        <v>173.06666666666669</v>
      </c>
      <c r="G111" s="280">
        <v>167.88333333333338</v>
      </c>
      <c r="H111" s="280">
        <v>164.6166666666667</v>
      </c>
      <c r="I111" s="280">
        <v>159.43333333333339</v>
      </c>
      <c r="J111" s="280">
        <v>176.33333333333337</v>
      </c>
      <c r="K111" s="280">
        <v>181.51666666666671</v>
      </c>
      <c r="L111" s="280">
        <v>184.78333333333336</v>
      </c>
      <c r="M111" s="281">
        <v>178.25</v>
      </c>
      <c r="N111" s="281">
        <v>169.8</v>
      </c>
      <c r="O111" s="281">
        <v>73011600</v>
      </c>
      <c r="P111" s="282">
        <v>-5.9230701831245069E-2</v>
      </c>
    </row>
    <row r="112" spans="1:16" ht="12.75" customHeight="1">
      <c r="A112" s="272">
        <v>102</v>
      </c>
      <c r="B112" s="286" t="s">
        <v>87</v>
      </c>
      <c r="C112" s="278" t="s">
        <v>152</v>
      </c>
      <c r="D112" s="279">
        <v>45260</v>
      </c>
      <c r="E112" s="278">
        <v>1368.4</v>
      </c>
      <c r="F112" s="278">
        <v>1366.9333333333334</v>
      </c>
      <c r="G112" s="280">
        <v>1352.6666666666667</v>
      </c>
      <c r="H112" s="280">
        <v>1336.9333333333334</v>
      </c>
      <c r="I112" s="280">
        <v>1322.6666666666667</v>
      </c>
      <c r="J112" s="280">
        <v>1382.6666666666667</v>
      </c>
      <c r="K112" s="280">
        <v>1396.9333333333332</v>
      </c>
      <c r="L112" s="280">
        <v>1412.6666666666667</v>
      </c>
      <c r="M112" s="281">
        <v>1381.2</v>
      </c>
      <c r="N112" s="281">
        <v>1351.2</v>
      </c>
      <c r="O112" s="281">
        <v>24103600</v>
      </c>
      <c r="P112" s="282">
        <v>-8.3178650762255418E-2</v>
      </c>
    </row>
    <row r="113" spans="1:16" ht="12.75" customHeight="1">
      <c r="A113" s="272">
        <v>103</v>
      </c>
      <c r="B113" s="286" t="s">
        <v>84</v>
      </c>
      <c r="C113" s="278" t="s">
        <v>154</v>
      </c>
      <c r="D113" s="279">
        <v>45260</v>
      </c>
      <c r="E113" s="278">
        <v>86.65</v>
      </c>
      <c r="F113" s="278">
        <v>86.899999999999991</v>
      </c>
      <c r="G113" s="280">
        <v>85.749999999999986</v>
      </c>
      <c r="H113" s="280">
        <v>84.85</v>
      </c>
      <c r="I113" s="280">
        <v>83.699999999999989</v>
      </c>
      <c r="J113" s="280">
        <v>87.799999999999983</v>
      </c>
      <c r="K113" s="280">
        <v>88.949999999999989</v>
      </c>
      <c r="L113" s="280">
        <v>89.84999999999998</v>
      </c>
      <c r="M113" s="281">
        <v>88.05</v>
      </c>
      <c r="N113" s="281">
        <v>86</v>
      </c>
      <c r="O113" s="281">
        <v>101068500</v>
      </c>
      <c r="P113" s="282">
        <v>-7.172920211336975E-2</v>
      </c>
    </row>
    <row r="114" spans="1:16" ht="12.75" customHeight="1">
      <c r="A114" s="272">
        <v>104</v>
      </c>
      <c r="B114" s="286" t="s">
        <v>43</v>
      </c>
      <c r="C114" s="285" t="s">
        <v>155</v>
      </c>
      <c r="D114" s="279">
        <v>45260</v>
      </c>
      <c r="E114" s="278">
        <v>983</v>
      </c>
      <c r="F114" s="278">
        <v>983.98333333333323</v>
      </c>
      <c r="G114" s="280">
        <v>972.56666666666649</v>
      </c>
      <c r="H114" s="280">
        <v>962.13333333333321</v>
      </c>
      <c r="I114" s="280">
        <v>950.71666666666647</v>
      </c>
      <c r="J114" s="280">
        <v>994.41666666666652</v>
      </c>
      <c r="K114" s="280">
        <v>1005.8333333333333</v>
      </c>
      <c r="L114" s="280">
        <v>1016.2666666666665</v>
      </c>
      <c r="M114" s="281">
        <v>995.4</v>
      </c>
      <c r="N114" s="281">
        <v>973.55</v>
      </c>
      <c r="O114" s="281">
        <v>2265900</v>
      </c>
      <c r="P114" s="282">
        <v>-0.15264948954788526</v>
      </c>
    </row>
    <row r="115" spans="1:16" ht="12.75" customHeight="1">
      <c r="A115" s="272">
        <v>105</v>
      </c>
      <c r="B115" s="286" t="s">
        <v>45</v>
      </c>
      <c r="C115" s="278" t="s">
        <v>156</v>
      </c>
      <c r="D115" s="279">
        <v>45260</v>
      </c>
      <c r="E115" s="278">
        <v>649.70000000000005</v>
      </c>
      <c r="F115" s="278">
        <v>650.18333333333339</v>
      </c>
      <c r="G115" s="280">
        <v>640.91666666666674</v>
      </c>
      <c r="H115" s="280">
        <v>632.13333333333333</v>
      </c>
      <c r="I115" s="280">
        <v>622.86666666666667</v>
      </c>
      <c r="J115" s="280">
        <v>658.96666666666681</v>
      </c>
      <c r="K115" s="280">
        <v>668.23333333333346</v>
      </c>
      <c r="L115" s="280">
        <v>677.01666666666688</v>
      </c>
      <c r="M115" s="281">
        <v>659.45</v>
      </c>
      <c r="N115" s="281">
        <v>641.4</v>
      </c>
      <c r="O115" s="281">
        <v>11723250</v>
      </c>
      <c r="P115" s="282">
        <v>-0.13067739423825592</v>
      </c>
    </row>
    <row r="116" spans="1:16" ht="12.75" customHeight="1">
      <c r="A116" s="272">
        <v>106</v>
      </c>
      <c r="B116" s="286" t="s">
        <v>59</v>
      </c>
      <c r="C116" s="278" t="s">
        <v>157</v>
      </c>
      <c r="D116" s="279">
        <v>45260</v>
      </c>
      <c r="E116" s="278">
        <v>436.05</v>
      </c>
      <c r="F116" s="278">
        <v>435.48333333333335</v>
      </c>
      <c r="G116" s="280">
        <v>433.11666666666667</v>
      </c>
      <c r="H116" s="280">
        <v>430.18333333333334</v>
      </c>
      <c r="I116" s="280">
        <v>427.81666666666666</v>
      </c>
      <c r="J116" s="280">
        <v>438.41666666666669</v>
      </c>
      <c r="K116" s="280">
        <v>440.78333333333336</v>
      </c>
      <c r="L116" s="280">
        <v>443.7166666666667</v>
      </c>
      <c r="M116" s="281">
        <v>437.85</v>
      </c>
      <c r="N116" s="281">
        <v>432.55</v>
      </c>
      <c r="O116" s="281">
        <v>53112000</v>
      </c>
      <c r="P116" s="282">
        <v>-4.8062860256373491E-2</v>
      </c>
    </row>
    <row r="117" spans="1:16" ht="12.75" customHeight="1">
      <c r="A117" s="272">
        <v>107</v>
      </c>
      <c r="B117" s="286" t="s">
        <v>132</v>
      </c>
      <c r="C117" s="278" t="s">
        <v>158</v>
      </c>
      <c r="D117" s="279">
        <v>45260</v>
      </c>
      <c r="E117" s="278">
        <v>648.95000000000005</v>
      </c>
      <c r="F117" s="278">
        <v>647.41666666666663</v>
      </c>
      <c r="G117" s="280">
        <v>642.5333333333333</v>
      </c>
      <c r="H117" s="280">
        <v>636.11666666666667</v>
      </c>
      <c r="I117" s="280">
        <v>631.23333333333335</v>
      </c>
      <c r="J117" s="280">
        <v>653.83333333333326</v>
      </c>
      <c r="K117" s="280">
        <v>658.7166666666667</v>
      </c>
      <c r="L117" s="280">
        <v>665.13333333333321</v>
      </c>
      <c r="M117" s="281">
        <v>652.29999999999995</v>
      </c>
      <c r="N117" s="281">
        <v>641</v>
      </c>
      <c r="O117" s="281">
        <v>24185000</v>
      </c>
      <c r="P117" s="282">
        <v>-4.0943789035392086E-2</v>
      </c>
    </row>
    <row r="118" spans="1:16" ht="12.75" customHeight="1">
      <c r="A118" s="272">
        <v>108</v>
      </c>
      <c r="B118" s="286" t="s">
        <v>49</v>
      </c>
      <c r="C118" s="283" t="s">
        <v>159</v>
      </c>
      <c r="D118" s="279">
        <v>45260</v>
      </c>
      <c r="E118" s="278">
        <v>3098.2</v>
      </c>
      <c r="F118" s="278">
        <v>3095.3166666666671</v>
      </c>
      <c r="G118" s="280">
        <v>3072.8833333333341</v>
      </c>
      <c r="H118" s="280">
        <v>3047.5666666666671</v>
      </c>
      <c r="I118" s="280">
        <v>3025.1333333333341</v>
      </c>
      <c r="J118" s="280">
        <v>3120.6333333333341</v>
      </c>
      <c r="K118" s="280">
        <v>3143.0666666666675</v>
      </c>
      <c r="L118" s="280">
        <v>3168.3833333333341</v>
      </c>
      <c r="M118" s="281">
        <v>3117.75</v>
      </c>
      <c r="N118" s="281">
        <v>3070</v>
      </c>
      <c r="O118" s="281">
        <v>581750</v>
      </c>
      <c r="P118" s="282">
        <v>-0.10327552986512524</v>
      </c>
    </row>
    <row r="119" spans="1:16" ht="12.75" customHeight="1">
      <c r="A119" s="272">
        <v>109</v>
      </c>
      <c r="B119" s="286" t="s">
        <v>132</v>
      </c>
      <c r="C119" s="278" t="s">
        <v>160</v>
      </c>
      <c r="D119" s="279">
        <v>45260</v>
      </c>
      <c r="E119" s="278">
        <v>733.5</v>
      </c>
      <c r="F119" s="278">
        <v>737.93333333333339</v>
      </c>
      <c r="G119" s="280">
        <v>727.06666666666683</v>
      </c>
      <c r="H119" s="280">
        <v>720.63333333333344</v>
      </c>
      <c r="I119" s="280">
        <v>709.76666666666688</v>
      </c>
      <c r="J119" s="280">
        <v>744.36666666666679</v>
      </c>
      <c r="K119" s="280">
        <v>755.23333333333335</v>
      </c>
      <c r="L119" s="280">
        <v>761.66666666666674</v>
      </c>
      <c r="M119" s="281">
        <v>748.8</v>
      </c>
      <c r="N119" s="281">
        <v>731.5</v>
      </c>
      <c r="O119" s="281">
        <v>15731550</v>
      </c>
      <c r="P119" s="282">
        <v>-9.3927377342352847E-2</v>
      </c>
    </row>
    <row r="120" spans="1:16" ht="12.75" customHeight="1">
      <c r="A120" s="272">
        <v>110</v>
      </c>
      <c r="B120" s="286" t="s">
        <v>45</v>
      </c>
      <c r="C120" s="278" t="s">
        <v>161</v>
      </c>
      <c r="D120" s="279">
        <v>45260</v>
      </c>
      <c r="E120" s="278">
        <v>499.4</v>
      </c>
      <c r="F120" s="278">
        <v>496.18333333333334</v>
      </c>
      <c r="G120" s="280">
        <v>485.11666666666667</v>
      </c>
      <c r="H120" s="280">
        <v>470.83333333333331</v>
      </c>
      <c r="I120" s="280">
        <v>459.76666666666665</v>
      </c>
      <c r="J120" s="280">
        <v>510.4666666666667</v>
      </c>
      <c r="K120" s="280">
        <v>521.53333333333342</v>
      </c>
      <c r="L120" s="280">
        <v>535.81666666666672</v>
      </c>
      <c r="M120" s="281">
        <v>507.25</v>
      </c>
      <c r="N120" s="281">
        <v>481.9</v>
      </c>
      <c r="O120" s="281">
        <v>22481250</v>
      </c>
      <c r="P120" s="282">
        <v>-7.8495670441153867E-2</v>
      </c>
    </row>
    <row r="121" spans="1:16" ht="12.75" customHeight="1">
      <c r="A121" s="272">
        <v>111</v>
      </c>
      <c r="B121" s="286" t="s">
        <v>63</v>
      </c>
      <c r="C121" s="278" t="s">
        <v>162</v>
      </c>
      <c r="D121" s="279">
        <v>45260</v>
      </c>
      <c r="E121" s="278">
        <v>1706.2</v>
      </c>
      <c r="F121" s="278">
        <v>1714.6833333333334</v>
      </c>
      <c r="G121" s="280">
        <v>1692.7166666666667</v>
      </c>
      <c r="H121" s="280">
        <v>1679.2333333333333</v>
      </c>
      <c r="I121" s="280">
        <v>1657.2666666666667</v>
      </c>
      <c r="J121" s="280">
        <v>1728.1666666666667</v>
      </c>
      <c r="K121" s="280">
        <v>1750.1333333333334</v>
      </c>
      <c r="L121" s="280">
        <v>1763.6166666666668</v>
      </c>
      <c r="M121" s="281">
        <v>1736.65</v>
      </c>
      <c r="N121" s="281">
        <v>1701.2</v>
      </c>
      <c r="O121" s="281">
        <v>26502400</v>
      </c>
      <c r="P121" s="282">
        <v>-1.5512630014858841E-2</v>
      </c>
    </row>
    <row r="122" spans="1:16" ht="12.75" customHeight="1">
      <c r="A122" s="272">
        <v>112</v>
      </c>
      <c r="B122" s="286" t="s">
        <v>68</v>
      </c>
      <c r="C122" s="278" t="s">
        <v>163</v>
      </c>
      <c r="D122" s="279">
        <v>45260</v>
      </c>
      <c r="E122" s="278">
        <v>132.25</v>
      </c>
      <c r="F122" s="278">
        <v>131.01666666666665</v>
      </c>
      <c r="G122" s="280">
        <v>128.8833333333333</v>
      </c>
      <c r="H122" s="280">
        <v>125.51666666666665</v>
      </c>
      <c r="I122" s="280">
        <v>123.3833333333333</v>
      </c>
      <c r="J122" s="280">
        <v>134.3833333333333</v>
      </c>
      <c r="K122" s="280">
        <v>136.51666666666662</v>
      </c>
      <c r="L122" s="280">
        <v>139.8833333333333</v>
      </c>
      <c r="M122" s="281">
        <v>133.15</v>
      </c>
      <c r="N122" s="281">
        <v>127.65</v>
      </c>
      <c r="O122" s="281">
        <v>59603396</v>
      </c>
      <c r="P122" s="282">
        <v>-9.572163552667208E-2</v>
      </c>
    </row>
    <row r="123" spans="1:16" ht="12.75" customHeight="1">
      <c r="A123" s="272">
        <v>113</v>
      </c>
      <c r="B123" s="286" t="s">
        <v>45</v>
      </c>
      <c r="C123" s="278" t="s">
        <v>164</v>
      </c>
      <c r="D123" s="279">
        <v>45260</v>
      </c>
      <c r="E123" s="278">
        <v>2364.9499999999998</v>
      </c>
      <c r="F123" s="278">
        <v>2361.4</v>
      </c>
      <c r="G123" s="280">
        <v>2334.5500000000002</v>
      </c>
      <c r="H123" s="280">
        <v>2304.15</v>
      </c>
      <c r="I123" s="280">
        <v>2277.3000000000002</v>
      </c>
      <c r="J123" s="280">
        <v>2391.8000000000002</v>
      </c>
      <c r="K123" s="280">
        <v>2418.6499999999996</v>
      </c>
      <c r="L123" s="280">
        <v>2449.0500000000002</v>
      </c>
      <c r="M123" s="281">
        <v>2388.25</v>
      </c>
      <c r="N123" s="281">
        <v>2331</v>
      </c>
      <c r="O123" s="281">
        <v>877500</v>
      </c>
      <c r="P123" s="282">
        <v>-0.30752840909090912</v>
      </c>
    </row>
    <row r="124" spans="1:16" ht="12.75" customHeight="1">
      <c r="A124" s="272">
        <v>114</v>
      </c>
      <c r="B124" s="286" t="s">
        <v>43</v>
      </c>
      <c r="C124" s="283" t="s">
        <v>165</v>
      </c>
      <c r="D124" s="279">
        <v>45260</v>
      </c>
      <c r="E124" s="278">
        <v>361.05</v>
      </c>
      <c r="F124" s="278">
        <v>357.83333333333331</v>
      </c>
      <c r="G124" s="280">
        <v>351.96666666666664</v>
      </c>
      <c r="H124" s="280">
        <v>342.88333333333333</v>
      </c>
      <c r="I124" s="280">
        <v>337.01666666666665</v>
      </c>
      <c r="J124" s="280">
        <v>366.91666666666663</v>
      </c>
      <c r="K124" s="280">
        <v>372.7833333333333</v>
      </c>
      <c r="L124" s="280">
        <v>381.86666666666662</v>
      </c>
      <c r="M124" s="281">
        <v>363.7</v>
      </c>
      <c r="N124" s="281">
        <v>348.75</v>
      </c>
      <c r="O124" s="281">
        <v>15145300</v>
      </c>
      <c r="P124" s="282">
        <v>-0.19134065535082145</v>
      </c>
    </row>
    <row r="125" spans="1:16" ht="12.75" customHeight="1">
      <c r="A125" s="272">
        <v>115</v>
      </c>
      <c r="B125" s="286" t="s">
        <v>68</v>
      </c>
      <c r="C125" s="278" t="s">
        <v>166</v>
      </c>
      <c r="D125" s="279">
        <v>45260</v>
      </c>
      <c r="E125" s="278">
        <v>441.5</v>
      </c>
      <c r="F125" s="278">
        <v>441.33333333333331</v>
      </c>
      <c r="G125" s="280">
        <v>435.16666666666663</v>
      </c>
      <c r="H125" s="280">
        <v>428.83333333333331</v>
      </c>
      <c r="I125" s="280">
        <v>422.66666666666663</v>
      </c>
      <c r="J125" s="280">
        <v>447.66666666666663</v>
      </c>
      <c r="K125" s="280">
        <v>453.83333333333326</v>
      </c>
      <c r="L125" s="280">
        <v>460.16666666666663</v>
      </c>
      <c r="M125" s="281">
        <v>447.5</v>
      </c>
      <c r="N125" s="281">
        <v>435</v>
      </c>
      <c r="O125" s="281">
        <v>21310000</v>
      </c>
      <c r="P125" s="282">
        <v>-4.216109313196692E-2</v>
      </c>
    </row>
    <row r="126" spans="1:16" ht="12.75" customHeight="1">
      <c r="A126" s="272">
        <v>116</v>
      </c>
      <c r="B126" s="286" t="s">
        <v>41</v>
      </c>
      <c r="C126" s="278" t="s">
        <v>167</v>
      </c>
      <c r="D126" s="279">
        <v>45260</v>
      </c>
      <c r="E126" s="278">
        <v>2885.5</v>
      </c>
      <c r="F126" s="278">
        <v>2898.4499999999994</v>
      </c>
      <c r="G126" s="280">
        <v>2864.9999999999986</v>
      </c>
      <c r="H126" s="280">
        <v>2844.4999999999991</v>
      </c>
      <c r="I126" s="280">
        <v>2811.0499999999984</v>
      </c>
      <c r="J126" s="280">
        <v>2918.9499999999989</v>
      </c>
      <c r="K126" s="280">
        <v>2952.3999999999996</v>
      </c>
      <c r="L126" s="280">
        <v>2972.8999999999992</v>
      </c>
      <c r="M126" s="281">
        <v>2931.9</v>
      </c>
      <c r="N126" s="281">
        <v>2877.95</v>
      </c>
      <c r="O126" s="281">
        <v>8447700</v>
      </c>
      <c r="P126" s="282">
        <v>-5.0062409337786322E-2</v>
      </c>
    </row>
    <row r="127" spans="1:16" ht="12.75" customHeight="1">
      <c r="A127" s="272">
        <v>117</v>
      </c>
      <c r="B127" s="286" t="s">
        <v>87</v>
      </c>
      <c r="C127" s="278" t="s">
        <v>168</v>
      </c>
      <c r="D127" s="279">
        <v>45260</v>
      </c>
      <c r="E127" s="278">
        <v>5172.75</v>
      </c>
      <c r="F127" s="278">
        <v>5153.9666666666662</v>
      </c>
      <c r="G127" s="280">
        <v>5106.7833333333328</v>
      </c>
      <c r="H127" s="280">
        <v>5040.8166666666666</v>
      </c>
      <c r="I127" s="280">
        <v>4993.6333333333332</v>
      </c>
      <c r="J127" s="280">
        <v>5219.9333333333325</v>
      </c>
      <c r="K127" s="280">
        <v>5267.116666666665</v>
      </c>
      <c r="L127" s="280">
        <v>5333.0833333333321</v>
      </c>
      <c r="M127" s="281">
        <v>5201.1499999999996</v>
      </c>
      <c r="N127" s="281">
        <v>5088</v>
      </c>
      <c r="O127" s="281">
        <v>1408800</v>
      </c>
      <c r="P127" s="282">
        <v>-5.3130355882649458E-2</v>
      </c>
    </row>
    <row r="128" spans="1:16" ht="12.75" customHeight="1">
      <c r="A128" s="272">
        <v>118</v>
      </c>
      <c r="B128" s="286" t="s">
        <v>87</v>
      </c>
      <c r="C128" s="278" t="s">
        <v>169</v>
      </c>
      <c r="D128" s="279">
        <v>45260</v>
      </c>
      <c r="E128" s="278">
        <v>4153</v>
      </c>
      <c r="F128" s="278">
        <v>4147.9833333333336</v>
      </c>
      <c r="G128" s="280">
        <v>4112.0666666666675</v>
      </c>
      <c r="H128" s="280">
        <v>4071.1333333333341</v>
      </c>
      <c r="I128" s="280">
        <v>4035.2166666666681</v>
      </c>
      <c r="J128" s="280">
        <v>4188.916666666667</v>
      </c>
      <c r="K128" s="280">
        <v>4224.833333333333</v>
      </c>
      <c r="L128" s="280">
        <v>4265.7666666666664</v>
      </c>
      <c r="M128" s="281">
        <v>4183.8999999999996</v>
      </c>
      <c r="N128" s="281">
        <v>4107.05</v>
      </c>
      <c r="O128" s="281">
        <v>954600</v>
      </c>
      <c r="P128" s="282">
        <v>-0.15522123893805309</v>
      </c>
    </row>
    <row r="129" spans="1:16" ht="12.75" customHeight="1">
      <c r="A129" s="272">
        <v>119</v>
      </c>
      <c r="B129" s="286" t="s">
        <v>43</v>
      </c>
      <c r="C129" s="278" t="s">
        <v>170</v>
      </c>
      <c r="D129" s="279">
        <v>45260</v>
      </c>
      <c r="E129" s="278">
        <v>1150.45</v>
      </c>
      <c r="F129" s="278">
        <v>1145.8500000000001</v>
      </c>
      <c r="G129" s="280">
        <v>1138.7500000000002</v>
      </c>
      <c r="H129" s="280">
        <v>1127.0500000000002</v>
      </c>
      <c r="I129" s="280">
        <v>1119.9500000000003</v>
      </c>
      <c r="J129" s="280">
        <v>1157.5500000000002</v>
      </c>
      <c r="K129" s="280">
        <v>1164.6500000000001</v>
      </c>
      <c r="L129" s="280">
        <v>1176.3500000000001</v>
      </c>
      <c r="M129" s="281">
        <v>1152.95</v>
      </c>
      <c r="N129" s="281">
        <v>1134.1500000000001</v>
      </c>
      <c r="O129" s="281">
        <v>5021800</v>
      </c>
      <c r="P129" s="282">
        <v>-0.14685920577617328</v>
      </c>
    </row>
    <row r="130" spans="1:16" ht="12.75" customHeight="1">
      <c r="A130" s="272">
        <v>120</v>
      </c>
      <c r="B130" s="286" t="s">
        <v>56</v>
      </c>
      <c r="C130" s="278" t="s">
        <v>171</v>
      </c>
      <c r="D130" s="279">
        <v>45260</v>
      </c>
      <c r="E130" s="278">
        <v>1514.85</v>
      </c>
      <c r="F130" s="278">
        <v>1529.8500000000001</v>
      </c>
      <c r="G130" s="280">
        <v>1493.0000000000002</v>
      </c>
      <c r="H130" s="280">
        <v>1471.15</v>
      </c>
      <c r="I130" s="280">
        <v>1434.3000000000002</v>
      </c>
      <c r="J130" s="280">
        <v>1551.7000000000003</v>
      </c>
      <c r="K130" s="280">
        <v>1588.5500000000002</v>
      </c>
      <c r="L130" s="280">
        <v>1610.4000000000003</v>
      </c>
      <c r="M130" s="281">
        <v>1566.7</v>
      </c>
      <c r="N130" s="281">
        <v>1508</v>
      </c>
      <c r="O130" s="281">
        <v>13500200</v>
      </c>
      <c r="P130" s="282">
        <v>-5.3076054401728287E-2</v>
      </c>
    </row>
    <row r="131" spans="1:16" ht="12.75" customHeight="1">
      <c r="A131" s="272">
        <v>121</v>
      </c>
      <c r="B131" s="286" t="s">
        <v>68</v>
      </c>
      <c r="C131" s="278" t="s">
        <v>172</v>
      </c>
      <c r="D131" s="279">
        <v>45260</v>
      </c>
      <c r="E131" s="278">
        <v>269.55</v>
      </c>
      <c r="F131" s="278">
        <v>268.36666666666667</v>
      </c>
      <c r="G131" s="280">
        <v>265.83333333333337</v>
      </c>
      <c r="H131" s="280">
        <v>262.11666666666667</v>
      </c>
      <c r="I131" s="280">
        <v>259.58333333333337</v>
      </c>
      <c r="J131" s="280">
        <v>272.08333333333337</v>
      </c>
      <c r="K131" s="280">
        <v>274.61666666666667</v>
      </c>
      <c r="L131" s="280">
        <v>278.33333333333337</v>
      </c>
      <c r="M131" s="281">
        <v>270.89999999999998</v>
      </c>
      <c r="N131" s="281">
        <v>264.64999999999998</v>
      </c>
      <c r="O131" s="281">
        <v>34548000</v>
      </c>
      <c r="P131" s="282">
        <v>-0.15654296875000001</v>
      </c>
    </row>
    <row r="132" spans="1:16" ht="12.75" customHeight="1">
      <c r="A132" s="272">
        <v>122</v>
      </c>
      <c r="B132" s="286" t="s">
        <v>68</v>
      </c>
      <c r="C132" s="278" t="s">
        <v>173</v>
      </c>
      <c r="D132" s="279">
        <v>45260</v>
      </c>
      <c r="E132" s="278">
        <v>130.94999999999999</v>
      </c>
      <c r="F132" s="278">
        <v>129.43333333333334</v>
      </c>
      <c r="G132" s="280">
        <v>127.21666666666667</v>
      </c>
      <c r="H132" s="280">
        <v>123.48333333333333</v>
      </c>
      <c r="I132" s="280">
        <v>121.26666666666667</v>
      </c>
      <c r="J132" s="280">
        <v>133.16666666666669</v>
      </c>
      <c r="K132" s="280">
        <v>135.38333333333338</v>
      </c>
      <c r="L132" s="280">
        <v>139.11666666666667</v>
      </c>
      <c r="M132" s="281">
        <v>131.65</v>
      </c>
      <c r="N132" s="281">
        <v>125.7</v>
      </c>
      <c r="O132" s="281">
        <v>70302000</v>
      </c>
      <c r="P132" s="282">
        <v>1.7100694444444446E-2</v>
      </c>
    </row>
    <row r="133" spans="1:16" ht="12.75" customHeight="1">
      <c r="A133" s="272">
        <v>123</v>
      </c>
      <c r="B133" s="286" t="s">
        <v>59</v>
      </c>
      <c r="C133" s="278" t="s">
        <v>174</v>
      </c>
      <c r="D133" s="279">
        <v>45260</v>
      </c>
      <c r="E133" s="278">
        <v>537.4</v>
      </c>
      <c r="F133" s="278">
        <v>537.94999999999993</v>
      </c>
      <c r="G133" s="280">
        <v>533.79999999999984</v>
      </c>
      <c r="H133" s="280">
        <v>530.19999999999993</v>
      </c>
      <c r="I133" s="280">
        <v>526.04999999999984</v>
      </c>
      <c r="J133" s="280">
        <v>541.54999999999984</v>
      </c>
      <c r="K133" s="280">
        <v>545.69999999999993</v>
      </c>
      <c r="L133" s="280">
        <v>549.29999999999984</v>
      </c>
      <c r="M133" s="281">
        <v>542.1</v>
      </c>
      <c r="N133" s="281">
        <v>534.35</v>
      </c>
      <c r="O133" s="281">
        <v>11076000</v>
      </c>
      <c r="P133" s="282">
        <v>-4.2531120331950209E-2</v>
      </c>
    </row>
    <row r="134" spans="1:16" ht="12.75" customHeight="1">
      <c r="A134" s="272">
        <v>124</v>
      </c>
      <c r="B134" s="286" t="s">
        <v>56</v>
      </c>
      <c r="C134" s="278" t="s">
        <v>175</v>
      </c>
      <c r="D134" s="279">
        <v>45260</v>
      </c>
      <c r="E134" s="278">
        <v>10490.6</v>
      </c>
      <c r="F134" s="278">
        <v>10534.133333333333</v>
      </c>
      <c r="G134" s="280">
        <v>10421.516666666666</v>
      </c>
      <c r="H134" s="280">
        <v>10352.433333333332</v>
      </c>
      <c r="I134" s="280">
        <v>10239.816666666666</v>
      </c>
      <c r="J134" s="280">
        <v>10603.216666666667</v>
      </c>
      <c r="K134" s="280">
        <v>10715.833333333332</v>
      </c>
      <c r="L134" s="280">
        <v>10784.916666666668</v>
      </c>
      <c r="M134" s="281">
        <v>10646.75</v>
      </c>
      <c r="N134" s="281">
        <v>10465.049999999999</v>
      </c>
      <c r="O134" s="281">
        <v>2878600</v>
      </c>
      <c r="P134" s="282">
        <v>-0.14612007593735168</v>
      </c>
    </row>
    <row r="135" spans="1:16" ht="12.75" customHeight="1">
      <c r="A135" s="272">
        <v>125</v>
      </c>
      <c r="B135" s="286" t="s">
        <v>59</v>
      </c>
      <c r="C135" s="278" t="s">
        <v>176</v>
      </c>
      <c r="D135" s="279">
        <v>45260</v>
      </c>
      <c r="E135" s="278">
        <v>1017.8</v>
      </c>
      <c r="F135" s="278">
        <v>1013.2166666666667</v>
      </c>
      <c r="G135" s="280">
        <v>1005.5833333333334</v>
      </c>
      <c r="H135" s="280">
        <v>993.36666666666667</v>
      </c>
      <c r="I135" s="280">
        <v>985.73333333333335</v>
      </c>
      <c r="J135" s="280">
        <v>1025.4333333333334</v>
      </c>
      <c r="K135" s="280">
        <v>1033.0666666666666</v>
      </c>
      <c r="L135" s="280">
        <v>1045.2833333333333</v>
      </c>
      <c r="M135" s="281">
        <v>1020.85</v>
      </c>
      <c r="N135" s="281">
        <v>1001</v>
      </c>
      <c r="O135" s="281">
        <v>8687000</v>
      </c>
      <c r="P135" s="282">
        <v>-4.7728667894413754E-2</v>
      </c>
    </row>
    <row r="136" spans="1:16" ht="12.75" customHeight="1">
      <c r="A136" s="272">
        <v>126</v>
      </c>
      <c r="B136" s="286" t="s">
        <v>45</v>
      </c>
      <c r="C136" s="285" t="s">
        <v>177</v>
      </c>
      <c r="D136" s="279">
        <v>45260</v>
      </c>
      <c r="E136" s="278">
        <v>2248.6999999999998</v>
      </c>
      <c r="F136" s="278">
        <v>2229.25</v>
      </c>
      <c r="G136" s="280">
        <v>2195.5</v>
      </c>
      <c r="H136" s="280">
        <v>2142.3000000000002</v>
      </c>
      <c r="I136" s="280">
        <v>2108.5500000000002</v>
      </c>
      <c r="J136" s="280">
        <v>2282.4499999999998</v>
      </c>
      <c r="K136" s="280">
        <v>2316.1999999999998</v>
      </c>
      <c r="L136" s="280">
        <v>2369.3999999999996</v>
      </c>
      <c r="M136" s="281">
        <v>2263</v>
      </c>
      <c r="N136" s="281">
        <v>2176.0500000000002</v>
      </c>
      <c r="O136" s="281">
        <v>1724800</v>
      </c>
      <c r="P136" s="282">
        <v>-0.15846994535519127</v>
      </c>
    </row>
    <row r="137" spans="1:16" ht="12.75" customHeight="1">
      <c r="A137" s="272">
        <v>127</v>
      </c>
      <c r="B137" s="286" t="s">
        <v>43</v>
      </c>
      <c r="C137" s="285" t="s">
        <v>178</v>
      </c>
      <c r="D137" s="279">
        <v>45260</v>
      </c>
      <c r="E137" s="278">
        <v>1417.6</v>
      </c>
      <c r="F137" s="278">
        <v>1412.3666666666668</v>
      </c>
      <c r="G137" s="280">
        <v>1394.3833333333337</v>
      </c>
      <c r="H137" s="280">
        <v>1371.166666666667</v>
      </c>
      <c r="I137" s="280">
        <v>1353.1833333333338</v>
      </c>
      <c r="J137" s="280">
        <v>1435.5833333333335</v>
      </c>
      <c r="K137" s="280">
        <v>1453.5666666666666</v>
      </c>
      <c r="L137" s="280">
        <v>1476.7833333333333</v>
      </c>
      <c r="M137" s="281">
        <v>1430.35</v>
      </c>
      <c r="N137" s="281">
        <v>1389.15</v>
      </c>
      <c r="O137" s="281">
        <v>1660000</v>
      </c>
      <c r="P137" s="282">
        <v>-8.0841638981173872E-2</v>
      </c>
    </row>
    <row r="138" spans="1:16" ht="12.75" customHeight="1">
      <c r="A138" s="272">
        <v>128</v>
      </c>
      <c r="B138" s="286" t="s">
        <v>68</v>
      </c>
      <c r="C138" s="278" t="s">
        <v>179</v>
      </c>
      <c r="D138" s="279">
        <v>45260</v>
      </c>
      <c r="E138" s="278">
        <v>891.1</v>
      </c>
      <c r="F138" s="278">
        <v>883.88333333333333</v>
      </c>
      <c r="G138" s="280">
        <v>874.56666666666661</v>
      </c>
      <c r="H138" s="280">
        <v>858.0333333333333</v>
      </c>
      <c r="I138" s="280">
        <v>848.71666666666658</v>
      </c>
      <c r="J138" s="280">
        <v>900.41666666666663</v>
      </c>
      <c r="K138" s="280">
        <v>909.73333333333346</v>
      </c>
      <c r="L138" s="280">
        <v>926.26666666666665</v>
      </c>
      <c r="M138" s="281">
        <v>893.2</v>
      </c>
      <c r="N138" s="281">
        <v>867.35</v>
      </c>
      <c r="O138" s="281">
        <v>6743200</v>
      </c>
      <c r="P138" s="282">
        <v>-5.8948308585463884E-2</v>
      </c>
    </row>
    <row r="139" spans="1:16" ht="12.75" customHeight="1">
      <c r="A139" s="272">
        <v>129</v>
      </c>
      <c r="B139" s="286" t="s">
        <v>84</v>
      </c>
      <c r="C139" s="278" t="s">
        <v>180</v>
      </c>
      <c r="D139" s="279">
        <v>45260</v>
      </c>
      <c r="E139" s="278">
        <v>996.7</v>
      </c>
      <c r="F139" s="278">
        <v>1001.5166666666668</v>
      </c>
      <c r="G139" s="280">
        <v>980.48333333333358</v>
      </c>
      <c r="H139" s="280">
        <v>964.26666666666677</v>
      </c>
      <c r="I139" s="280">
        <v>943.23333333333358</v>
      </c>
      <c r="J139" s="280">
        <v>1017.7333333333336</v>
      </c>
      <c r="K139" s="280">
        <v>1038.7666666666667</v>
      </c>
      <c r="L139" s="280">
        <v>1054.9833333333336</v>
      </c>
      <c r="M139" s="281">
        <v>1022.55</v>
      </c>
      <c r="N139" s="281">
        <v>985.3</v>
      </c>
      <c r="O139" s="281">
        <v>2384800</v>
      </c>
      <c r="P139" s="282">
        <v>-0.22167101827676239</v>
      </c>
    </row>
    <row r="140" spans="1:16" ht="12.75" customHeight="1">
      <c r="A140" s="272">
        <v>130</v>
      </c>
      <c r="B140" s="286" t="s">
        <v>56</v>
      </c>
      <c r="C140" s="283" t="s">
        <v>181</v>
      </c>
      <c r="D140" s="279">
        <v>45260</v>
      </c>
      <c r="E140" s="278">
        <v>92.5</v>
      </c>
      <c r="F140" s="278">
        <v>91.600000000000009</v>
      </c>
      <c r="G140" s="280">
        <v>90.300000000000011</v>
      </c>
      <c r="H140" s="280">
        <v>88.100000000000009</v>
      </c>
      <c r="I140" s="280">
        <v>86.800000000000011</v>
      </c>
      <c r="J140" s="280">
        <v>93.800000000000011</v>
      </c>
      <c r="K140" s="280">
        <v>95.1</v>
      </c>
      <c r="L140" s="280">
        <v>97.300000000000011</v>
      </c>
      <c r="M140" s="281">
        <v>92.9</v>
      </c>
      <c r="N140" s="281">
        <v>89.4</v>
      </c>
      <c r="O140" s="281">
        <v>75458800</v>
      </c>
      <c r="P140" s="282">
        <v>-0.17227414330218069</v>
      </c>
    </row>
    <row r="141" spans="1:16" ht="12.75" customHeight="1">
      <c r="A141" s="272">
        <v>131</v>
      </c>
      <c r="B141" s="286" t="s">
        <v>87</v>
      </c>
      <c r="C141" s="278" t="s">
        <v>182</v>
      </c>
      <c r="D141" s="279">
        <v>45260</v>
      </c>
      <c r="E141" s="278">
        <v>2121.6999999999998</v>
      </c>
      <c r="F141" s="278">
        <v>2113.2833333333333</v>
      </c>
      <c r="G141" s="280">
        <v>2092.6166666666668</v>
      </c>
      <c r="H141" s="280">
        <v>2063.5333333333333</v>
      </c>
      <c r="I141" s="280">
        <v>2042.8666666666668</v>
      </c>
      <c r="J141" s="280">
        <v>2142.3666666666668</v>
      </c>
      <c r="K141" s="280">
        <v>2163.0333333333338</v>
      </c>
      <c r="L141" s="280">
        <v>2192.1166666666668</v>
      </c>
      <c r="M141" s="281">
        <v>2133.9499999999998</v>
      </c>
      <c r="N141" s="281">
        <v>2084.1999999999998</v>
      </c>
      <c r="O141" s="281">
        <v>2641650</v>
      </c>
      <c r="P141" s="282">
        <v>-5.9986300029357079E-2</v>
      </c>
    </row>
    <row r="142" spans="1:16" ht="12.75" customHeight="1">
      <c r="A142" s="272">
        <v>132</v>
      </c>
      <c r="B142" s="286" t="s">
        <v>56</v>
      </c>
      <c r="C142" s="278" t="s">
        <v>183</v>
      </c>
      <c r="D142" s="279">
        <v>45260</v>
      </c>
      <c r="E142" s="278">
        <v>108012.25</v>
      </c>
      <c r="F142" s="278">
        <v>108083.64999999998</v>
      </c>
      <c r="G142" s="280">
        <v>107002.74999999996</v>
      </c>
      <c r="H142" s="280">
        <v>105993.24999999997</v>
      </c>
      <c r="I142" s="280">
        <v>104912.34999999995</v>
      </c>
      <c r="J142" s="280">
        <v>109093.14999999997</v>
      </c>
      <c r="K142" s="280">
        <v>110174.04999999999</v>
      </c>
      <c r="L142" s="280">
        <v>111183.54999999997</v>
      </c>
      <c r="M142" s="281">
        <v>109164.55</v>
      </c>
      <c r="N142" s="281">
        <v>107074.15</v>
      </c>
      <c r="O142" s="281">
        <v>41650</v>
      </c>
      <c r="P142" s="282">
        <v>-0.12371134020618557</v>
      </c>
    </row>
    <row r="143" spans="1:16" ht="12.75" customHeight="1">
      <c r="A143" s="272">
        <v>133</v>
      </c>
      <c r="B143" s="286" t="s">
        <v>68</v>
      </c>
      <c r="C143" s="278" t="s">
        <v>184</v>
      </c>
      <c r="D143" s="279">
        <v>45260</v>
      </c>
      <c r="E143" s="278">
        <v>1246.8499999999999</v>
      </c>
      <c r="F143" s="278">
        <v>1245.3</v>
      </c>
      <c r="G143" s="280">
        <v>1234.9499999999998</v>
      </c>
      <c r="H143" s="280">
        <v>1223.05</v>
      </c>
      <c r="I143" s="280">
        <v>1212.6999999999998</v>
      </c>
      <c r="J143" s="280">
        <v>1257.1999999999998</v>
      </c>
      <c r="K143" s="280">
        <v>1267.5499999999997</v>
      </c>
      <c r="L143" s="280">
        <v>1279.4499999999998</v>
      </c>
      <c r="M143" s="281">
        <v>1255.6500000000001</v>
      </c>
      <c r="N143" s="281">
        <v>1233.4000000000001</v>
      </c>
      <c r="O143" s="281">
        <v>5431800</v>
      </c>
      <c r="P143" s="282">
        <v>-0.23925435217994145</v>
      </c>
    </row>
    <row r="144" spans="1:16" ht="12.75" customHeight="1">
      <c r="A144" s="272">
        <v>134</v>
      </c>
      <c r="B144" s="286" t="s">
        <v>132</v>
      </c>
      <c r="C144" s="278" t="s">
        <v>185</v>
      </c>
      <c r="D144" s="279">
        <v>45260</v>
      </c>
      <c r="E144" s="278">
        <v>90.65</v>
      </c>
      <c r="F144" s="278">
        <v>90.433333333333337</v>
      </c>
      <c r="G144" s="280">
        <v>89.366666666666674</v>
      </c>
      <c r="H144" s="280">
        <v>88.083333333333343</v>
      </c>
      <c r="I144" s="280">
        <v>87.01666666666668</v>
      </c>
      <c r="J144" s="280">
        <v>91.716666666666669</v>
      </c>
      <c r="K144" s="280">
        <v>92.783333333333331</v>
      </c>
      <c r="L144" s="280">
        <v>94.066666666666663</v>
      </c>
      <c r="M144" s="281">
        <v>91.5</v>
      </c>
      <c r="N144" s="281">
        <v>89.15</v>
      </c>
      <c r="O144" s="281">
        <v>62437500</v>
      </c>
      <c r="P144" s="282">
        <v>-0.15456484208388341</v>
      </c>
    </row>
    <row r="145" spans="1:16" ht="12.75" customHeight="1">
      <c r="A145" s="272">
        <v>135</v>
      </c>
      <c r="B145" s="286" t="s">
        <v>45</v>
      </c>
      <c r="C145" s="278" t="s">
        <v>186</v>
      </c>
      <c r="D145" s="279">
        <v>45260</v>
      </c>
      <c r="E145" s="278">
        <v>4063.8</v>
      </c>
      <c r="F145" s="278">
        <v>4052.9666666666667</v>
      </c>
      <c r="G145" s="280">
        <v>3994.2333333333336</v>
      </c>
      <c r="H145" s="280">
        <v>3924.666666666667</v>
      </c>
      <c r="I145" s="280">
        <v>3865.9333333333338</v>
      </c>
      <c r="J145" s="280">
        <v>4122.5333333333328</v>
      </c>
      <c r="K145" s="280">
        <v>4181.2666666666664</v>
      </c>
      <c r="L145" s="280">
        <v>4250.833333333333</v>
      </c>
      <c r="M145" s="281">
        <v>4111.7</v>
      </c>
      <c r="N145" s="281">
        <v>3983.4</v>
      </c>
      <c r="O145" s="281">
        <v>1434150</v>
      </c>
      <c r="P145" s="282">
        <v>-7.1927781013395461E-2</v>
      </c>
    </row>
    <row r="146" spans="1:16" ht="12.75" customHeight="1">
      <c r="A146" s="272">
        <v>136</v>
      </c>
      <c r="B146" s="286" t="s">
        <v>39</v>
      </c>
      <c r="C146" s="278" t="s">
        <v>187</v>
      </c>
      <c r="D146" s="279">
        <v>45260</v>
      </c>
      <c r="E146" s="278">
        <v>3449.75</v>
      </c>
      <c r="F146" s="278">
        <v>3444.2166666666667</v>
      </c>
      <c r="G146" s="280">
        <v>3422.2833333333333</v>
      </c>
      <c r="H146" s="280">
        <v>3394.8166666666666</v>
      </c>
      <c r="I146" s="280">
        <v>3372.8833333333332</v>
      </c>
      <c r="J146" s="280">
        <v>3471.6833333333334</v>
      </c>
      <c r="K146" s="280">
        <v>3493.6166666666668</v>
      </c>
      <c r="L146" s="280">
        <v>3521.0833333333335</v>
      </c>
      <c r="M146" s="281">
        <v>3466.15</v>
      </c>
      <c r="N146" s="281">
        <v>3416.75</v>
      </c>
      <c r="O146" s="281">
        <v>923700</v>
      </c>
      <c r="P146" s="282">
        <v>-0.27714520483624838</v>
      </c>
    </row>
    <row r="147" spans="1:16" ht="12.75" customHeight="1">
      <c r="A147" s="272">
        <v>137</v>
      </c>
      <c r="B147" s="286" t="s">
        <v>59</v>
      </c>
      <c r="C147" s="278" t="s">
        <v>188</v>
      </c>
      <c r="D147" s="279">
        <v>45260</v>
      </c>
      <c r="E147" s="278">
        <v>23591.1</v>
      </c>
      <c r="F147" s="278">
        <v>23767.8</v>
      </c>
      <c r="G147" s="280">
        <v>23295.649999999998</v>
      </c>
      <c r="H147" s="280">
        <v>23000.199999999997</v>
      </c>
      <c r="I147" s="280">
        <v>22528.049999999996</v>
      </c>
      <c r="J147" s="280">
        <v>24063.25</v>
      </c>
      <c r="K147" s="280">
        <v>24535.4</v>
      </c>
      <c r="L147" s="280">
        <v>24830.850000000002</v>
      </c>
      <c r="M147" s="281">
        <v>24239.95</v>
      </c>
      <c r="N147" s="281">
        <v>23472.35</v>
      </c>
      <c r="O147" s="281">
        <v>270040</v>
      </c>
      <c r="P147" s="282">
        <v>-0.18278658758019611</v>
      </c>
    </row>
    <row r="148" spans="1:16" ht="12.75" customHeight="1">
      <c r="A148" s="272">
        <v>138</v>
      </c>
      <c r="B148" s="286" t="s">
        <v>132</v>
      </c>
      <c r="C148" s="278" t="s">
        <v>189</v>
      </c>
      <c r="D148" s="279">
        <v>45260</v>
      </c>
      <c r="E148" s="278">
        <v>153.1</v>
      </c>
      <c r="F148" s="278">
        <v>152.39999999999998</v>
      </c>
      <c r="G148" s="280">
        <v>151.09999999999997</v>
      </c>
      <c r="H148" s="280">
        <v>149.1</v>
      </c>
      <c r="I148" s="280">
        <v>147.79999999999998</v>
      </c>
      <c r="J148" s="280">
        <v>154.39999999999995</v>
      </c>
      <c r="K148" s="280">
        <v>155.69999999999996</v>
      </c>
      <c r="L148" s="280">
        <v>157.69999999999993</v>
      </c>
      <c r="M148" s="281">
        <v>153.69999999999999</v>
      </c>
      <c r="N148" s="281">
        <v>150.4</v>
      </c>
      <c r="O148" s="281">
        <v>92385000</v>
      </c>
      <c r="P148" s="282">
        <v>-0.13265737220109844</v>
      </c>
    </row>
    <row r="149" spans="1:16" ht="12.75" customHeight="1">
      <c r="A149" s="272">
        <v>139</v>
      </c>
      <c r="B149" s="286" t="s">
        <v>190</v>
      </c>
      <c r="C149" s="278" t="s">
        <v>191</v>
      </c>
      <c r="D149" s="279">
        <v>45260</v>
      </c>
      <c r="E149" s="278">
        <v>230.6</v>
      </c>
      <c r="F149" s="278">
        <v>230.21666666666667</v>
      </c>
      <c r="G149" s="280">
        <v>228.13333333333333</v>
      </c>
      <c r="H149" s="280">
        <v>225.66666666666666</v>
      </c>
      <c r="I149" s="280">
        <v>223.58333333333331</v>
      </c>
      <c r="J149" s="280">
        <v>232.68333333333334</v>
      </c>
      <c r="K149" s="280">
        <v>234.76666666666665</v>
      </c>
      <c r="L149" s="280">
        <v>237.23333333333335</v>
      </c>
      <c r="M149" s="281">
        <v>232.3</v>
      </c>
      <c r="N149" s="281">
        <v>227.75</v>
      </c>
      <c r="O149" s="281">
        <v>73476000</v>
      </c>
      <c r="P149" s="282">
        <v>-0.15608848459789126</v>
      </c>
    </row>
    <row r="150" spans="1:16" ht="12.75" customHeight="1">
      <c r="A150" s="272">
        <v>140</v>
      </c>
      <c r="B150" s="286" t="s">
        <v>108</v>
      </c>
      <c r="C150" s="283" t="s">
        <v>192</v>
      </c>
      <c r="D150" s="279">
        <v>45260</v>
      </c>
      <c r="E150" s="278">
        <v>1074</v>
      </c>
      <c r="F150" s="278">
        <v>1070.3166666666666</v>
      </c>
      <c r="G150" s="280">
        <v>1059.6333333333332</v>
      </c>
      <c r="H150" s="280">
        <v>1045.2666666666667</v>
      </c>
      <c r="I150" s="280">
        <v>1034.5833333333333</v>
      </c>
      <c r="J150" s="280">
        <v>1084.6833333333332</v>
      </c>
      <c r="K150" s="280">
        <v>1095.3666666666666</v>
      </c>
      <c r="L150" s="280">
        <v>1109.7333333333331</v>
      </c>
      <c r="M150" s="281">
        <v>1081</v>
      </c>
      <c r="N150" s="281">
        <v>1055.95</v>
      </c>
      <c r="O150" s="281">
        <v>7235900</v>
      </c>
      <c r="P150" s="282">
        <v>-0.10649148586740427</v>
      </c>
    </row>
    <row r="151" spans="1:16" ht="12.75" customHeight="1">
      <c r="A151" s="272">
        <v>141</v>
      </c>
      <c r="B151" s="286" t="s">
        <v>87</v>
      </c>
      <c r="C151" s="285" t="s">
        <v>193</v>
      </c>
      <c r="D151" s="279">
        <v>45260</v>
      </c>
      <c r="E151" s="278">
        <v>3922.35</v>
      </c>
      <c r="F151" s="278">
        <v>3927.0666666666671</v>
      </c>
      <c r="G151" s="280">
        <v>3882.5333333333342</v>
      </c>
      <c r="H151" s="280">
        <v>3842.7166666666672</v>
      </c>
      <c r="I151" s="280">
        <v>3798.1833333333343</v>
      </c>
      <c r="J151" s="280">
        <v>3966.8833333333341</v>
      </c>
      <c r="K151" s="280">
        <v>4011.416666666667</v>
      </c>
      <c r="L151" s="280">
        <v>4051.233333333334</v>
      </c>
      <c r="M151" s="281">
        <v>3971.6</v>
      </c>
      <c r="N151" s="281">
        <v>3887.25</v>
      </c>
      <c r="O151" s="281">
        <v>260600</v>
      </c>
      <c r="P151" s="282">
        <v>-0.15554115359688916</v>
      </c>
    </row>
    <row r="152" spans="1:16" ht="12.75" customHeight="1">
      <c r="A152" s="272">
        <v>142</v>
      </c>
      <c r="B152" s="286" t="s">
        <v>84</v>
      </c>
      <c r="C152" s="278" t="s">
        <v>194</v>
      </c>
      <c r="D152" s="279">
        <v>45260</v>
      </c>
      <c r="E152" s="278">
        <v>181.85</v>
      </c>
      <c r="F152" s="278">
        <v>182.61666666666667</v>
      </c>
      <c r="G152" s="280">
        <v>180.13333333333335</v>
      </c>
      <c r="H152" s="280">
        <v>178.41666666666669</v>
      </c>
      <c r="I152" s="280">
        <v>175.93333333333337</v>
      </c>
      <c r="J152" s="280">
        <v>184.33333333333334</v>
      </c>
      <c r="K152" s="280">
        <v>186.81666666666669</v>
      </c>
      <c r="L152" s="280">
        <v>188.53333333333333</v>
      </c>
      <c r="M152" s="281">
        <v>185.1</v>
      </c>
      <c r="N152" s="281">
        <v>180.9</v>
      </c>
      <c r="O152" s="281">
        <v>29363950</v>
      </c>
      <c r="P152" s="282">
        <v>-0.27118967988533205</v>
      </c>
    </row>
    <row r="153" spans="1:16" ht="12.75" customHeight="1">
      <c r="A153" s="272">
        <v>143</v>
      </c>
      <c r="B153" s="286" t="s">
        <v>47</v>
      </c>
      <c r="C153" s="278" t="s">
        <v>195</v>
      </c>
      <c r="D153" s="279">
        <v>45260</v>
      </c>
      <c r="E153" s="278">
        <v>37188.15</v>
      </c>
      <c r="F153" s="278">
        <v>37025.416666666664</v>
      </c>
      <c r="G153" s="280">
        <v>36664.833333333328</v>
      </c>
      <c r="H153" s="280">
        <v>36141.516666666663</v>
      </c>
      <c r="I153" s="280">
        <v>35780.933333333327</v>
      </c>
      <c r="J153" s="280">
        <v>37548.73333333333</v>
      </c>
      <c r="K153" s="280">
        <v>37909.316666666658</v>
      </c>
      <c r="L153" s="280">
        <v>38432.633333333331</v>
      </c>
      <c r="M153" s="281">
        <v>37386</v>
      </c>
      <c r="N153" s="281">
        <v>36502.1</v>
      </c>
      <c r="O153" s="281">
        <v>155715</v>
      </c>
      <c r="P153" s="282">
        <v>-9.1060327466946853E-2</v>
      </c>
    </row>
    <row r="154" spans="1:16" ht="12.75" customHeight="1">
      <c r="A154" s="272">
        <v>144</v>
      </c>
      <c r="B154" s="286" t="s">
        <v>43</v>
      </c>
      <c r="C154" s="278" t="s">
        <v>196</v>
      </c>
      <c r="D154" s="279">
        <v>45260</v>
      </c>
      <c r="E154" s="278">
        <v>958.7</v>
      </c>
      <c r="F154" s="278">
        <v>958.26666666666677</v>
      </c>
      <c r="G154" s="280">
        <v>938.13333333333355</v>
      </c>
      <c r="H154" s="280">
        <v>917.56666666666683</v>
      </c>
      <c r="I154" s="280">
        <v>897.43333333333362</v>
      </c>
      <c r="J154" s="280">
        <v>978.83333333333348</v>
      </c>
      <c r="K154" s="280">
        <v>998.9666666666667</v>
      </c>
      <c r="L154" s="280">
        <v>1019.5333333333334</v>
      </c>
      <c r="M154" s="281">
        <v>978.4</v>
      </c>
      <c r="N154" s="281">
        <v>937.7</v>
      </c>
      <c r="O154" s="281">
        <v>9405750</v>
      </c>
      <c r="P154" s="282">
        <v>-6.6125549184600493E-2</v>
      </c>
    </row>
    <row r="155" spans="1:16" ht="12.75" customHeight="1">
      <c r="A155" s="272">
        <v>145</v>
      </c>
      <c r="B155" s="286" t="s">
        <v>87</v>
      </c>
      <c r="C155" s="283" t="s">
        <v>197</v>
      </c>
      <c r="D155" s="279">
        <v>45260</v>
      </c>
      <c r="E155" s="278">
        <v>5883.15</v>
      </c>
      <c r="F155" s="278">
        <v>5832.9000000000005</v>
      </c>
      <c r="G155" s="280">
        <v>5756.3000000000011</v>
      </c>
      <c r="H155" s="280">
        <v>5629.4500000000007</v>
      </c>
      <c r="I155" s="280">
        <v>5552.8500000000013</v>
      </c>
      <c r="J155" s="280">
        <v>5959.7500000000009</v>
      </c>
      <c r="K155" s="280">
        <v>6036.3500000000013</v>
      </c>
      <c r="L155" s="280">
        <v>6163.2000000000007</v>
      </c>
      <c r="M155" s="281">
        <v>5909.5</v>
      </c>
      <c r="N155" s="281">
        <v>5706.05</v>
      </c>
      <c r="O155" s="281">
        <v>1208550</v>
      </c>
      <c r="P155" s="282">
        <v>-0.17638640429338104</v>
      </c>
    </row>
    <row r="156" spans="1:16" ht="12.75" customHeight="1">
      <c r="A156" s="272">
        <v>146</v>
      </c>
      <c r="B156" s="286" t="s">
        <v>84</v>
      </c>
      <c r="C156" s="278" t="s">
        <v>198</v>
      </c>
      <c r="D156" s="279">
        <v>45260</v>
      </c>
      <c r="E156" s="278">
        <v>220.55</v>
      </c>
      <c r="F156" s="278">
        <v>219.71666666666667</v>
      </c>
      <c r="G156" s="280">
        <v>218.58333333333334</v>
      </c>
      <c r="H156" s="280">
        <v>216.61666666666667</v>
      </c>
      <c r="I156" s="280">
        <v>215.48333333333335</v>
      </c>
      <c r="J156" s="280">
        <v>221.68333333333334</v>
      </c>
      <c r="K156" s="280">
        <v>222.81666666666666</v>
      </c>
      <c r="L156" s="280">
        <v>224.78333333333333</v>
      </c>
      <c r="M156" s="281">
        <v>220.85</v>
      </c>
      <c r="N156" s="281">
        <v>217.75</v>
      </c>
      <c r="O156" s="281">
        <v>21975000</v>
      </c>
      <c r="P156" s="282">
        <v>-0.10833840535605599</v>
      </c>
    </row>
    <row r="157" spans="1:16" ht="12.75" customHeight="1">
      <c r="A157" s="272">
        <v>147</v>
      </c>
      <c r="B157" s="286" t="s">
        <v>68</v>
      </c>
      <c r="C157" s="278" t="s">
        <v>199</v>
      </c>
      <c r="D157" s="279">
        <v>45260</v>
      </c>
      <c r="E157" s="278">
        <v>230.75</v>
      </c>
      <c r="F157" s="278">
        <v>231.11666666666667</v>
      </c>
      <c r="G157" s="280">
        <v>225.43333333333334</v>
      </c>
      <c r="H157" s="280">
        <v>220.11666666666667</v>
      </c>
      <c r="I157" s="280">
        <v>214.43333333333334</v>
      </c>
      <c r="J157" s="280">
        <v>236.43333333333334</v>
      </c>
      <c r="K157" s="280">
        <v>242.11666666666667</v>
      </c>
      <c r="L157" s="280">
        <v>247.43333333333334</v>
      </c>
      <c r="M157" s="281">
        <v>236.8</v>
      </c>
      <c r="N157" s="281">
        <v>225.8</v>
      </c>
      <c r="O157" s="281">
        <v>62294500</v>
      </c>
      <c r="P157" s="282">
        <v>-0.12449624223940747</v>
      </c>
    </row>
    <row r="158" spans="1:16" ht="12.75" customHeight="1">
      <c r="A158" s="272">
        <v>148</v>
      </c>
      <c r="B158" s="286" t="s">
        <v>59</v>
      </c>
      <c r="C158" s="278" t="s">
        <v>200</v>
      </c>
      <c r="D158" s="279">
        <v>45260</v>
      </c>
      <c r="E158" s="278">
        <v>2307.4</v>
      </c>
      <c r="F158" s="278">
        <v>2315.9833333333336</v>
      </c>
      <c r="G158" s="280">
        <v>2293.416666666667</v>
      </c>
      <c r="H158" s="280">
        <v>2279.4333333333334</v>
      </c>
      <c r="I158" s="280">
        <v>2256.8666666666668</v>
      </c>
      <c r="J158" s="280">
        <v>2329.9666666666672</v>
      </c>
      <c r="K158" s="280">
        <v>2352.5333333333338</v>
      </c>
      <c r="L158" s="280">
        <v>2366.5166666666673</v>
      </c>
      <c r="M158" s="281">
        <v>2338.5500000000002</v>
      </c>
      <c r="N158" s="281">
        <v>2302</v>
      </c>
      <c r="O158" s="281">
        <v>2193750</v>
      </c>
      <c r="P158" s="282">
        <v>-5.9082135963971695E-2</v>
      </c>
    </row>
    <row r="159" spans="1:16" ht="12.75" customHeight="1">
      <c r="A159" s="272">
        <v>149</v>
      </c>
      <c r="B159" s="286" t="s">
        <v>39</v>
      </c>
      <c r="C159" s="278" t="s">
        <v>201</v>
      </c>
      <c r="D159" s="279">
        <v>45260</v>
      </c>
      <c r="E159" s="278">
        <v>3308.1</v>
      </c>
      <c r="F159" s="278">
        <v>3312.9666666666672</v>
      </c>
      <c r="G159" s="280">
        <v>3279.1833333333343</v>
      </c>
      <c r="H159" s="280">
        <v>3250.2666666666673</v>
      </c>
      <c r="I159" s="280">
        <v>3216.4833333333345</v>
      </c>
      <c r="J159" s="280">
        <v>3341.8833333333341</v>
      </c>
      <c r="K159" s="280">
        <v>3375.666666666667</v>
      </c>
      <c r="L159" s="280">
        <v>3404.5833333333339</v>
      </c>
      <c r="M159" s="281">
        <v>3346.75</v>
      </c>
      <c r="N159" s="281">
        <v>3284.05</v>
      </c>
      <c r="O159" s="281">
        <v>2360000</v>
      </c>
      <c r="P159" s="282">
        <v>-3.6636391468517195E-2</v>
      </c>
    </row>
    <row r="160" spans="1:16" ht="12.75" customHeight="1">
      <c r="A160" s="272">
        <v>150</v>
      </c>
      <c r="B160" s="286" t="s">
        <v>63</v>
      </c>
      <c r="C160" s="278" t="s">
        <v>202</v>
      </c>
      <c r="D160" s="279">
        <v>45260</v>
      </c>
      <c r="E160" s="278">
        <v>70.25</v>
      </c>
      <c r="F160" s="278">
        <v>69.600000000000009</v>
      </c>
      <c r="G160" s="280">
        <v>68.40000000000002</v>
      </c>
      <c r="H160" s="280">
        <v>66.550000000000011</v>
      </c>
      <c r="I160" s="280">
        <v>65.350000000000023</v>
      </c>
      <c r="J160" s="280">
        <v>71.450000000000017</v>
      </c>
      <c r="K160" s="280">
        <v>72.650000000000006</v>
      </c>
      <c r="L160" s="280">
        <v>74.500000000000014</v>
      </c>
      <c r="M160" s="281">
        <v>70.8</v>
      </c>
      <c r="N160" s="281">
        <v>67.75</v>
      </c>
      <c r="O160" s="281">
        <v>276336000</v>
      </c>
      <c r="P160" s="282">
        <v>2.9874776386404293E-2</v>
      </c>
    </row>
    <row r="161" spans="1:16" ht="12.75" customHeight="1">
      <c r="A161" s="272">
        <v>151</v>
      </c>
      <c r="B161" s="286" t="s">
        <v>45</v>
      </c>
      <c r="C161" s="285" t="s">
        <v>203</v>
      </c>
      <c r="D161" s="279">
        <v>45260</v>
      </c>
      <c r="E161" s="278">
        <v>4909</v>
      </c>
      <c r="F161" s="278">
        <v>4926.1833333333334</v>
      </c>
      <c r="G161" s="280">
        <v>4828.4666666666672</v>
      </c>
      <c r="H161" s="280">
        <v>4747.9333333333334</v>
      </c>
      <c r="I161" s="280">
        <v>4650.2166666666672</v>
      </c>
      <c r="J161" s="280">
        <v>5006.7166666666672</v>
      </c>
      <c r="K161" s="280">
        <v>5104.4333333333325</v>
      </c>
      <c r="L161" s="280">
        <v>5184.9666666666672</v>
      </c>
      <c r="M161" s="281">
        <v>5023.8999999999996</v>
      </c>
      <c r="N161" s="281">
        <v>4845.6499999999996</v>
      </c>
      <c r="O161" s="281">
        <v>2914800</v>
      </c>
      <c r="P161" s="282">
        <v>-1.3203331302051594E-2</v>
      </c>
    </row>
    <row r="162" spans="1:16" ht="12.75" customHeight="1">
      <c r="A162" s="272">
        <v>152</v>
      </c>
      <c r="B162" s="286" t="s">
        <v>190</v>
      </c>
      <c r="C162" s="278" t="s">
        <v>204</v>
      </c>
      <c r="D162" s="279">
        <v>45260</v>
      </c>
      <c r="E162" s="278">
        <v>197.4</v>
      </c>
      <c r="F162" s="278">
        <v>196.66666666666666</v>
      </c>
      <c r="G162" s="280">
        <v>195.33333333333331</v>
      </c>
      <c r="H162" s="280">
        <v>193.26666666666665</v>
      </c>
      <c r="I162" s="280">
        <v>191.93333333333331</v>
      </c>
      <c r="J162" s="280">
        <v>198.73333333333332</v>
      </c>
      <c r="K162" s="280">
        <v>200.06666666666663</v>
      </c>
      <c r="L162" s="280">
        <v>202.13333333333333</v>
      </c>
      <c r="M162" s="281">
        <v>198</v>
      </c>
      <c r="N162" s="281">
        <v>194.6</v>
      </c>
      <c r="O162" s="281">
        <v>47811600</v>
      </c>
      <c r="P162" s="282">
        <v>-0.21646017699115044</v>
      </c>
    </row>
    <row r="163" spans="1:16" ht="12.75" customHeight="1">
      <c r="A163" s="272">
        <v>153</v>
      </c>
      <c r="B163" s="286" t="s">
        <v>205</v>
      </c>
      <c r="C163" s="278" t="s">
        <v>206</v>
      </c>
      <c r="D163" s="279">
        <v>45260</v>
      </c>
      <c r="E163" s="278">
        <v>1584.5</v>
      </c>
      <c r="F163" s="278">
        <v>1595.7</v>
      </c>
      <c r="G163" s="280">
        <v>1563.9</v>
      </c>
      <c r="H163" s="280">
        <v>1543.3</v>
      </c>
      <c r="I163" s="280">
        <v>1511.5</v>
      </c>
      <c r="J163" s="280">
        <v>1616.3000000000002</v>
      </c>
      <c r="K163" s="280">
        <v>1648.1</v>
      </c>
      <c r="L163" s="280">
        <v>1668.7000000000003</v>
      </c>
      <c r="M163" s="281">
        <v>1627.5</v>
      </c>
      <c r="N163" s="281">
        <v>1575.1</v>
      </c>
      <c r="O163" s="281">
        <v>6139595</v>
      </c>
      <c r="P163" s="282">
        <v>-8.625598158580168E-2</v>
      </c>
    </row>
    <row r="164" spans="1:16" ht="12.75" customHeight="1">
      <c r="A164" s="272">
        <v>154</v>
      </c>
      <c r="B164" s="286" t="s">
        <v>49</v>
      </c>
      <c r="C164" s="278" t="s">
        <v>208</v>
      </c>
      <c r="D164" s="279">
        <v>45260</v>
      </c>
      <c r="E164" s="278">
        <v>982.85</v>
      </c>
      <c r="F164" s="278">
        <v>978.73333333333323</v>
      </c>
      <c r="G164" s="280">
        <v>970.46666666666647</v>
      </c>
      <c r="H164" s="280">
        <v>958.08333333333326</v>
      </c>
      <c r="I164" s="280">
        <v>949.81666666666649</v>
      </c>
      <c r="J164" s="280">
        <v>991.11666666666645</v>
      </c>
      <c r="K164" s="280">
        <v>999.3833333333331</v>
      </c>
      <c r="L164" s="280">
        <v>1011.7666666666664</v>
      </c>
      <c r="M164" s="281">
        <v>987</v>
      </c>
      <c r="N164" s="281">
        <v>966.35</v>
      </c>
      <c r="O164" s="281">
        <v>2835600</v>
      </c>
      <c r="P164" s="282">
        <v>-0.185546875</v>
      </c>
    </row>
    <row r="165" spans="1:16" ht="12.75" customHeight="1">
      <c r="A165" s="272">
        <v>155</v>
      </c>
      <c r="B165" s="286" t="s">
        <v>63</v>
      </c>
      <c r="C165" s="278" t="s">
        <v>209</v>
      </c>
      <c r="D165" s="279">
        <v>45260</v>
      </c>
      <c r="E165" s="278">
        <v>218.75</v>
      </c>
      <c r="F165" s="278">
        <v>218.95000000000002</v>
      </c>
      <c r="G165" s="280">
        <v>211.90000000000003</v>
      </c>
      <c r="H165" s="280">
        <v>205.05</v>
      </c>
      <c r="I165" s="280">
        <v>198.00000000000003</v>
      </c>
      <c r="J165" s="280">
        <v>225.80000000000004</v>
      </c>
      <c r="K165" s="280">
        <v>232.85000000000005</v>
      </c>
      <c r="L165" s="280">
        <v>239.70000000000005</v>
      </c>
      <c r="M165" s="281">
        <v>226</v>
      </c>
      <c r="N165" s="281">
        <v>212.1</v>
      </c>
      <c r="O165" s="281">
        <v>38920000</v>
      </c>
      <c r="P165" s="282">
        <v>-0.29677477640256572</v>
      </c>
    </row>
    <row r="166" spans="1:16" ht="12.75" customHeight="1">
      <c r="A166" s="272">
        <v>156</v>
      </c>
      <c r="B166" s="286" t="s">
        <v>190</v>
      </c>
      <c r="C166" s="278" t="s">
        <v>210</v>
      </c>
      <c r="D166" s="279">
        <v>45260</v>
      </c>
      <c r="E166" s="278">
        <v>266.55</v>
      </c>
      <c r="F166" s="278">
        <v>266.09999999999997</v>
      </c>
      <c r="G166" s="280">
        <v>260.69999999999993</v>
      </c>
      <c r="H166" s="280">
        <v>254.84999999999997</v>
      </c>
      <c r="I166" s="280">
        <v>249.44999999999993</v>
      </c>
      <c r="J166" s="280">
        <v>271.94999999999993</v>
      </c>
      <c r="K166" s="280">
        <v>277.34999999999991</v>
      </c>
      <c r="L166" s="280">
        <v>283.19999999999993</v>
      </c>
      <c r="M166" s="281">
        <v>271.5</v>
      </c>
      <c r="N166" s="281">
        <v>260.25</v>
      </c>
      <c r="O166" s="281">
        <v>59104000</v>
      </c>
      <c r="P166" s="282">
        <v>-0.10426770126091174</v>
      </c>
    </row>
    <row r="167" spans="1:16" ht="12.75" customHeight="1">
      <c r="A167" s="272">
        <v>157</v>
      </c>
      <c r="B167" s="286" t="s">
        <v>84</v>
      </c>
      <c r="C167" s="278" t="s">
        <v>211</v>
      </c>
      <c r="D167" s="279">
        <v>45260</v>
      </c>
      <c r="E167" s="278">
        <v>2238.9</v>
      </c>
      <c r="F167" s="278">
        <v>2245.9500000000003</v>
      </c>
      <c r="G167" s="280">
        <v>2222.9500000000007</v>
      </c>
      <c r="H167" s="280">
        <v>2207.0000000000005</v>
      </c>
      <c r="I167" s="280">
        <v>2184.0000000000009</v>
      </c>
      <c r="J167" s="280">
        <v>2261.9000000000005</v>
      </c>
      <c r="K167" s="280">
        <v>2284.8999999999996</v>
      </c>
      <c r="L167" s="280">
        <v>2300.8500000000004</v>
      </c>
      <c r="M167" s="281">
        <v>2268.9499999999998</v>
      </c>
      <c r="N167" s="281">
        <v>2230</v>
      </c>
      <c r="O167" s="281">
        <v>51116500</v>
      </c>
      <c r="P167" s="282">
        <v>-6.7417114031206815E-2</v>
      </c>
    </row>
    <row r="168" spans="1:16" ht="12.75" customHeight="1">
      <c r="A168" s="272">
        <v>158</v>
      </c>
      <c r="B168" s="286" t="s">
        <v>132</v>
      </c>
      <c r="C168" s="278" t="s">
        <v>212</v>
      </c>
      <c r="D168" s="279">
        <v>45260</v>
      </c>
      <c r="E168" s="278">
        <v>83.8</v>
      </c>
      <c r="F168" s="278">
        <v>83.466666666666669</v>
      </c>
      <c r="G168" s="280">
        <v>82.683333333333337</v>
      </c>
      <c r="H168" s="280">
        <v>81.566666666666663</v>
      </c>
      <c r="I168" s="280">
        <v>80.783333333333331</v>
      </c>
      <c r="J168" s="280">
        <v>84.583333333333343</v>
      </c>
      <c r="K168" s="280">
        <v>85.366666666666674</v>
      </c>
      <c r="L168" s="280">
        <v>86.483333333333348</v>
      </c>
      <c r="M168" s="281">
        <v>84.25</v>
      </c>
      <c r="N168" s="281">
        <v>82.35</v>
      </c>
      <c r="O168" s="281">
        <v>116496000</v>
      </c>
      <c r="P168" s="282">
        <v>-0.16247771323402543</v>
      </c>
    </row>
    <row r="169" spans="1:16" ht="12.75" customHeight="1">
      <c r="A169" s="272">
        <v>159</v>
      </c>
      <c r="B169" s="286" t="s">
        <v>63</v>
      </c>
      <c r="C169" s="283" t="s">
        <v>213</v>
      </c>
      <c r="D169" s="279">
        <v>45260</v>
      </c>
      <c r="E169" s="278">
        <v>778.2</v>
      </c>
      <c r="F169" s="278">
        <v>777</v>
      </c>
      <c r="G169" s="280">
        <v>771.4</v>
      </c>
      <c r="H169" s="280">
        <v>764.6</v>
      </c>
      <c r="I169" s="280">
        <v>759</v>
      </c>
      <c r="J169" s="280">
        <v>783.8</v>
      </c>
      <c r="K169" s="280">
        <v>789.39999999999986</v>
      </c>
      <c r="L169" s="280">
        <v>796.19999999999993</v>
      </c>
      <c r="M169" s="281">
        <v>782.6</v>
      </c>
      <c r="N169" s="281">
        <v>770.2</v>
      </c>
      <c r="O169" s="281">
        <v>8810400</v>
      </c>
      <c r="P169" s="282">
        <v>-0.16371782215809857</v>
      </c>
    </row>
    <row r="170" spans="1:16" ht="12.75" customHeight="1">
      <c r="A170" s="272">
        <v>160</v>
      </c>
      <c r="B170" s="286" t="s">
        <v>68</v>
      </c>
      <c r="C170" s="278" t="s">
        <v>214</v>
      </c>
      <c r="D170" s="279">
        <v>45260</v>
      </c>
      <c r="E170" s="278">
        <v>1312.4</v>
      </c>
      <c r="F170" s="278">
        <v>1317.5500000000002</v>
      </c>
      <c r="G170" s="280">
        <v>1295.6500000000003</v>
      </c>
      <c r="H170" s="280">
        <v>1278.9000000000001</v>
      </c>
      <c r="I170" s="280">
        <v>1257.0000000000002</v>
      </c>
      <c r="J170" s="280">
        <v>1334.3000000000004</v>
      </c>
      <c r="K170" s="280">
        <v>1356.2</v>
      </c>
      <c r="L170" s="280">
        <v>1372.9500000000005</v>
      </c>
      <c r="M170" s="281">
        <v>1339.45</v>
      </c>
      <c r="N170" s="281">
        <v>1300.8</v>
      </c>
      <c r="O170" s="281">
        <v>6291750</v>
      </c>
      <c r="P170" s="282">
        <v>-6.5188321818587025E-2</v>
      </c>
    </row>
    <row r="171" spans="1:16" ht="12.75" customHeight="1">
      <c r="A171" s="272">
        <v>161</v>
      </c>
      <c r="B171" s="286" t="s">
        <v>63</v>
      </c>
      <c r="C171" s="278" t="s">
        <v>215</v>
      </c>
      <c r="D171" s="279">
        <v>45260</v>
      </c>
      <c r="E171" s="278">
        <v>549.54999999999995</v>
      </c>
      <c r="F171" s="278">
        <v>550.73333333333323</v>
      </c>
      <c r="G171" s="280">
        <v>545.16666666666652</v>
      </c>
      <c r="H171" s="280">
        <v>540.7833333333333</v>
      </c>
      <c r="I171" s="280">
        <v>535.21666666666658</v>
      </c>
      <c r="J171" s="280">
        <v>555.11666666666645</v>
      </c>
      <c r="K171" s="280">
        <v>560.68333333333328</v>
      </c>
      <c r="L171" s="280">
        <v>565.06666666666638</v>
      </c>
      <c r="M171" s="281">
        <v>556.29999999999995</v>
      </c>
      <c r="N171" s="281">
        <v>546.35</v>
      </c>
      <c r="O171" s="281">
        <v>92776500</v>
      </c>
      <c r="P171" s="282">
        <v>-4.5406139552112111E-2</v>
      </c>
    </row>
    <row r="172" spans="1:16" ht="12.75" customHeight="1">
      <c r="A172" s="272">
        <v>162</v>
      </c>
      <c r="B172" s="286" t="s">
        <v>49</v>
      </c>
      <c r="C172" s="278" t="s">
        <v>216</v>
      </c>
      <c r="D172" s="279">
        <v>45260</v>
      </c>
      <c r="E172" s="278">
        <v>25622.2</v>
      </c>
      <c r="F172" s="278">
        <v>25699.733333333334</v>
      </c>
      <c r="G172" s="280">
        <v>25462.466666666667</v>
      </c>
      <c r="H172" s="280">
        <v>25302.733333333334</v>
      </c>
      <c r="I172" s="280">
        <v>25065.466666666667</v>
      </c>
      <c r="J172" s="280">
        <v>25859.466666666667</v>
      </c>
      <c r="K172" s="280">
        <v>26096.733333333337</v>
      </c>
      <c r="L172" s="280">
        <v>26256.466666666667</v>
      </c>
      <c r="M172" s="281">
        <v>25937</v>
      </c>
      <c r="N172" s="281">
        <v>25540</v>
      </c>
      <c r="O172" s="281">
        <v>174050</v>
      </c>
      <c r="P172" s="282">
        <v>-0.16291932187086691</v>
      </c>
    </row>
    <row r="173" spans="1:16" ht="12.75" customHeight="1">
      <c r="A173" s="272">
        <v>163</v>
      </c>
      <c r="B173" s="286" t="s">
        <v>41</v>
      </c>
      <c r="C173" s="278" t="s">
        <v>217</v>
      </c>
      <c r="D173" s="279">
        <v>45260</v>
      </c>
      <c r="E173" s="278">
        <v>3427.25</v>
      </c>
      <c r="F173" s="278">
        <v>3413.5333333333333</v>
      </c>
      <c r="G173" s="280">
        <v>3375.7666666666664</v>
      </c>
      <c r="H173" s="280">
        <v>3324.2833333333333</v>
      </c>
      <c r="I173" s="280">
        <v>3286.5166666666664</v>
      </c>
      <c r="J173" s="280">
        <v>3465.0166666666664</v>
      </c>
      <c r="K173" s="280">
        <v>3502.7833333333338</v>
      </c>
      <c r="L173" s="280">
        <v>3554.2666666666664</v>
      </c>
      <c r="M173" s="281">
        <v>3451.3</v>
      </c>
      <c r="N173" s="281">
        <v>3362.05</v>
      </c>
      <c r="O173" s="281">
        <v>2119150</v>
      </c>
      <c r="P173" s="282">
        <v>-0.11971670093671465</v>
      </c>
    </row>
    <row r="174" spans="1:16" ht="12.75" customHeight="1">
      <c r="A174" s="272">
        <v>164</v>
      </c>
      <c r="B174" s="286" t="s">
        <v>47</v>
      </c>
      <c r="C174" s="278" t="s">
        <v>218</v>
      </c>
      <c r="D174" s="279">
        <v>45260</v>
      </c>
      <c r="E174" s="278">
        <v>2119.5</v>
      </c>
      <c r="F174" s="278">
        <v>2120.85</v>
      </c>
      <c r="G174" s="280">
        <v>2091.7999999999997</v>
      </c>
      <c r="H174" s="280">
        <v>2064.1</v>
      </c>
      <c r="I174" s="280">
        <v>2035.0499999999997</v>
      </c>
      <c r="J174" s="280">
        <v>2148.5499999999997</v>
      </c>
      <c r="K174" s="280">
        <v>2177.6</v>
      </c>
      <c r="L174" s="280">
        <v>2205.2999999999997</v>
      </c>
      <c r="M174" s="281">
        <v>2149.9</v>
      </c>
      <c r="N174" s="281">
        <v>2093.15</v>
      </c>
      <c r="O174" s="281">
        <v>3804375</v>
      </c>
      <c r="P174" s="282">
        <v>-5.8905380333951762E-2</v>
      </c>
    </row>
    <row r="175" spans="1:16" ht="12.75" customHeight="1">
      <c r="A175" s="272">
        <v>165</v>
      </c>
      <c r="B175" s="286" t="s">
        <v>68</v>
      </c>
      <c r="C175" s="278" t="s">
        <v>219</v>
      </c>
      <c r="D175" s="279">
        <v>45260</v>
      </c>
      <c r="E175" s="278">
        <v>1795.8</v>
      </c>
      <c r="F175" s="278">
        <v>1791.0333333333335</v>
      </c>
      <c r="G175" s="280">
        <v>1766.916666666667</v>
      </c>
      <c r="H175" s="280">
        <v>1738.0333333333335</v>
      </c>
      <c r="I175" s="280">
        <v>1713.916666666667</v>
      </c>
      <c r="J175" s="280">
        <v>1819.916666666667</v>
      </c>
      <c r="K175" s="280">
        <v>1844.0333333333333</v>
      </c>
      <c r="L175" s="280">
        <v>1872.916666666667</v>
      </c>
      <c r="M175" s="281">
        <v>1815.15</v>
      </c>
      <c r="N175" s="281">
        <v>1762.15</v>
      </c>
      <c r="O175" s="281">
        <v>7455000</v>
      </c>
      <c r="P175" s="282">
        <v>-6.4593841752616121E-2</v>
      </c>
    </row>
    <row r="176" spans="1:16" ht="12.75" customHeight="1">
      <c r="A176" s="272">
        <v>166</v>
      </c>
      <c r="B176" s="286" t="s">
        <v>43</v>
      </c>
      <c r="C176" s="278" t="s">
        <v>220</v>
      </c>
      <c r="D176" s="279">
        <v>45260</v>
      </c>
      <c r="E176" s="278">
        <v>1108.1500000000001</v>
      </c>
      <c r="F176" s="278">
        <v>1111.6833333333334</v>
      </c>
      <c r="G176" s="280">
        <v>1099.1166666666668</v>
      </c>
      <c r="H176" s="280">
        <v>1090.0833333333335</v>
      </c>
      <c r="I176" s="280">
        <v>1077.5166666666669</v>
      </c>
      <c r="J176" s="280">
        <v>1120.7166666666667</v>
      </c>
      <c r="K176" s="280">
        <v>1133.2833333333333</v>
      </c>
      <c r="L176" s="280">
        <v>1142.3166666666666</v>
      </c>
      <c r="M176" s="281">
        <v>1124.25</v>
      </c>
      <c r="N176" s="281">
        <v>1102.6500000000001</v>
      </c>
      <c r="O176" s="281">
        <v>21025900</v>
      </c>
      <c r="P176" s="282">
        <v>-5.8460284621653813E-2</v>
      </c>
    </row>
    <row r="177" spans="1:16" ht="12.75" customHeight="1">
      <c r="A177" s="272">
        <v>167</v>
      </c>
      <c r="B177" s="286" t="s">
        <v>205</v>
      </c>
      <c r="C177" s="278" t="s">
        <v>221</v>
      </c>
      <c r="D177" s="279">
        <v>45260</v>
      </c>
      <c r="E177" s="278">
        <v>625.35</v>
      </c>
      <c r="F177" s="278">
        <v>625.5</v>
      </c>
      <c r="G177" s="280">
        <v>615</v>
      </c>
      <c r="H177" s="280">
        <v>604.65</v>
      </c>
      <c r="I177" s="280">
        <v>594.15</v>
      </c>
      <c r="J177" s="280">
        <v>635.85</v>
      </c>
      <c r="K177" s="280">
        <v>646.35</v>
      </c>
      <c r="L177" s="280">
        <v>656.7</v>
      </c>
      <c r="M177" s="281">
        <v>636</v>
      </c>
      <c r="N177" s="281">
        <v>615.15</v>
      </c>
      <c r="O177" s="281">
        <v>7975500</v>
      </c>
      <c r="P177" s="282">
        <v>-0.14695973046686989</v>
      </c>
    </row>
    <row r="178" spans="1:16" ht="12.75" customHeight="1">
      <c r="A178" s="272">
        <v>168</v>
      </c>
      <c r="B178" s="286" t="s">
        <v>43</v>
      </c>
      <c r="C178" s="285" t="s">
        <v>222</v>
      </c>
      <c r="D178" s="279">
        <v>45260</v>
      </c>
      <c r="E178" s="278">
        <v>688.45</v>
      </c>
      <c r="F178" s="278">
        <v>685.9666666666667</v>
      </c>
      <c r="G178" s="280">
        <v>678.88333333333344</v>
      </c>
      <c r="H178" s="280">
        <v>669.31666666666672</v>
      </c>
      <c r="I178" s="280">
        <v>662.23333333333346</v>
      </c>
      <c r="J178" s="280">
        <v>695.53333333333342</v>
      </c>
      <c r="K178" s="280">
        <v>702.61666666666667</v>
      </c>
      <c r="L178" s="280">
        <v>712.18333333333339</v>
      </c>
      <c r="M178" s="281">
        <v>693.05</v>
      </c>
      <c r="N178" s="281">
        <v>676.4</v>
      </c>
      <c r="O178" s="281">
        <v>4335000</v>
      </c>
      <c r="P178" s="282">
        <v>-7.6873935264054519E-2</v>
      </c>
    </row>
    <row r="179" spans="1:16" ht="12.75" customHeight="1">
      <c r="A179" s="272">
        <v>169</v>
      </c>
      <c r="B179" s="286" t="s">
        <v>39</v>
      </c>
      <c r="C179" s="278" t="s">
        <v>223</v>
      </c>
      <c r="D179" s="279">
        <v>45260</v>
      </c>
      <c r="E179" s="278">
        <v>943.05</v>
      </c>
      <c r="F179" s="278">
        <v>943.06666666666661</v>
      </c>
      <c r="G179" s="280">
        <v>926.13333333333321</v>
      </c>
      <c r="H179" s="280">
        <v>909.21666666666658</v>
      </c>
      <c r="I179" s="280">
        <v>892.28333333333319</v>
      </c>
      <c r="J179" s="280">
        <v>959.98333333333323</v>
      </c>
      <c r="K179" s="280">
        <v>976.91666666666663</v>
      </c>
      <c r="L179" s="280">
        <v>993.83333333333326</v>
      </c>
      <c r="M179" s="281">
        <v>960</v>
      </c>
      <c r="N179" s="281">
        <v>926.15</v>
      </c>
      <c r="O179" s="281">
        <v>8145500</v>
      </c>
      <c r="P179" s="282">
        <v>-0.17248700899592109</v>
      </c>
    </row>
    <row r="180" spans="1:16" ht="12.75" customHeight="1">
      <c r="A180" s="272">
        <v>170</v>
      </c>
      <c r="B180" s="286" t="s">
        <v>79</v>
      </c>
      <c r="C180" s="284" t="s">
        <v>224</v>
      </c>
      <c r="D180" s="279">
        <v>45260</v>
      </c>
      <c r="E180" s="278">
        <v>1570.65</v>
      </c>
      <c r="F180" s="278">
        <v>1569.3500000000001</v>
      </c>
      <c r="G180" s="280">
        <v>1555.8500000000004</v>
      </c>
      <c r="H180" s="280">
        <v>1541.0500000000002</v>
      </c>
      <c r="I180" s="280">
        <v>1527.5500000000004</v>
      </c>
      <c r="J180" s="280">
        <v>1584.1500000000003</v>
      </c>
      <c r="K180" s="280">
        <v>1597.6499999999999</v>
      </c>
      <c r="L180" s="280">
        <v>1612.4500000000003</v>
      </c>
      <c r="M180" s="281">
        <v>1582.85</v>
      </c>
      <c r="N180" s="281">
        <v>1554.55</v>
      </c>
      <c r="O180" s="281">
        <v>7162000</v>
      </c>
      <c r="P180" s="282">
        <v>-3.4770889487870618E-2</v>
      </c>
    </row>
    <row r="181" spans="1:16" ht="12.75" customHeight="1">
      <c r="A181" s="272">
        <v>171</v>
      </c>
      <c r="B181" s="286" t="s">
        <v>59</v>
      </c>
      <c r="C181" s="278" t="s">
        <v>225</v>
      </c>
      <c r="D181" s="279">
        <v>45260</v>
      </c>
      <c r="E181" s="278">
        <v>885.05</v>
      </c>
      <c r="F181" s="278">
        <v>885.26666666666654</v>
      </c>
      <c r="G181" s="280">
        <v>878.3833333333331</v>
      </c>
      <c r="H181" s="280">
        <v>871.71666666666658</v>
      </c>
      <c r="I181" s="280">
        <v>864.83333333333314</v>
      </c>
      <c r="J181" s="280">
        <v>891.93333333333305</v>
      </c>
      <c r="K181" s="280">
        <v>898.81666666666649</v>
      </c>
      <c r="L181" s="280">
        <v>905.48333333333301</v>
      </c>
      <c r="M181" s="281">
        <v>892.15</v>
      </c>
      <c r="N181" s="281">
        <v>878.6</v>
      </c>
      <c r="O181" s="281">
        <v>9069300</v>
      </c>
      <c r="P181" s="282">
        <v>-0.10807222517259692</v>
      </c>
    </row>
    <row r="182" spans="1:16" ht="12.75" customHeight="1">
      <c r="A182" s="272">
        <v>172</v>
      </c>
      <c r="B182" s="286" t="s">
        <v>56</v>
      </c>
      <c r="C182" s="278" t="s">
        <v>226</v>
      </c>
      <c r="D182" s="279">
        <v>45260</v>
      </c>
      <c r="E182" s="278">
        <v>629.65</v>
      </c>
      <c r="F182" s="278">
        <v>632.1</v>
      </c>
      <c r="G182" s="280">
        <v>625.30000000000007</v>
      </c>
      <c r="H182" s="280">
        <v>620.95000000000005</v>
      </c>
      <c r="I182" s="280">
        <v>614.15000000000009</v>
      </c>
      <c r="J182" s="280">
        <v>636.45000000000005</v>
      </c>
      <c r="K182" s="280">
        <v>643.25</v>
      </c>
      <c r="L182" s="280">
        <v>647.6</v>
      </c>
      <c r="M182" s="281">
        <v>638.9</v>
      </c>
      <c r="N182" s="281">
        <v>627.75</v>
      </c>
      <c r="O182" s="281">
        <v>68090775</v>
      </c>
      <c r="P182" s="282">
        <v>-0.12128066497480598</v>
      </c>
    </row>
    <row r="183" spans="1:16" ht="12.75" customHeight="1">
      <c r="A183" s="272">
        <v>173</v>
      </c>
      <c r="B183" s="286" t="s">
        <v>190</v>
      </c>
      <c r="C183" s="278" t="s">
        <v>227</v>
      </c>
      <c r="D183" s="279">
        <v>45260</v>
      </c>
      <c r="E183" s="278">
        <v>236.05</v>
      </c>
      <c r="F183" s="278">
        <v>235.15</v>
      </c>
      <c r="G183" s="280">
        <v>233.3</v>
      </c>
      <c r="H183" s="280">
        <v>230.55</v>
      </c>
      <c r="I183" s="280">
        <v>228.70000000000002</v>
      </c>
      <c r="J183" s="280">
        <v>237.9</v>
      </c>
      <c r="K183" s="280">
        <v>239.74999999999997</v>
      </c>
      <c r="L183" s="280">
        <v>242.5</v>
      </c>
      <c r="M183" s="281">
        <v>237</v>
      </c>
      <c r="N183" s="281">
        <v>232.4</v>
      </c>
      <c r="O183" s="281">
        <v>87010875</v>
      </c>
      <c r="P183" s="282">
        <v>-4.9162794128494502E-2</v>
      </c>
    </row>
    <row r="184" spans="1:16" ht="12.75" customHeight="1">
      <c r="A184" s="272">
        <v>174</v>
      </c>
      <c r="B184" s="286" t="s">
        <v>132</v>
      </c>
      <c r="C184" s="278" t="s">
        <v>228</v>
      </c>
      <c r="D184" s="279">
        <v>45260</v>
      </c>
      <c r="E184" s="278">
        <v>120.6</v>
      </c>
      <c r="F184" s="278">
        <v>120.71666666666665</v>
      </c>
      <c r="G184" s="280">
        <v>119.73333333333331</v>
      </c>
      <c r="H184" s="280">
        <v>118.86666666666665</v>
      </c>
      <c r="I184" s="280">
        <v>117.8833333333333</v>
      </c>
      <c r="J184" s="280">
        <v>121.58333333333331</v>
      </c>
      <c r="K184" s="280">
        <v>122.56666666666666</v>
      </c>
      <c r="L184" s="280">
        <v>123.43333333333332</v>
      </c>
      <c r="M184" s="281">
        <v>121.7</v>
      </c>
      <c r="N184" s="281">
        <v>119.85</v>
      </c>
      <c r="O184" s="281">
        <v>199864500</v>
      </c>
      <c r="P184" s="282">
        <v>-0.127368345220085</v>
      </c>
    </row>
    <row r="185" spans="1:16" ht="12.75" customHeight="1">
      <c r="A185" s="272">
        <v>175</v>
      </c>
      <c r="B185" s="286" t="s">
        <v>87</v>
      </c>
      <c r="C185" s="278" t="s">
        <v>229</v>
      </c>
      <c r="D185" s="279">
        <v>45260</v>
      </c>
      <c r="E185" s="278">
        <v>3353.2</v>
      </c>
      <c r="F185" s="278">
        <v>3362.1833333333329</v>
      </c>
      <c r="G185" s="280">
        <v>3328.8166666666657</v>
      </c>
      <c r="H185" s="280">
        <v>3304.4333333333329</v>
      </c>
      <c r="I185" s="280">
        <v>3271.0666666666657</v>
      </c>
      <c r="J185" s="280">
        <v>3386.5666666666657</v>
      </c>
      <c r="K185" s="280">
        <v>3419.9333333333334</v>
      </c>
      <c r="L185" s="280">
        <v>3444.3166666666657</v>
      </c>
      <c r="M185" s="281">
        <v>3395.55</v>
      </c>
      <c r="N185" s="281">
        <v>3337.8</v>
      </c>
      <c r="O185" s="281">
        <v>10993675</v>
      </c>
      <c r="P185" s="282">
        <v>-7.0750251464410385E-2</v>
      </c>
    </row>
    <row r="186" spans="1:16" ht="12.75" customHeight="1">
      <c r="A186" s="272">
        <v>176</v>
      </c>
      <c r="B186" s="286" t="s">
        <v>87</v>
      </c>
      <c r="C186" s="278" t="s">
        <v>230</v>
      </c>
      <c r="D186" s="279">
        <v>45260</v>
      </c>
      <c r="E186" s="278">
        <v>1107.0999999999999</v>
      </c>
      <c r="F186" s="278">
        <v>1104.5</v>
      </c>
      <c r="G186" s="280">
        <v>1094.75</v>
      </c>
      <c r="H186" s="280">
        <v>1082.4000000000001</v>
      </c>
      <c r="I186" s="280">
        <v>1072.6500000000001</v>
      </c>
      <c r="J186" s="280">
        <v>1116.8499999999999</v>
      </c>
      <c r="K186" s="280">
        <v>1126.5999999999999</v>
      </c>
      <c r="L186" s="280">
        <v>1138.9499999999998</v>
      </c>
      <c r="M186" s="281">
        <v>1114.25</v>
      </c>
      <c r="N186" s="281">
        <v>1092.1500000000001</v>
      </c>
      <c r="O186" s="281">
        <v>13852200</v>
      </c>
      <c r="P186" s="282">
        <v>-4.9800386879038566E-2</v>
      </c>
    </row>
    <row r="187" spans="1:16" ht="12.75" customHeight="1">
      <c r="A187" s="272">
        <v>177</v>
      </c>
      <c r="B187" s="286" t="s">
        <v>59</v>
      </c>
      <c r="C187" s="278" t="s">
        <v>231</v>
      </c>
      <c r="D187" s="279">
        <v>45260</v>
      </c>
      <c r="E187" s="278">
        <v>3118.45</v>
      </c>
      <c r="F187" s="278">
        <v>3144.9166666666665</v>
      </c>
      <c r="G187" s="280">
        <v>3083.6833333333329</v>
      </c>
      <c r="H187" s="280">
        <v>3048.9166666666665</v>
      </c>
      <c r="I187" s="280">
        <v>2987.6833333333329</v>
      </c>
      <c r="J187" s="280">
        <v>3179.6833333333329</v>
      </c>
      <c r="K187" s="280">
        <v>3240.9166666666665</v>
      </c>
      <c r="L187" s="280">
        <v>3275.6833333333329</v>
      </c>
      <c r="M187" s="281">
        <v>3206.15</v>
      </c>
      <c r="N187" s="281">
        <v>3110.15</v>
      </c>
      <c r="O187" s="281">
        <v>4744500</v>
      </c>
      <c r="P187" s="282">
        <v>-8.8669595908665272E-2</v>
      </c>
    </row>
    <row r="188" spans="1:16" ht="12.75" customHeight="1">
      <c r="A188" s="272">
        <v>178</v>
      </c>
      <c r="B188" s="286" t="s">
        <v>43</v>
      </c>
      <c r="C188" s="278" t="s">
        <v>232</v>
      </c>
      <c r="D188" s="279">
        <v>45260</v>
      </c>
      <c r="E188" s="278">
        <v>1906.7</v>
      </c>
      <c r="F188" s="278">
        <v>1902.2</v>
      </c>
      <c r="G188" s="280">
        <v>1876.8000000000002</v>
      </c>
      <c r="H188" s="280">
        <v>1846.9</v>
      </c>
      <c r="I188" s="280">
        <v>1821.5000000000002</v>
      </c>
      <c r="J188" s="280">
        <v>1932.1000000000001</v>
      </c>
      <c r="K188" s="280">
        <v>1957.5000000000002</v>
      </c>
      <c r="L188" s="280">
        <v>1987.4</v>
      </c>
      <c r="M188" s="281">
        <v>1927.6</v>
      </c>
      <c r="N188" s="281">
        <v>1872.3</v>
      </c>
      <c r="O188" s="281">
        <v>1658500</v>
      </c>
      <c r="P188" s="282">
        <v>-6.0259114191021392E-4</v>
      </c>
    </row>
    <row r="189" spans="1:16" ht="12.75" customHeight="1">
      <c r="A189" s="272">
        <v>179</v>
      </c>
      <c r="B189" s="286" t="s">
        <v>45</v>
      </c>
      <c r="C189" s="278" t="s">
        <v>233</v>
      </c>
      <c r="D189" s="279">
        <v>45260</v>
      </c>
      <c r="E189" s="278">
        <v>2047.65</v>
      </c>
      <c r="F189" s="278">
        <v>2021.2333333333336</v>
      </c>
      <c r="G189" s="280">
        <v>1988.416666666667</v>
      </c>
      <c r="H189" s="280">
        <v>1929.1833333333334</v>
      </c>
      <c r="I189" s="280">
        <v>1896.3666666666668</v>
      </c>
      <c r="J189" s="280">
        <v>2080.4666666666672</v>
      </c>
      <c r="K189" s="280">
        <v>2113.2833333333338</v>
      </c>
      <c r="L189" s="280">
        <v>2172.5166666666673</v>
      </c>
      <c r="M189" s="281">
        <v>2054.0500000000002</v>
      </c>
      <c r="N189" s="281">
        <v>1962</v>
      </c>
      <c r="O189" s="281">
        <v>3201200</v>
      </c>
      <c r="P189" s="282">
        <v>-3.2986950217496376E-2</v>
      </c>
    </row>
    <row r="190" spans="1:16" ht="12.75" customHeight="1">
      <c r="A190" s="272">
        <v>180</v>
      </c>
      <c r="B190" s="286" t="s">
        <v>56</v>
      </c>
      <c r="C190" s="278" t="s">
        <v>234</v>
      </c>
      <c r="D190" s="279">
        <v>45260</v>
      </c>
      <c r="E190" s="278">
        <v>1576.8</v>
      </c>
      <c r="F190" s="278">
        <v>1570.1166666666668</v>
      </c>
      <c r="G190" s="280">
        <v>1559.7333333333336</v>
      </c>
      <c r="H190" s="280">
        <v>1542.6666666666667</v>
      </c>
      <c r="I190" s="280">
        <v>1532.2833333333335</v>
      </c>
      <c r="J190" s="280">
        <v>1587.1833333333336</v>
      </c>
      <c r="K190" s="280">
        <v>1597.5666666666668</v>
      </c>
      <c r="L190" s="280">
        <v>1614.6333333333337</v>
      </c>
      <c r="M190" s="281">
        <v>1580.5</v>
      </c>
      <c r="N190" s="281">
        <v>1553.05</v>
      </c>
      <c r="O190" s="281">
        <v>6192200</v>
      </c>
      <c r="P190" s="282">
        <v>-0.20933142652842332</v>
      </c>
    </row>
    <row r="191" spans="1:16" ht="12.75" customHeight="1">
      <c r="A191" s="272">
        <v>181</v>
      </c>
      <c r="B191" s="286" t="s">
        <v>59</v>
      </c>
      <c r="C191" s="278" t="s">
        <v>235</v>
      </c>
      <c r="D191" s="279">
        <v>45260</v>
      </c>
      <c r="E191" s="278">
        <v>1582.55</v>
      </c>
      <c r="F191" s="278">
        <v>1585.1833333333334</v>
      </c>
      <c r="G191" s="280">
        <v>1567.3666666666668</v>
      </c>
      <c r="H191" s="280">
        <v>1552.1833333333334</v>
      </c>
      <c r="I191" s="280">
        <v>1534.3666666666668</v>
      </c>
      <c r="J191" s="280">
        <v>1600.3666666666668</v>
      </c>
      <c r="K191" s="280">
        <v>1618.1833333333334</v>
      </c>
      <c r="L191" s="280">
        <v>1633.3666666666668</v>
      </c>
      <c r="M191" s="281">
        <v>1603</v>
      </c>
      <c r="N191" s="281">
        <v>1570</v>
      </c>
      <c r="O191" s="281">
        <v>2890400</v>
      </c>
      <c r="P191" s="282">
        <v>-0.13274123859817571</v>
      </c>
    </row>
    <row r="192" spans="1:16" ht="12.75" customHeight="1">
      <c r="A192" s="272">
        <v>182</v>
      </c>
      <c r="B192" s="286" t="s">
        <v>49</v>
      </c>
      <c r="C192" s="278" t="s">
        <v>236</v>
      </c>
      <c r="D192" s="279">
        <v>45260</v>
      </c>
      <c r="E192" s="278">
        <v>8240.7000000000007</v>
      </c>
      <c r="F192" s="278">
        <v>8243.3666666666668</v>
      </c>
      <c r="G192" s="280">
        <v>8199.7333333333336</v>
      </c>
      <c r="H192" s="280">
        <v>8158.7666666666664</v>
      </c>
      <c r="I192" s="280">
        <v>8115.1333333333332</v>
      </c>
      <c r="J192" s="280">
        <v>8284.3333333333339</v>
      </c>
      <c r="K192" s="280">
        <v>8327.966666666669</v>
      </c>
      <c r="L192" s="280">
        <v>8368.9333333333343</v>
      </c>
      <c r="M192" s="281">
        <v>8287</v>
      </c>
      <c r="N192" s="281">
        <v>8202.4</v>
      </c>
      <c r="O192" s="281">
        <v>1374000</v>
      </c>
      <c r="P192" s="282">
        <v>-0.10889162721317855</v>
      </c>
    </row>
    <row r="193" spans="1:16" ht="12.75" customHeight="1">
      <c r="A193" s="272">
        <v>183</v>
      </c>
      <c r="B193" s="286" t="s">
        <v>39</v>
      </c>
      <c r="C193" s="278" t="s">
        <v>237</v>
      </c>
      <c r="D193" s="279">
        <v>45260</v>
      </c>
      <c r="E193" s="278">
        <v>564</v>
      </c>
      <c r="F193" s="278">
        <v>569.73333333333335</v>
      </c>
      <c r="G193" s="280">
        <v>557.4666666666667</v>
      </c>
      <c r="H193" s="280">
        <v>550.93333333333339</v>
      </c>
      <c r="I193" s="280">
        <v>538.66666666666674</v>
      </c>
      <c r="J193" s="280">
        <v>576.26666666666665</v>
      </c>
      <c r="K193" s="280">
        <v>588.5333333333333</v>
      </c>
      <c r="L193" s="280">
        <v>595.06666666666661</v>
      </c>
      <c r="M193" s="281">
        <v>582</v>
      </c>
      <c r="N193" s="281">
        <v>563.20000000000005</v>
      </c>
      <c r="O193" s="281">
        <v>30082000</v>
      </c>
      <c r="P193" s="282">
        <v>-4.2971173332230446E-2</v>
      </c>
    </row>
    <row r="194" spans="1:16" ht="12.75" customHeight="1">
      <c r="A194" s="272">
        <v>184</v>
      </c>
      <c r="B194" s="286" t="s">
        <v>132</v>
      </c>
      <c r="C194" s="278" t="s">
        <v>238</v>
      </c>
      <c r="D194" s="279">
        <v>45260</v>
      </c>
      <c r="E194" s="278">
        <v>213.35</v>
      </c>
      <c r="F194" s="278">
        <v>214.25</v>
      </c>
      <c r="G194" s="280">
        <v>211.55</v>
      </c>
      <c r="H194" s="280">
        <v>209.75</v>
      </c>
      <c r="I194" s="280">
        <v>207.05</v>
      </c>
      <c r="J194" s="280">
        <v>216.05</v>
      </c>
      <c r="K194" s="280">
        <v>218.75</v>
      </c>
      <c r="L194" s="280">
        <v>220.55</v>
      </c>
      <c r="M194" s="281">
        <v>216.95</v>
      </c>
      <c r="N194" s="281">
        <v>212.45</v>
      </c>
      <c r="O194" s="281">
        <v>67844000</v>
      </c>
      <c r="P194" s="282">
        <v>-0.16761956175005521</v>
      </c>
    </row>
    <row r="195" spans="1:16" ht="12.75" customHeight="1">
      <c r="A195" s="272">
        <v>185</v>
      </c>
      <c r="B195" s="286" t="s">
        <v>41</v>
      </c>
      <c r="C195" s="278" t="s">
        <v>239</v>
      </c>
      <c r="D195" s="279">
        <v>45260</v>
      </c>
      <c r="E195" s="278">
        <v>833.05</v>
      </c>
      <c r="F195" s="278">
        <v>826.96666666666658</v>
      </c>
      <c r="G195" s="280">
        <v>818.53333333333319</v>
      </c>
      <c r="H195" s="280">
        <v>804.01666666666665</v>
      </c>
      <c r="I195" s="280">
        <v>795.58333333333326</v>
      </c>
      <c r="J195" s="280">
        <v>841.48333333333312</v>
      </c>
      <c r="K195" s="280">
        <v>849.91666666666652</v>
      </c>
      <c r="L195" s="280">
        <v>864.43333333333305</v>
      </c>
      <c r="M195" s="281">
        <v>835.4</v>
      </c>
      <c r="N195" s="281">
        <v>812.45</v>
      </c>
      <c r="O195" s="281">
        <v>6733800</v>
      </c>
      <c r="P195" s="282">
        <v>-0.10730194082087177</v>
      </c>
    </row>
    <row r="196" spans="1:16" ht="12.75" customHeight="1">
      <c r="A196" s="272">
        <v>186</v>
      </c>
      <c r="B196" s="286" t="s">
        <v>87</v>
      </c>
      <c r="C196" s="278" t="s">
        <v>240</v>
      </c>
      <c r="D196" s="279">
        <v>45260</v>
      </c>
      <c r="E196" s="278">
        <v>380.15</v>
      </c>
      <c r="F196" s="278">
        <v>380.25</v>
      </c>
      <c r="G196" s="280">
        <v>377.5</v>
      </c>
      <c r="H196" s="280">
        <v>374.85</v>
      </c>
      <c r="I196" s="280">
        <v>372.1</v>
      </c>
      <c r="J196" s="280">
        <v>382.9</v>
      </c>
      <c r="K196" s="280">
        <v>385.65</v>
      </c>
      <c r="L196" s="280">
        <v>388.29999999999995</v>
      </c>
      <c r="M196" s="281">
        <v>383</v>
      </c>
      <c r="N196" s="281">
        <v>377.6</v>
      </c>
      <c r="O196" s="281">
        <v>46252500</v>
      </c>
      <c r="P196" s="282">
        <v>-7.6989852426138233E-2</v>
      </c>
    </row>
    <row r="197" spans="1:16" ht="12.75" customHeight="1">
      <c r="A197" s="272">
        <v>187</v>
      </c>
      <c r="B197" s="286" t="s">
        <v>205</v>
      </c>
      <c r="C197" s="278" t="s">
        <v>241</v>
      </c>
      <c r="D197" s="279">
        <v>45260</v>
      </c>
      <c r="E197" s="278">
        <v>240.25</v>
      </c>
      <c r="F197" s="278">
        <v>240.56666666666669</v>
      </c>
      <c r="G197" s="280">
        <v>238.13333333333338</v>
      </c>
      <c r="H197" s="280">
        <v>236.01666666666668</v>
      </c>
      <c r="I197" s="280">
        <v>233.58333333333337</v>
      </c>
      <c r="J197" s="280">
        <v>242.68333333333339</v>
      </c>
      <c r="K197" s="280">
        <v>245.11666666666673</v>
      </c>
      <c r="L197" s="280">
        <v>247.23333333333341</v>
      </c>
      <c r="M197" s="281">
        <v>243</v>
      </c>
      <c r="N197" s="281">
        <v>238.45</v>
      </c>
      <c r="O197" s="281">
        <v>86349000</v>
      </c>
      <c r="P197" s="282">
        <v>-2.8061052205038156E-2</v>
      </c>
    </row>
    <row r="198" spans="1:16" ht="12.75" customHeight="1">
      <c r="A198" s="272">
        <v>188</v>
      </c>
      <c r="B198" s="286" t="s">
        <v>43</v>
      </c>
      <c r="C198" s="278" t="s">
        <v>242</v>
      </c>
      <c r="D198" s="279">
        <v>45260</v>
      </c>
      <c r="E198" s="278">
        <v>575.9</v>
      </c>
      <c r="F198" s="278">
        <v>574.5333333333333</v>
      </c>
      <c r="G198" s="280">
        <v>571.66666666666663</v>
      </c>
      <c r="H198" s="280">
        <v>567.43333333333328</v>
      </c>
      <c r="I198" s="280">
        <v>564.56666666666661</v>
      </c>
      <c r="J198" s="280">
        <v>578.76666666666665</v>
      </c>
      <c r="K198" s="280">
        <v>581.63333333333344</v>
      </c>
      <c r="L198" s="280">
        <v>585.86666666666667</v>
      </c>
      <c r="M198" s="281">
        <v>577.4</v>
      </c>
      <c r="N198" s="281">
        <v>570.29999999999995</v>
      </c>
      <c r="O198" s="281">
        <v>6813000</v>
      </c>
      <c r="P198" s="282">
        <v>-0.10392992424242424</v>
      </c>
    </row>
    <row r="199" spans="1:16" ht="12.75" customHeight="1">
      <c r="A199" s="273">
        <v>189</v>
      </c>
      <c r="B199" s="274"/>
      <c r="C199" s="266"/>
      <c r="D199" s="267"/>
      <c r="E199" s="268"/>
      <c r="F199" s="268"/>
      <c r="G199" s="269"/>
      <c r="H199" s="269"/>
      <c r="I199" s="269"/>
      <c r="J199" s="269"/>
      <c r="K199" s="269"/>
      <c r="L199" s="269"/>
      <c r="M199" s="266"/>
      <c r="N199" s="266"/>
      <c r="O199" s="270"/>
      <c r="P199" s="271"/>
    </row>
    <row r="200" spans="1:16" ht="12.75" customHeight="1">
      <c r="A200" s="33">
        <v>190</v>
      </c>
      <c r="B200" s="274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31">
        <v>191</v>
      </c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3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45226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93" t="s">
        <v>16</v>
      </c>
      <c r="B8" s="395"/>
      <c r="C8" s="398" t="s">
        <v>20</v>
      </c>
      <c r="D8" s="398" t="s">
        <v>21</v>
      </c>
      <c r="E8" s="390" t="s">
        <v>22</v>
      </c>
      <c r="F8" s="391"/>
      <c r="G8" s="392"/>
      <c r="H8" s="390" t="s">
        <v>23</v>
      </c>
      <c r="I8" s="391"/>
      <c r="J8" s="392"/>
      <c r="K8" s="26"/>
      <c r="L8" s="48"/>
      <c r="M8" s="48"/>
      <c r="N8" s="1"/>
      <c r="O8" s="1"/>
    </row>
    <row r="9" spans="1:15" ht="36" customHeight="1">
      <c r="A9" s="394"/>
      <c r="B9" s="397"/>
      <c r="C9" s="397"/>
      <c r="D9" s="39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18857.25</v>
      </c>
      <c r="D10" s="34">
        <v>18912.266666666666</v>
      </c>
      <c r="E10" s="34">
        <v>18782.833333333332</v>
      </c>
      <c r="F10" s="34">
        <v>18708.416666666664</v>
      </c>
      <c r="G10" s="34">
        <v>18578.98333333333</v>
      </c>
      <c r="H10" s="34">
        <v>18986.683333333334</v>
      </c>
      <c r="I10" s="34">
        <v>19116.116666666669</v>
      </c>
      <c r="J10" s="34">
        <v>19190.533333333336</v>
      </c>
      <c r="K10" s="34">
        <v>19041.7</v>
      </c>
      <c r="L10" s="34">
        <v>18837.849999999999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42280.15</v>
      </c>
      <c r="D11" s="34">
        <v>42367.25</v>
      </c>
      <c r="E11" s="34">
        <v>42018.3</v>
      </c>
      <c r="F11" s="34">
        <v>41756.450000000004</v>
      </c>
      <c r="G11" s="34">
        <v>41407.500000000007</v>
      </c>
      <c r="H11" s="34">
        <v>42629.1</v>
      </c>
      <c r="I11" s="34">
        <v>42978.049999999996</v>
      </c>
      <c r="J11" s="34">
        <v>43239.899999999994</v>
      </c>
      <c r="K11" s="34">
        <v>42716.2</v>
      </c>
      <c r="L11" s="34">
        <v>42105.4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3791.85</v>
      </c>
      <c r="D12" s="36">
        <v>3786.5166666666664</v>
      </c>
      <c r="E12" s="36">
        <v>3759.1333333333328</v>
      </c>
      <c r="F12" s="36">
        <v>3726.4166666666665</v>
      </c>
      <c r="G12" s="36">
        <v>3699.0333333333328</v>
      </c>
      <c r="H12" s="36">
        <v>3819.2333333333327</v>
      </c>
      <c r="I12" s="36">
        <v>3846.6166666666659</v>
      </c>
      <c r="J12" s="36">
        <v>3879.3333333333326</v>
      </c>
      <c r="K12" s="36">
        <v>3813.9</v>
      </c>
      <c r="L12" s="36">
        <v>3753.8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5976.5</v>
      </c>
      <c r="D13" s="36">
        <v>5991.3666666666659</v>
      </c>
      <c r="E13" s="36">
        <v>5945.1333333333314</v>
      </c>
      <c r="F13" s="36">
        <v>5913.7666666666655</v>
      </c>
      <c r="G13" s="36">
        <v>5867.533333333331</v>
      </c>
      <c r="H13" s="36">
        <v>6022.7333333333318</v>
      </c>
      <c r="I13" s="36">
        <v>6068.9666666666672</v>
      </c>
      <c r="J13" s="36">
        <v>6100.3333333333321</v>
      </c>
      <c r="K13" s="36">
        <v>6037.6</v>
      </c>
      <c r="L13" s="36">
        <v>5960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30225.65</v>
      </c>
      <c r="D14" s="36">
        <v>30197.433333333334</v>
      </c>
      <c r="E14" s="36">
        <v>30082.416666666668</v>
      </c>
      <c r="F14" s="36">
        <v>29939.183333333334</v>
      </c>
      <c r="G14" s="36">
        <v>29824.166666666668</v>
      </c>
      <c r="H14" s="36">
        <v>30340.666666666668</v>
      </c>
      <c r="I14" s="36">
        <v>30455.683333333331</v>
      </c>
      <c r="J14" s="36">
        <v>30598.916666666668</v>
      </c>
      <c r="K14" s="36">
        <v>30312.45</v>
      </c>
      <c r="L14" s="36">
        <v>30054.2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5738</v>
      </c>
      <c r="D15" s="36">
        <v>5729.833333333333</v>
      </c>
      <c r="E15" s="36">
        <v>5691.0666666666657</v>
      </c>
      <c r="F15" s="36">
        <v>5644.1333333333323</v>
      </c>
      <c r="G15" s="36">
        <v>5605.366666666665</v>
      </c>
      <c r="H15" s="36">
        <v>5776.7666666666664</v>
      </c>
      <c r="I15" s="36">
        <v>5815.5333333333347</v>
      </c>
      <c r="J15" s="36">
        <v>5862.4666666666672</v>
      </c>
      <c r="K15" s="36">
        <v>5768.6</v>
      </c>
      <c r="L15" s="36">
        <v>5682.9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10893</v>
      </c>
      <c r="D16" s="36">
        <v>10903.35</v>
      </c>
      <c r="E16" s="36">
        <v>10800.400000000001</v>
      </c>
      <c r="F16" s="36">
        <v>10707.800000000001</v>
      </c>
      <c r="G16" s="36">
        <v>10604.850000000002</v>
      </c>
      <c r="H16" s="36">
        <v>10995.95</v>
      </c>
      <c r="I16" s="36">
        <v>11098.900000000001</v>
      </c>
      <c r="J16" s="36">
        <v>11191.5</v>
      </c>
      <c r="K16" s="36">
        <v>11006.3</v>
      </c>
      <c r="L16" s="36">
        <v>10810.75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3958.25</v>
      </c>
      <c r="D17" s="36">
        <v>3934.5333333333333</v>
      </c>
      <c r="E17" s="36">
        <v>3873.7166666666667</v>
      </c>
      <c r="F17" s="36">
        <v>3789.1833333333334</v>
      </c>
      <c r="G17" s="36">
        <v>3728.3666666666668</v>
      </c>
      <c r="H17" s="36">
        <v>4019.0666666666666</v>
      </c>
      <c r="I17" s="36">
        <v>4079.8833333333332</v>
      </c>
      <c r="J17" s="36">
        <v>4164.4166666666661</v>
      </c>
      <c r="K17" s="31">
        <v>3995.35</v>
      </c>
      <c r="L17" s="31">
        <v>3850</v>
      </c>
      <c r="M17" s="31">
        <v>3.0209999999999999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22232.400000000001</v>
      </c>
      <c r="D18" s="36">
        <v>22254.799999999999</v>
      </c>
      <c r="E18" s="36">
        <v>22028.6</v>
      </c>
      <c r="F18" s="36">
        <v>21824.799999999999</v>
      </c>
      <c r="G18" s="36">
        <v>21598.6</v>
      </c>
      <c r="H18" s="36">
        <v>22458.6</v>
      </c>
      <c r="I18" s="36">
        <v>22684.800000000003</v>
      </c>
      <c r="J18" s="36">
        <v>22888.6</v>
      </c>
      <c r="K18" s="31">
        <v>22481</v>
      </c>
      <c r="L18" s="31">
        <v>22051</v>
      </c>
      <c r="M18" s="31">
        <v>0.12651000000000001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170.3</v>
      </c>
      <c r="D19" s="36">
        <v>169.66666666666666</v>
      </c>
      <c r="E19" s="36">
        <v>167.33333333333331</v>
      </c>
      <c r="F19" s="36">
        <v>164.36666666666665</v>
      </c>
      <c r="G19" s="36">
        <v>162.0333333333333</v>
      </c>
      <c r="H19" s="36">
        <v>172.63333333333333</v>
      </c>
      <c r="I19" s="36">
        <v>174.96666666666664</v>
      </c>
      <c r="J19" s="36">
        <v>177.93333333333334</v>
      </c>
      <c r="K19" s="31">
        <v>172</v>
      </c>
      <c r="L19" s="31">
        <v>166.7</v>
      </c>
      <c r="M19" s="31">
        <v>24.02243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213.65</v>
      </c>
      <c r="D20" s="36">
        <v>211.53333333333333</v>
      </c>
      <c r="E20" s="36">
        <v>208.11666666666667</v>
      </c>
      <c r="F20" s="36">
        <v>202.58333333333334</v>
      </c>
      <c r="G20" s="36">
        <v>199.16666666666669</v>
      </c>
      <c r="H20" s="36">
        <v>217.06666666666666</v>
      </c>
      <c r="I20" s="36">
        <v>220.48333333333335</v>
      </c>
      <c r="J20" s="36">
        <v>226.01666666666665</v>
      </c>
      <c r="K20" s="31">
        <v>214.95</v>
      </c>
      <c r="L20" s="31">
        <v>206</v>
      </c>
      <c r="M20" s="31">
        <v>52.603859999999997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1899.85</v>
      </c>
      <c r="D21" s="36">
        <v>1894.6166666666668</v>
      </c>
      <c r="E21" s="36">
        <v>1876.2333333333336</v>
      </c>
      <c r="F21" s="36">
        <v>1852.6166666666668</v>
      </c>
      <c r="G21" s="36">
        <v>1834.2333333333336</v>
      </c>
      <c r="H21" s="36">
        <v>1918.2333333333336</v>
      </c>
      <c r="I21" s="36">
        <v>1936.6166666666668</v>
      </c>
      <c r="J21" s="36">
        <v>1960.2333333333336</v>
      </c>
      <c r="K21" s="31">
        <v>1913</v>
      </c>
      <c r="L21" s="31">
        <v>1871</v>
      </c>
      <c r="M21" s="31">
        <v>6.9029999999999996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2203.1999999999998</v>
      </c>
      <c r="D22" s="36">
        <v>2206.4166666666665</v>
      </c>
      <c r="E22" s="36">
        <v>2163.833333333333</v>
      </c>
      <c r="F22" s="36">
        <v>2124.4666666666667</v>
      </c>
      <c r="G22" s="36">
        <v>2081.8833333333332</v>
      </c>
      <c r="H22" s="36">
        <v>2245.7833333333328</v>
      </c>
      <c r="I22" s="36">
        <v>2288.3666666666659</v>
      </c>
      <c r="J22" s="36">
        <v>2327.7333333333327</v>
      </c>
      <c r="K22" s="31">
        <v>2249</v>
      </c>
      <c r="L22" s="31">
        <v>2167.0500000000002</v>
      </c>
      <c r="M22" s="31">
        <v>22.260729999999999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848.15</v>
      </c>
      <c r="D23" s="36">
        <v>844.43333333333339</v>
      </c>
      <c r="E23" s="36">
        <v>819.26666666666677</v>
      </c>
      <c r="F23" s="36">
        <v>790.38333333333333</v>
      </c>
      <c r="G23" s="36">
        <v>765.2166666666667</v>
      </c>
      <c r="H23" s="36">
        <v>873.31666666666683</v>
      </c>
      <c r="I23" s="36">
        <v>898.48333333333335</v>
      </c>
      <c r="J23" s="36">
        <v>927.3666666666669</v>
      </c>
      <c r="K23" s="31">
        <v>869.6</v>
      </c>
      <c r="L23" s="31">
        <v>815.55</v>
      </c>
      <c r="M23" s="31">
        <v>11.381539999999999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770.35</v>
      </c>
      <c r="D24" s="36">
        <v>765.55000000000007</v>
      </c>
      <c r="E24" s="36">
        <v>759.30000000000018</v>
      </c>
      <c r="F24" s="36">
        <v>748.25000000000011</v>
      </c>
      <c r="G24" s="36">
        <v>742.00000000000023</v>
      </c>
      <c r="H24" s="36">
        <v>776.60000000000014</v>
      </c>
      <c r="I24" s="36">
        <v>782.84999999999991</v>
      </c>
      <c r="J24" s="36">
        <v>793.90000000000009</v>
      </c>
      <c r="K24" s="31">
        <v>771.8</v>
      </c>
      <c r="L24" s="31">
        <v>754.5</v>
      </c>
      <c r="M24" s="31">
        <v>38.553579999999997</v>
      </c>
      <c r="N24" s="1"/>
      <c r="O24" s="1"/>
    </row>
    <row r="25" spans="1:15" ht="12.75" customHeight="1">
      <c r="A25" s="51">
        <v>16</v>
      </c>
      <c r="B25" s="53" t="s">
        <v>844</v>
      </c>
      <c r="C25" s="31">
        <v>327.35000000000002</v>
      </c>
      <c r="D25" s="36">
        <v>317.66666666666669</v>
      </c>
      <c r="E25" s="36">
        <v>299.03333333333336</v>
      </c>
      <c r="F25" s="36">
        <v>270.7166666666667</v>
      </c>
      <c r="G25" s="36">
        <v>252.08333333333337</v>
      </c>
      <c r="H25" s="36">
        <v>345.98333333333335</v>
      </c>
      <c r="I25" s="36">
        <v>364.61666666666667</v>
      </c>
      <c r="J25" s="36">
        <v>392.93333333333334</v>
      </c>
      <c r="K25" s="31">
        <v>336.3</v>
      </c>
      <c r="L25" s="31">
        <v>289.35000000000002</v>
      </c>
      <c r="M25" s="31">
        <v>127.59045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3560.8</v>
      </c>
      <c r="D26" s="36">
        <v>3552.25</v>
      </c>
      <c r="E26" s="36">
        <v>3518.5</v>
      </c>
      <c r="F26" s="36">
        <v>3476.2</v>
      </c>
      <c r="G26" s="36">
        <v>3442.45</v>
      </c>
      <c r="H26" s="36">
        <v>3594.55</v>
      </c>
      <c r="I26" s="36">
        <v>3628.3</v>
      </c>
      <c r="J26" s="36">
        <v>3670.6000000000004</v>
      </c>
      <c r="K26" s="31">
        <v>3586</v>
      </c>
      <c r="L26" s="31">
        <v>3509.95</v>
      </c>
      <c r="M26" s="31">
        <v>0.61487999999999998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416.3</v>
      </c>
      <c r="D27" s="36">
        <v>415.51666666666665</v>
      </c>
      <c r="E27" s="36">
        <v>408.5333333333333</v>
      </c>
      <c r="F27" s="36">
        <v>400.76666666666665</v>
      </c>
      <c r="G27" s="36">
        <v>393.7833333333333</v>
      </c>
      <c r="H27" s="36">
        <v>423.2833333333333</v>
      </c>
      <c r="I27" s="36">
        <v>430.26666666666665</v>
      </c>
      <c r="J27" s="36">
        <v>438.0333333333333</v>
      </c>
      <c r="K27" s="31">
        <v>422.5</v>
      </c>
      <c r="L27" s="31">
        <v>407.75</v>
      </c>
      <c r="M27" s="31">
        <v>22.965859999999999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4760.3</v>
      </c>
      <c r="D28" s="36">
        <v>4782.0666666666666</v>
      </c>
      <c r="E28" s="36">
        <v>4704.2333333333336</v>
      </c>
      <c r="F28" s="36">
        <v>4648.166666666667</v>
      </c>
      <c r="G28" s="36">
        <v>4570.3333333333339</v>
      </c>
      <c r="H28" s="36">
        <v>4838.1333333333332</v>
      </c>
      <c r="I28" s="36">
        <v>4915.9666666666672</v>
      </c>
      <c r="J28" s="36">
        <v>4972.0333333333328</v>
      </c>
      <c r="K28" s="31">
        <v>4859.8999999999996</v>
      </c>
      <c r="L28" s="31">
        <v>4726</v>
      </c>
      <c r="M28" s="31">
        <v>8.3696199999999994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370.75</v>
      </c>
      <c r="D29" s="36">
        <v>371.05</v>
      </c>
      <c r="E29" s="36">
        <v>367.8</v>
      </c>
      <c r="F29" s="36">
        <v>364.85</v>
      </c>
      <c r="G29" s="36">
        <v>361.6</v>
      </c>
      <c r="H29" s="36">
        <v>374</v>
      </c>
      <c r="I29" s="36">
        <v>377.25</v>
      </c>
      <c r="J29" s="36">
        <v>380.2</v>
      </c>
      <c r="K29" s="31">
        <v>374.3</v>
      </c>
      <c r="L29" s="31">
        <v>368.1</v>
      </c>
      <c r="M29" s="31">
        <v>15.094379999999999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166.55</v>
      </c>
      <c r="D30" s="36">
        <v>166.81666666666669</v>
      </c>
      <c r="E30" s="36">
        <v>164.88333333333338</v>
      </c>
      <c r="F30" s="36">
        <v>163.2166666666667</v>
      </c>
      <c r="G30" s="36">
        <v>161.28333333333339</v>
      </c>
      <c r="H30" s="36">
        <v>168.48333333333338</v>
      </c>
      <c r="I30" s="36">
        <v>170.41666666666671</v>
      </c>
      <c r="J30" s="36">
        <v>172.08333333333337</v>
      </c>
      <c r="K30" s="31">
        <v>168.75</v>
      </c>
      <c r="L30" s="31">
        <v>165.15</v>
      </c>
      <c r="M30" s="31">
        <v>50.012140000000002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2960.3</v>
      </c>
      <c r="D31" s="36">
        <v>2985.1</v>
      </c>
      <c r="E31" s="36">
        <v>2915.2</v>
      </c>
      <c r="F31" s="36">
        <v>2870.1</v>
      </c>
      <c r="G31" s="36">
        <v>2800.2</v>
      </c>
      <c r="H31" s="36">
        <v>3030.2</v>
      </c>
      <c r="I31" s="36">
        <v>3100.1000000000004</v>
      </c>
      <c r="J31" s="36">
        <v>3145.2</v>
      </c>
      <c r="K31" s="31">
        <v>3055</v>
      </c>
      <c r="L31" s="31">
        <v>2940</v>
      </c>
      <c r="M31" s="31">
        <v>18.34111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1781.85</v>
      </c>
      <c r="D32" s="36">
        <v>1792.95</v>
      </c>
      <c r="E32" s="36">
        <v>1761.9</v>
      </c>
      <c r="F32" s="36">
        <v>1741.95</v>
      </c>
      <c r="G32" s="36">
        <v>1710.9</v>
      </c>
      <c r="H32" s="36">
        <v>1812.9</v>
      </c>
      <c r="I32" s="36">
        <v>1843.9499999999998</v>
      </c>
      <c r="J32" s="36">
        <v>1863.9</v>
      </c>
      <c r="K32" s="31">
        <v>1824</v>
      </c>
      <c r="L32" s="31">
        <v>1773</v>
      </c>
      <c r="M32" s="31">
        <v>6.7590899999999996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533.75</v>
      </c>
      <c r="D33" s="36">
        <v>535.25</v>
      </c>
      <c r="E33" s="36">
        <v>520.5</v>
      </c>
      <c r="F33" s="36">
        <v>507.25</v>
      </c>
      <c r="G33" s="36">
        <v>492.5</v>
      </c>
      <c r="H33" s="36">
        <v>548.5</v>
      </c>
      <c r="I33" s="36">
        <v>563.25</v>
      </c>
      <c r="J33" s="36">
        <v>576.5</v>
      </c>
      <c r="K33" s="31">
        <v>550</v>
      </c>
      <c r="L33" s="31">
        <v>522</v>
      </c>
      <c r="M33" s="31">
        <v>11.11655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686.55</v>
      </c>
      <c r="D34" s="36">
        <v>692.56666666666661</v>
      </c>
      <c r="E34" s="36">
        <v>678.08333333333326</v>
      </c>
      <c r="F34" s="36">
        <v>669.61666666666667</v>
      </c>
      <c r="G34" s="36">
        <v>655.13333333333333</v>
      </c>
      <c r="H34" s="36">
        <v>701.03333333333319</v>
      </c>
      <c r="I34" s="36">
        <v>715.51666666666654</v>
      </c>
      <c r="J34" s="36">
        <v>723.98333333333312</v>
      </c>
      <c r="K34" s="31">
        <v>707.05</v>
      </c>
      <c r="L34" s="31">
        <v>684.1</v>
      </c>
      <c r="M34" s="31">
        <v>20.65324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854.05</v>
      </c>
      <c r="D35" s="36">
        <v>853.01666666666677</v>
      </c>
      <c r="E35" s="36">
        <v>846.03333333333353</v>
      </c>
      <c r="F35" s="36">
        <v>838.01666666666677</v>
      </c>
      <c r="G35" s="36">
        <v>831.03333333333353</v>
      </c>
      <c r="H35" s="36">
        <v>861.03333333333353</v>
      </c>
      <c r="I35" s="36">
        <v>868.01666666666688</v>
      </c>
      <c r="J35" s="36">
        <v>876.03333333333353</v>
      </c>
      <c r="K35" s="31">
        <v>860</v>
      </c>
      <c r="L35" s="31">
        <v>845</v>
      </c>
      <c r="M35" s="31">
        <v>19.378799999999998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317.5</v>
      </c>
      <c r="D36" s="36">
        <v>313.65000000000003</v>
      </c>
      <c r="E36" s="36">
        <v>306.95000000000005</v>
      </c>
      <c r="F36" s="36">
        <v>296.40000000000003</v>
      </c>
      <c r="G36" s="36">
        <v>289.70000000000005</v>
      </c>
      <c r="H36" s="36">
        <v>324.20000000000005</v>
      </c>
      <c r="I36" s="36">
        <v>330.9</v>
      </c>
      <c r="J36" s="36">
        <v>341.45000000000005</v>
      </c>
      <c r="K36" s="31">
        <v>320.35000000000002</v>
      </c>
      <c r="L36" s="31">
        <v>303.10000000000002</v>
      </c>
      <c r="M36" s="31">
        <v>16.214189999999999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972.05</v>
      </c>
      <c r="D37" s="36">
        <v>966.6</v>
      </c>
      <c r="E37" s="36">
        <v>958.2</v>
      </c>
      <c r="F37" s="36">
        <v>944.35</v>
      </c>
      <c r="G37" s="36">
        <v>935.95</v>
      </c>
      <c r="H37" s="36">
        <v>980.45</v>
      </c>
      <c r="I37" s="36">
        <v>988.84999999999991</v>
      </c>
      <c r="J37" s="36">
        <v>1002.7</v>
      </c>
      <c r="K37" s="31">
        <v>975</v>
      </c>
      <c r="L37" s="31">
        <v>952.75</v>
      </c>
      <c r="M37" s="31">
        <v>175.40495000000001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5259.35</v>
      </c>
      <c r="D38" s="36">
        <v>5280.9333333333334</v>
      </c>
      <c r="E38" s="36">
        <v>5214.416666666667</v>
      </c>
      <c r="F38" s="36">
        <v>5169.4833333333336</v>
      </c>
      <c r="G38" s="36">
        <v>5102.9666666666672</v>
      </c>
      <c r="H38" s="36">
        <v>5325.8666666666668</v>
      </c>
      <c r="I38" s="36">
        <v>5392.3833333333332</v>
      </c>
      <c r="J38" s="36">
        <v>5437.3166666666666</v>
      </c>
      <c r="K38" s="31">
        <v>5347.45</v>
      </c>
      <c r="L38" s="31">
        <v>5236</v>
      </c>
      <c r="M38" s="31">
        <v>7.4626599999999996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1560</v>
      </c>
      <c r="D39" s="36">
        <v>1573.4666666666665</v>
      </c>
      <c r="E39" s="36">
        <v>1538.5333333333328</v>
      </c>
      <c r="F39" s="36">
        <v>1517.0666666666664</v>
      </c>
      <c r="G39" s="36">
        <v>1482.1333333333328</v>
      </c>
      <c r="H39" s="36">
        <v>1594.9333333333329</v>
      </c>
      <c r="I39" s="36">
        <v>1629.8666666666668</v>
      </c>
      <c r="J39" s="36">
        <v>1651.333333333333</v>
      </c>
      <c r="K39" s="31">
        <v>1608.4</v>
      </c>
      <c r="L39" s="31">
        <v>1552</v>
      </c>
      <c r="M39" s="31">
        <v>17.800249999999998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6667.65</v>
      </c>
      <c r="D40" s="36">
        <v>6717.2</v>
      </c>
      <c r="E40" s="36">
        <v>6600.45</v>
      </c>
      <c r="F40" s="36">
        <v>6533.25</v>
      </c>
      <c r="G40" s="36">
        <v>6416.5</v>
      </c>
      <c r="H40" s="36">
        <v>6784.4</v>
      </c>
      <c r="I40" s="36">
        <v>6901.15</v>
      </c>
      <c r="J40" s="36">
        <v>6968.3499999999995</v>
      </c>
      <c r="K40" s="31">
        <v>6833.95</v>
      </c>
      <c r="L40" s="31">
        <v>6650</v>
      </c>
      <c r="M40" s="31">
        <v>0.21099000000000001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7421.8</v>
      </c>
      <c r="D41" s="36">
        <v>7493</v>
      </c>
      <c r="E41" s="36">
        <v>7330</v>
      </c>
      <c r="F41" s="36">
        <v>7238.2</v>
      </c>
      <c r="G41" s="36">
        <v>7075.2</v>
      </c>
      <c r="H41" s="36">
        <v>7584.8</v>
      </c>
      <c r="I41" s="36">
        <v>7747.8</v>
      </c>
      <c r="J41" s="36">
        <v>7839.6</v>
      </c>
      <c r="K41" s="31">
        <v>7656</v>
      </c>
      <c r="L41" s="31">
        <v>7401.2</v>
      </c>
      <c r="M41" s="31">
        <v>13.2463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2556</v>
      </c>
      <c r="D42" s="36">
        <v>2553.1</v>
      </c>
      <c r="E42" s="36">
        <v>2519.1999999999998</v>
      </c>
      <c r="F42" s="36">
        <v>2482.4</v>
      </c>
      <c r="G42" s="36">
        <v>2448.5</v>
      </c>
      <c r="H42" s="36">
        <v>2589.8999999999996</v>
      </c>
      <c r="I42" s="36">
        <v>2623.8</v>
      </c>
      <c r="J42" s="36">
        <v>2660.5999999999995</v>
      </c>
      <c r="K42" s="31">
        <v>2587</v>
      </c>
      <c r="L42" s="31">
        <v>2516.3000000000002</v>
      </c>
      <c r="M42" s="31">
        <v>5.63889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212.45</v>
      </c>
      <c r="D43" s="36">
        <v>213.85</v>
      </c>
      <c r="E43" s="36">
        <v>209.89999999999998</v>
      </c>
      <c r="F43" s="36">
        <v>207.35</v>
      </c>
      <c r="G43" s="36">
        <v>203.39999999999998</v>
      </c>
      <c r="H43" s="36">
        <v>216.39999999999998</v>
      </c>
      <c r="I43" s="36">
        <v>220.34999999999997</v>
      </c>
      <c r="J43" s="36">
        <v>222.89999999999998</v>
      </c>
      <c r="K43" s="31">
        <v>217.8</v>
      </c>
      <c r="L43" s="31">
        <v>211.3</v>
      </c>
      <c r="M43" s="31">
        <v>109.20565000000001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189.15</v>
      </c>
      <c r="D44" s="36">
        <v>190.26666666666668</v>
      </c>
      <c r="E44" s="36">
        <v>186.73333333333335</v>
      </c>
      <c r="F44" s="36">
        <v>184.31666666666666</v>
      </c>
      <c r="G44" s="36">
        <v>180.78333333333333</v>
      </c>
      <c r="H44" s="36">
        <v>192.68333333333337</v>
      </c>
      <c r="I44" s="36">
        <v>196.21666666666673</v>
      </c>
      <c r="J44" s="36">
        <v>198.63333333333338</v>
      </c>
      <c r="K44" s="31">
        <v>193.8</v>
      </c>
      <c r="L44" s="31">
        <v>187.85</v>
      </c>
      <c r="M44" s="31">
        <v>296.58834999999999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90.25</v>
      </c>
      <c r="D45" s="36">
        <v>89.366666666666674</v>
      </c>
      <c r="E45" s="36">
        <v>87.283333333333346</v>
      </c>
      <c r="F45" s="36">
        <v>84.316666666666677</v>
      </c>
      <c r="G45" s="36">
        <v>82.233333333333348</v>
      </c>
      <c r="H45" s="36">
        <v>92.333333333333343</v>
      </c>
      <c r="I45" s="36">
        <v>94.416666666666657</v>
      </c>
      <c r="J45" s="36">
        <v>97.38333333333334</v>
      </c>
      <c r="K45" s="31">
        <v>91.45</v>
      </c>
      <c r="L45" s="31">
        <v>86.4</v>
      </c>
      <c r="M45" s="31">
        <v>175.80513999999999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1554.6</v>
      </c>
      <c r="D46" s="36">
        <v>1563.5833333333333</v>
      </c>
      <c r="E46" s="36">
        <v>1540.0666666666666</v>
      </c>
      <c r="F46" s="36">
        <v>1525.5333333333333</v>
      </c>
      <c r="G46" s="36">
        <v>1502.0166666666667</v>
      </c>
      <c r="H46" s="36">
        <v>1578.1166666666666</v>
      </c>
      <c r="I46" s="36">
        <v>1601.6333333333334</v>
      </c>
      <c r="J46" s="36">
        <v>1616.1666666666665</v>
      </c>
      <c r="K46" s="31">
        <v>1587.1</v>
      </c>
      <c r="L46" s="31">
        <v>1549.05</v>
      </c>
      <c r="M46" s="31">
        <v>1.78383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128.85</v>
      </c>
      <c r="D47" s="36">
        <v>128.68333333333331</v>
      </c>
      <c r="E47" s="36">
        <v>127.16666666666663</v>
      </c>
      <c r="F47" s="36">
        <v>125.48333333333332</v>
      </c>
      <c r="G47" s="36">
        <v>123.96666666666664</v>
      </c>
      <c r="H47" s="36">
        <v>130.36666666666662</v>
      </c>
      <c r="I47" s="36">
        <v>131.88333333333333</v>
      </c>
      <c r="J47" s="36">
        <v>133.56666666666661</v>
      </c>
      <c r="K47" s="31">
        <v>130.19999999999999</v>
      </c>
      <c r="L47" s="31">
        <v>127</v>
      </c>
      <c r="M47" s="31">
        <v>181.67694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537.75</v>
      </c>
      <c r="D48" s="36">
        <v>544.26666666666677</v>
      </c>
      <c r="E48" s="36">
        <v>526.58333333333348</v>
      </c>
      <c r="F48" s="36">
        <v>515.41666666666674</v>
      </c>
      <c r="G48" s="36">
        <v>497.73333333333346</v>
      </c>
      <c r="H48" s="36">
        <v>555.43333333333351</v>
      </c>
      <c r="I48" s="36">
        <v>573.11666666666667</v>
      </c>
      <c r="J48" s="36">
        <v>584.28333333333353</v>
      </c>
      <c r="K48" s="31">
        <v>561.95000000000005</v>
      </c>
      <c r="L48" s="31">
        <v>533.1</v>
      </c>
      <c r="M48" s="31">
        <v>32.169249999999998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1017.6</v>
      </c>
      <c r="D49" s="36">
        <v>1016.4666666666667</v>
      </c>
      <c r="E49" s="36">
        <v>1010.0333333333334</v>
      </c>
      <c r="F49" s="36">
        <v>1002.4666666666667</v>
      </c>
      <c r="G49" s="36">
        <v>996.03333333333342</v>
      </c>
      <c r="H49" s="36">
        <v>1024.0333333333333</v>
      </c>
      <c r="I49" s="36">
        <v>1030.4666666666667</v>
      </c>
      <c r="J49" s="36">
        <v>1038.0333333333333</v>
      </c>
      <c r="K49" s="31">
        <v>1022.9</v>
      </c>
      <c r="L49" s="31">
        <v>1008.9</v>
      </c>
      <c r="M49" s="31">
        <v>12.368650000000001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905.5</v>
      </c>
      <c r="D50" s="36">
        <v>910.04999999999984</v>
      </c>
      <c r="E50" s="36">
        <v>895.49999999999966</v>
      </c>
      <c r="F50" s="36">
        <v>885.49999999999977</v>
      </c>
      <c r="G50" s="36">
        <v>870.94999999999959</v>
      </c>
      <c r="H50" s="36">
        <v>920.04999999999973</v>
      </c>
      <c r="I50" s="36">
        <v>934.59999999999991</v>
      </c>
      <c r="J50" s="36">
        <v>944.5999999999998</v>
      </c>
      <c r="K50" s="31">
        <v>924.6</v>
      </c>
      <c r="L50" s="31">
        <v>900.05</v>
      </c>
      <c r="M50" s="31">
        <v>65.953320000000005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117.85</v>
      </c>
      <c r="D51" s="36">
        <v>116.53333333333335</v>
      </c>
      <c r="E51" s="36">
        <v>114.81666666666669</v>
      </c>
      <c r="F51" s="36">
        <v>111.78333333333335</v>
      </c>
      <c r="G51" s="36">
        <v>110.06666666666669</v>
      </c>
      <c r="H51" s="36">
        <v>119.56666666666669</v>
      </c>
      <c r="I51" s="36">
        <v>121.28333333333336</v>
      </c>
      <c r="J51" s="36">
        <v>124.31666666666669</v>
      </c>
      <c r="K51" s="31">
        <v>118.25</v>
      </c>
      <c r="L51" s="31">
        <v>113.5</v>
      </c>
      <c r="M51" s="31">
        <v>184.97619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222.1</v>
      </c>
      <c r="D52" s="36">
        <v>222.04999999999998</v>
      </c>
      <c r="E52" s="36">
        <v>218.04999999999995</v>
      </c>
      <c r="F52" s="36">
        <v>213.99999999999997</v>
      </c>
      <c r="G52" s="36">
        <v>209.99999999999994</v>
      </c>
      <c r="H52" s="36">
        <v>226.09999999999997</v>
      </c>
      <c r="I52" s="36">
        <v>230.10000000000002</v>
      </c>
      <c r="J52" s="36">
        <v>234.14999999999998</v>
      </c>
      <c r="K52" s="31">
        <v>226.05</v>
      </c>
      <c r="L52" s="31">
        <v>218</v>
      </c>
      <c r="M52" s="31">
        <v>33.044170000000001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19648.349999999999</v>
      </c>
      <c r="D53" s="36">
        <v>19648.183333333334</v>
      </c>
      <c r="E53" s="36">
        <v>19480.166666666668</v>
      </c>
      <c r="F53" s="36">
        <v>19311.983333333334</v>
      </c>
      <c r="G53" s="36">
        <v>19143.966666666667</v>
      </c>
      <c r="H53" s="36">
        <v>19816.366666666669</v>
      </c>
      <c r="I53" s="36">
        <v>19984.383333333331</v>
      </c>
      <c r="J53" s="36">
        <v>20152.566666666669</v>
      </c>
      <c r="K53" s="31">
        <v>19816.2</v>
      </c>
      <c r="L53" s="31">
        <v>19480</v>
      </c>
      <c r="M53" s="31">
        <v>0.23748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335</v>
      </c>
      <c r="D54" s="36">
        <v>335.13333333333338</v>
      </c>
      <c r="E54" s="36">
        <v>331.31666666666678</v>
      </c>
      <c r="F54" s="36">
        <v>327.63333333333338</v>
      </c>
      <c r="G54" s="36">
        <v>323.81666666666678</v>
      </c>
      <c r="H54" s="36">
        <v>338.81666666666678</v>
      </c>
      <c r="I54" s="36">
        <v>342.63333333333338</v>
      </c>
      <c r="J54" s="36">
        <v>346.31666666666678</v>
      </c>
      <c r="K54" s="31">
        <v>338.95</v>
      </c>
      <c r="L54" s="31">
        <v>331.45</v>
      </c>
      <c r="M54" s="31">
        <v>38.719389999999997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4507.8</v>
      </c>
      <c r="D55" s="36">
        <v>4503.1166666666668</v>
      </c>
      <c r="E55" s="36">
        <v>4481.4333333333334</v>
      </c>
      <c r="F55" s="36">
        <v>4455.0666666666666</v>
      </c>
      <c r="G55" s="36">
        <v>4433.3833333333332</v>
      </c>
      <c r="H55" s="36">
        <v>4529.4833333333336</v>
      </c>
      <c r="I55" s="36">
        <v>4551.1666666666679</v>
      </c>
      <c r="J55" s="36">
        <v>4577.5333333333338</v>
      </c>
      <c r="K55" s="31">
        <v>4524.8</v>
      </c>
      <c r="L55" s="31">
        <v>4476.75</v>
      </c>
      <c r="M55" s="31">
        <v>4.8890900000000004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359.35</v>
      </c>
      <c r="D56" s="36">
        <v>354.2833333333333</v>
      </c>
      <c r="E56" s="36">
        <v>347.16666666666663</v>
      </c>
      <c r="F56" s="36">
        <v>334.98333333333335</v>
      </c>
      <c r="G56" s="36">
        <v>327.86666666666667</v>
      </c>
      <c r="H56" s="36">
        <v>366.46666666666658</v>
      </c>
      <c r="I56" s="36">
        <v>373.58333333333326</v>
      </c>
      <c r="J56" s="36">
        <v>385.76666666666654</v>
      </c>
      <c r="K56" s="31">
        <v>361.4</v>
      </c>
      <c r="L56" s="31">
        <v>342.1</v>
      </c>
      <c r="M56" s="31">
        <v>122.37291999999999</v>
      </c>
      <c r="N56" s="1"/>
      <c r="O56" s="1"/>
    </row>
    <row r="57" spans="1:15" ht="12.75" customHeight="1">
      <c r="A57" s="51">
        <v>48</v>
      </c>
      <c r="B57" s="53" t="s">
        <v>349</v>
      </c>
      <c r="C57" s="31">
        <v>371.6</v>
      </c>
      <c r="D57" s="36">
        <v>368.9666666666667</v>
      </c>
      <c r="E57" s="36">
        <v>361.83333333333337</v>
      </c>
      <c r="F57" s="36">
        <v>352.06666666666666</v>
      </c>
      <c r="G57" s="36">
        <v>344.93333333333334</v>
      </c>
      <c r="H57" s="36">
        <v>378.73333333333341</v>
      </c>
      <c r="I57" s="36">
        <v>385.86666666666673</v>
      </c>
      <c r="J57" s="36">
        <v>395.63333333333344</v>
      </c>
      <c r="K57" s="31">
        <v>376.1</v>
      </c>
      <c r="L57" s="31">
        <v>359.2</v>
      </c>
      <c r="M57" s="31">
        <v>22.25309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1134.5</v>
      </c>
      <c r="D58" s="36">
        <v>1131.2</v>
      </c>
      <c r="E58" s="36">
        <v>1117.95</v>
      </c>
      <c r="F58" s="36">
        <v>1101.4000000000001</v>
      </c>
      <c r="G58" s="36">
        <v>1088.1500000000001</v>
      </c>
      <c r="H58" s="36">
        <v>1147.75</v>
      </c>
      <c r="I58" s="36">
        <v>1161</v>
      </c>
      <c r="J58" s="36">
        <v>1177.55</v>
      </c>
      <c r="K58" s="31">
        <v>1144.45</v>
      </c>
      <c r="L58" s="31">
        <v>1114.6500000000001</v>
      </c>
      <c r="M58" s="31">
        <v>14.72625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1150.8499999999999</v>
      </c>
      <c r="D59" s="36">
        <v>1145.95</v>
      </c>
      <c r="E59" s="36">
        <v>1136.9000000000001</v>
      </c>
      <c r="F59" s="36">
        <v>1122.95</v>
      </c>
      <c r="G59" s="36">
        <v>1113.9000000000001</v>
      </c>
      <c r="H59" s="36">
        <v>1159.9000000000001</v>
      </c>
      <c r="I59" s="36">
        <v>1168.9499999999998</v>
      </c>
      <c r="J59" s="36">
        <v>1182.9000000000001</v>
      </c>
      <c r="K59" s="31">
        <v>1155</v>
      </c>
      <c r="L59" s="31">
        <v>1132</v>
      </c>
      <c r="M59" s="31">
        <v>20.16469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305.25</v>
      </c>
      <c r="D60" s="36">
        <v>305.76666666666665</v>
      </c>
      <c r="E60" s="36">
        <v>302.38333333333333</v>
      </c>
      <c r="F60" s="36">
        <v>299.51666666666665</v>
      </c>
      <c r="G60" s="36">
        <v>296.13333333333333</v>
      </c>
      <c r="H60" s="36">
        <v>308.63333333333333</v>
      </c>
      <c r="I60" s="36">
        <v>312.01666666666665</v>
      </c>
      <c r="J60" s="36">
        <v>314.88333333333333</v>
      </c>
      <c r="K60" s="31">
        <v>309.14999999999998</v>
      </c>
      <c r="L60" s="31">
        <v>302.89999999999998</v>
      </c>
      <c r="M60" s="31">
        <v>83.29092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4904.3999999999996</v>
      </c>
      <c r="D61" s="36">
        <v>4872.5999999999995</v>
      </c>
      <c r="E61" s="36">
        <v>4788.3499999999985</v>
      </c>
      <c r="F61" s="36">
        <v>4672.2999999999993</v>
      </c>
      <c r="G61" s="36">
        <v>4588.0499999999984</v>
      </c>
      <c r="H61" s="36">
        <v>4988.6499999999987</v>
      </c>
      <c r="I61" s="36">
        <v>5072.9000000000005</v>
      </c>
      <c r="J61" s="36">
        <v>5188.9499999999989</v>
      </c>
      <c r="K61" s="31">
        <v>4956.8500000000004</v>
      </c>
      <c r="L61" s="31">
        <v>4756.55</v>
      </c>
      <c r="M61" s="31">
        <v>8.7854600000000005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2034.4</v>
      </c>
      <c r="D62" s="36">
        <v>2042.3333333333333</v>
      </c>
      <c r="E62" s="36">
        <v>2020.1666666666665</v>
      </c>
      <c r="F62" s="36">
        <v>2005.9333333333332</v>
      </c>
      <c r="G62" s="36">
        <v>1983.7666666666664</v>
      </c>
      <c r="H62" s="36">
        <v>2056.5666666666666</v>
      </c>
      <c r="I62" s="36">
        <v>2078.7333333333331</v>
      </c>
      <c r="J62" s="36">
        <v>2092.9666666666667</v>
      </c>
      <c r="K62" s="31">
        <v>2064.5</v>
      </c>
      <c r="L62" s="31">
        <v>2028.1</v>
      </c>
      <c r="M62" s="31">
        <v>5.3627700000000003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691.25</v>
      </c>
      <c r="D63" s="36">
        <v>690.4</v>
      </c>
      <c r="E63" s="36">
        <v>675.84999999999991</v>
      </c>
      <c r="F63" s="36">
        <v>660.44999999999993</v>
      </c>
      <c r="G63" s="36">
        <v>645.89999999999986</v>
      </c>
      <c r="H63" s="36">
        <v>705.8</v>
      </c>
      <c r="I63" s="36">
        <v>720.34999999999991</v>
      </c>
      <c r="J63" s="36">
        <v>735.75</v>
      </c>
      <c r="K63" s="31">
        <v>704.95</v>
      </c>
      <c r="L63" s="31">
        <v>675</v>
      </c>
      <c r="M63" s="31">
        <v>8.1093899999999994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1073.4000000000001</v>
      </c>
      <c r="D64" s="36">
        <v>1081.8500000000001</v>
      </c>
      <c r="E64" s="36">
        <v>1045.5500000000002</v>
      </c>
      <c r="F64" s="36">
        <v>1017.7</v>
      </c>
      <c r="G64" s="36">
        <v>981.40000000000009</v>
      </c>
      <c r="H64" s="36">
        <v>1109.7000000000003</v>
      </c>
      <c r="I64" s="36">
        <v>1146</v>
      </c>
      <c r="J64" s="36">
        <v>1173.8500000000004</v>
      </c>
      <c r="K64" s="31">
        <v>1118.1500000000001</v>
      </c>
      <c r="L64" s="31">
        <v>1054</v>
      </c>
      <c r="M64" s="31">
        <v>8.6702899999999996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287.64999999999998</v>
      </c>
      <c r="D65" s="36">
        <v>285.59999999999997</v>
      </c>
      <c r="E65" s="36">
        <v>281.79999999999995</v>
      </c>
      <c r="F65" s="36">
        <v>275.95</v>
      </c>
      <c r="G65" s="36">
        <v>272.14999999999998</v>
      </c>
      <c r="H65" s="36">
        <v>291.44999999999993</v>
      </c>
      <c r="I65" s="36">
        <v>295.25</v>
      </c>
      <c r="J65" s="36">
        <v>301.09999999999991</v>
      </c>
      <c r="K65" s="31">
        <v>289.39999999999998</v>
      </c>
      <c r="L65" s="31">
        <v>279.75</v>
      </c>
      <c r="M65" s="31">
        <v>19.783619999999999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1680.3</v>
      </c>
      <c r="D66" s="36">
        <v>1679.0333333333335</v>
      </c>
      <c r="E66" s="36">
        <v>1665.3166666666671</v>
      </c>
      <c r="F66" s="36">
        <v>1650.3333333333335</v>
      </c>
      <c r="G66" s="36">
        <v>1636.616666666667</v>
      </c>
      <c r="H66" s="36">
        <v>1694.0166666666671</v>
      </c>
      <c r="I66" s="36">
        <v>1707.7333333333338</v>
      </c>
      <c r="J66" s="36">
        <v>1722.7166666666672</v>
      </c>
      <c r="K66" s="31">
        <v>1692.75</v>
      </c>
      <c r="L66" s="31">
        <v>1664.05</v>
      </c>
      <c r="M66" s="31">
        <v>6.9467600000000003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508.45</v>
      </c>
      <c r="D67" s="36">
        <v>510.14999999999992</v>
      </c>
      <c r="E67" s="36">
        <v>502.39999999999986</v>
      </c>
      <c r="F67" s="36">
        <v>496.34999999999997</v>
      </c>
      <c r="G67" s="36">
        <v>488.59999999999991</v>
      </c>
      <c r="H67" s="36">
        <v>516.19999999999982</v>
      </c>
      <c r="I67" s="36">
        <v>523.94999999999993</v>
      </c>
      <c r="J67" s="36">
        <v>529.99999999999977</v>
      </c>
      <c r="K67" s="31">
        <v>517.9</v>
      </c>
      <c r="L67" s="31">
        <v>504.1</v>
      </c>
      <c r="M67" s="31">
        <v>24.0078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2015.6</v>
      </c>
      <c r="D68" s="36">
        <v>2020.4166666666667</v>
      </c>
      <c r="E68" s="36">
        <v>1990.2333333333336</v>
      </c>
      <c r="F68" s="36">
        <v>1964.8666666666668</v>
      </c>
      <c r="G68" s="36">
        <v>1934.6833333333336</v>
      </c>
      <c r="H68" s="36">
        <v>2045.7833333333335</v>
      </c>
      <c r="I68" s="36">
        <v>2075.9666666666662</v>
      </c>
      <c r="J68" s="36">
        <v>2101.3333333333335</v>
      </c>
      <c r="K68" s="31">
        <v>2050.6</v>
      </c>
      <c r="L68" s="31">
        <v>1995.05</v>
      </c>
      <c r="M68" s="31">
        <v>2.4200599999999999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1950</v>
      </c>
      <c r="D69" s="36">
        <v>1950.2833333333335</v>
      </c>
      <c r="E69" s="36">
        <v>1921.5666666666671</v>
      </c>
      <c r="F69" s="36">
        <v>1893.1333333333334</v>
      </c>
      <c r="G69" s="36">
        <v>1864.416666666667</v>
      </c>
      <c r="H69" s="36">
        <v>1978.7166666666672</v>
      </c>
      <c r="I69" s="36">
        <v>2007.4333333333338</v>
      </c>
      <c r="J69" s="36">
        <v>2035.8666666666672</v>
      </c>
      <c r="K69" s="31">
        <v>1979</v>
      </c>
      <c r="L69" s="31">
        <v>1921.85</v>
      </c>
      <c r="M69" s="31">
        <v>2.6649400000000001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406.45</v>
      </c>
      <c r="D70" s="36">
        <v>409.83333333333331</v>
      </c>
      <c r="E70" s="36">
        <v>400.66666666666663</v>
      </c>
      <c r="F70" s="36">
        <v>394.88333333333333</v>
      </c>
      <c r="G70" s="36">
        <v>385.71666666666664</v>
      </c>
      <c r="H70" s="36">
        <v>415.61666666666662</v>
      </c>
      <c r="I70" s="36">
        <v>424.78333333333325</v>
      </c>
      <c r="J70" s="36">
        <v>430.56666666666661</v>
      </c>
      <c r="K70" s="31">
        <v>419</v>
      </c>
      <c r="L70" s="31">
        <v>404.05</v>
      </c>
      <c r="M70" s="31">
        <v>5.9570499999999997</v>
      </c>
      <c r="N70" s="1"/>
      <c r="O70" s="1"/>
    </row>
    <row r="71" spans="1:15" ht="12.75" customHeight="1">
      <c r="A71" s="51">
        <v>62</v>
      </c>
      <c r="B71" s="53" t="s">
        <v>371</v>
      </c>
      <c r="C71" s="31">
        <v>184.05</v>
      </c>
      <c r="D71" s="36">
        <v>185.11666666666665</v>
      </c>
      <c r="E71" s="36">
        <v>179.6333333333333</v>
      </c>
      <c r="F71" s="36">
        <v>175.21666666666664</v>
      </c>
      <c r="G71" s="36">
        <v>169.73333333333329</v>
      </c>
      <c r="H71" s="36">
        <v>189.5333333333333</v>
      </c>
      <c r="I71" s="36">
        <v>195.01666666666665</v>
      </c>
      <c r="J71" s="36">
        <v>199.43333333333331</v>
      </c>
      <c r="K71" s="31">
        <v>190.6</v>
      </c>
      <c r="L71" s="31">
        <v>180.7</v>
      </c>
      <c r="M71" s="31">
        <v>31.62763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3406.4</v>
      </c>
      <c r="D72" s="36">
        <v>3406.7166666666667</v>
      </c>
      <c r="E72" s="36">
        <v>3379.6833333333334</v>
      </c>
      <c r="F72" s="36">
        <v>3352.9666666666667</v>
      </c>
      <c r="G72" s="36">
        <v>3325.9333333333334</v>
      </c>
      <c r="H72" s="36">
        <v>3433.4333333333334</v>
      </c>
      <c r="I72" s="36">
        <v>3460.4666666666672</v>
      </c>
      <c r="J72" s="36">
        <v>3487.1833333333334</v>
      </c>
      <c r="K72" s="31">
        <v>3433.75</v>
      </c>
      <c r="L72" s="31">
        <v>3380</v>
      </c>
      <c r="M72" s="31">
        <v>5.3875500000000001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5340.95</v>
      </c>
      <c r="D73" s="36">
        <v>5358.9000000000005</v>
      </c>
      <c r="E73" s="36">
        <v>5270.3000000000011</v>
      </c>
      <c r="F73" s="36">
        <v>5199.6500000000005</v>
      </c>
      <c r="G73" s="36">
        <v>5111.0500000000011</v>
      </c>
      <c r="H73" s="36">
        <v>5429.5500000000011</v>
      </c>
      <c r="I73" s="36">
        <v>5518.1500000000015</v>
      </c>
      <c r="J73" s="36">
        <v>5588.8000000000011</v>
      </c>
      <c r="K73" s="31">
        <v>5447.5</v>
      </c>
      <c r="L73" s="31">
        <v>5288.25</v>
      </c>
      <c r="M73" s="31">
        <v>4.3366899999999999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522.29999999999995</v>
      </c>
      <c r="D74" s="36">
        <v>521.31666666666661</v>
      </c>
      <c r="E74" s="36">
        <v>514.48333333333323</v>
      </c>
      <c r="F74" s="36">
        <v>506.66666666666663</v>
      </c>
      <c r="G74" s="36">
        <v>499.83333333333326</v>
      </c>
      <c r="H74" s="36">
        <v>529.13333333333321</v>
      </c>
      <c r="I74" s="36">
        <v>535.9666666666667</v>
      </c>
      <c r="J74" s="36">
        <v>543.78333333333319</v>
      </c>
      <c r="K74" s="31">
        <v>528.15</v>
      </c>
      <c r="L74" s="31">
        <v>513.5</v>
      </c>
      <c r="M74" s="31">
        <v>43.613900000000001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3684.65</v>
      </c>
      <c r="D75" s="36">
        <v>3692.8666666666668</v>
      </c>
      <c r="E75" s="36">
        <v>3653.7833333333338</v>
      </c>
      <c r="F75" s="36">
        <v>3622.916666666667</v>
      </c>
      <c r="G75" s="36">
        <v>3583.8333333333339</v>
      </c>
      <c r="H75" s="36">
        <v>3723.7333333333336</v>
      </c>
      <c r="I75" s="36">
        <v>3762.8166666666666</v>
      </c>
      <c r="J75" s="36">
        <v>3793.6833333333334</v>
      </c>
      <c r="K75" s="31">
        <v>3731.95</v>
      </c>
      <c r="L75" s="31">
        <v>3662</v>
      </c>
      <c r="M75" s="31">
        <v>2.8996400000000002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5421.95</v>
      </c>
      <c r="D76" s="36">
        <v>5426.7833333333338</v>
      </c>
      <c r="E76" s="36">
        <v>5336.0666666666675</v>
      </c>
      <c r="F76" s="36">
        <v>5250.1833333333334</v>
      </c>
      <c r="G76" s="36">
        <v>5159.4666666666672</v>
      </c>
      <c r="H76" s="36">
        <v>5512.6666666666679</v>
      </c>
      <c r="I76" s="36">
        <v>5603.3833333333332</v>
      </c>
      <c r="J76" s="36">
        <v>5689.2666666666682</v>
      </c>
      <c r="K76" s="31">
        <v>5517.5</v>
      </c>
      <c r="L76" s="31">
        <v>5340.9</v>
      </c>
      <c r="M76" s="31">
        <v>3.0882900000000002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3326.8</v>
      </c>
      <c r="D77" s="36">
        <v>3337.2666666666664</v>
      </c>
      <c r="E77" s="36">
        <v>3299.5333333333328</v>
      </c>
      <c r="F77" s="36">
        <v>3272.2666666666664</v>
      </c>
      <c r="G77" s="36">
        <v>3234.5333333333328</v>
      </c>
      <c r="H77" s="36">
        <v>3364.5333333333328</v>
      </c>
      <c r="I77" s="36">
        <v>3402.2666666666664</v>
      </c>
      <c r="J77" s="36">
        <v>3429.5333333333328</v>
      </c>
      <c r="K77" s="31">
        <v>3375</v>
      </c>
      <c r="L77" s="31">
        <v>3310</v>
      </c>
      <c r="M77" s="31">
        <v>4.2861900000000004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3133.55</v>
      </c>
      <c r="D78" s="36">
        <v>3102.5666666666671</v>
      </c>
      <c r="E78" s="36">
        <v>3062.0833333333339</v>
      </c>
      <c r="F78" s="36">
        <v>2990.6166666666668</v>
      </c>
      <c r="G78" s="36">
        <v>2950.1333333333337</v>
      </c>
      <c r="H78" s="36">
        <v>3174.0333333333342</v>
      </c>
      <c r="I78" s="36">
        <v>3214.5166666666669</v>
      </c>
      <c r="J78" s="36">
        <v>3285.9833333333345</v>
      </c>
      <c r="K78" s="31">
        <v>3143.05</v>
      </c>
      <c r="L78" s="31">
        <v>3031.1</v>
      </c>
      <c r="M78" s="31">
        <v>3.6480299999999999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138.15</v>
      </c>
      <c r="D79" s="36">
        <v>138.93333333333334</v>
      </c>
      <c r="E79" s="36">
        <v>136.51666666666668</v>
      </c>
      <c r="F79" s="36">
        <v>134.88333333333335</v>
      </c>
      <c r="G79" s="36">
        <v>132.4666666666667</v>
      </c>
      <c r="H79" s="36">
        <v>140.56666666666666</v>
      </c>
      <c r="I79" s="36">
        <v>142.98333333333329</v>
      </c>
      <c r="J79" s="36">
        <v>144.61666666666665</v>
      </c>
      <c r="K79" s="31">
        <v>141.35</v>
      </c>
      <c r="L79" s="31">
        <v>137.30000000000001</v>
      </c>
      <c r="M79" s="31">
        <v>194.69167999999999</v>
      </c>
      <c r="N79" s="1"/>
      <c r="O79" s="1"/>
    </row>
    <row r="80" spans="1:15" ht="12.75" customHeight="1">
      <c r="A80" s="51">
        <v>71</v>
      </c>
      <c r="B80" s="53" t="s">
        <v>402</v>
      </c>
      <c r="C80" s="31">
        <v>2765.75</v>
      </c>
      <c r="D80" s="36">
        <v>2726.9166666666665</v>
      </c>
      <c r="E80" s="36">
        <v>2608.833333333333</v>
      </c>
      <c r="F80" s="36">
        <v>2451.9166666666665</v>
      </c>
      <c r="G80" s="36">
        <v>2333.833333333333</v>
      </c>
      <c r="H80" s="36">
        <v>2883.833333333333</v>
      </c>
      <c r="I80" s="36">
        <v>3001.9166666666661</v>
      </c>
      <c r="J80" s="36">
        <v>3158.833333333333</v>
      </c>
      <c r="K80" s="31">
        <v>2845</v>
      </c>
      <c r="L80" s="31">
        <v>2570</v>
      </c>
      <c r="M80" s="31">
        <v>1.5236000000000001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320.10000000000002</v>
      </c>
      <c r="D81" s="36">
        <v>321.3</v>
      </c>
      <c r="E81" s="36">
        <v>312.60000000000002</v>
      </c>
      <c r="F81" s="36">
        <v>305.10000000000002</v>
      </c>
      <c r="G81" s="36">
        <v>296.40000000000003</v>
      </c>
      <c r="H81" s="36">
        <v>328.8</v>
      </c>
      <c r="I81" s="36">
        <v>337.49999999999994</v>
      </c>
      <c r="J81" s="36">
        <v>345</v>
      </c>
      <c r="K81" s="31">
        <v>330</v>
      </c>
      <c r="L81" s="31">
        <v>313.8</v>
      </c>
      <c r="M81" s="31">
        <v>46.079900000000002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118.5</v>
      </c>
      <c r="D82" s="36">
        <v>118.2</v>
      </c>
      <c r="E82" s="36">
        <v>117.15</v>
      </c>
      <c r="F82" s="36">
        <v>115.8</v>
      </c>
      <c r="G82" s="36">
        <v>114.75</v>
      </c>
      <c r="H82" s="36">
        <v>119.55000000000001</v>
      </c>
      <c r="I82" s="36">
        <v>120.6</v>
      </c>
      <c r="J82" s="36">
        <v>121.95000000000002</v>
      </c>
      <c r="K82" s="31">
        <v>119.25</v>
      </c>
      <c r="L82" s="31">
        <v>116.85</v>
      </c>
      <c r="M82" s="31">
        <v>131.70505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1537.55</v>
      </c>
      <c r="D83" s="36">
        <v>1520.7</v>
      </c>
      <c r="E83" s="36">
        <v>1491.9</v>
      </c>
      <c r="F83" s="36">
        <v>1446.25</v>
      </c>
      <c r="G83" s="36">
        <v>1417.45</v>
      </c>
      <c r="H83" s="36">
        <v>1566.3500000000001</v>
      </c>
      <c r="I83" s="36">
        <v>1595.1499999999999</v>
      </c>
      <c r="J83" s="36">
        <v>1640.8000000000002</v>
      </c>
      <c r="K83" s="31">
        <v>1549.5</v>
      </c>
      <c r="L83" s="31">
        <v>1475.05</v>
      </c>
      <c r="M83" s="31">
        <v>2.5714899999999998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963.8</v>
      </c>
      <c r="D84" s="36">
        <v>966.9</v>
      </c>
      <c r="E84" s="36">
        <v>956.69999999999993</v>
      </c>
      <c r="F84" s="36">
        <v>949.59999999999991</v>
      </c>
      <c r="G84" s="36">
        <v>939.39999999999986</v>
      </c>
      <c r="H84" s="36">
        <v>974</v>
      </c>
      <c r="I84" s="36">
        <v>984.2</v>
      </c>
      <c r="J84" s="36">
        <v>991.30000000000007</v>
      </c>
      <c r="K84" s="31">
        <v>977.1</v>
      </c>
      <c r="L84" s="31">
        <v>959.8</v>
      </c>
      <c r="M84" s="31">
        <v>6.5206799999999996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1576.85</v>
      </c>
      <c r="D85" s="36">
        <v>1571.6333333333332</v>
      </c>
      <c r="E85" s="36">
        <v>1554.0166666666664</v>
      </c>
      <c r="F85" s="36">
        <v>1531.1833333333332</v>
      </c>
      <c r="G85" s="36">
        <v>1513.5666666666664</v>
      </c>
      <c r="H85" s="36">
        <v>1594.4666666666665</v>
      </c>
      <c r="I85" s="36">
        <v>1612.0833333333333</v>
      </c>
      <c r="J85" s="36">
        <v>1634.9166666666665</v>
      </c>
      <c r="K85" s="31">
        <v>1589.25</v>
      </c>
      <c r="L85" s="31">
        <v>1548.8</v>
      </c>
      <c r="M85" s="31">
        <v>5.5132000000000003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1849.55</v>
      </c>
      <c r="D86" s="36">
        <v>1854.3666666666668</v>
      </c>
      <c r="E86" s="36">
        <v>1834.7333333333336</v>
      </c>
      <c r="F86" s="36">
        <v>1819.9166666666667</v>
      </c>
      <c r="G86" s="36">
        <v>1800.2833333333335</v>
      </c>
      <c r="H86" s="36">
        <v>1869.1833333333336</v>
      </c>
      <c r="I86" s="36">
        <v>1888.8166666666668</v>
      </c>
      <c r="J86" s="36">
        <v>1903.6333333333337</v>
      </c>
      <c r="K86" s="31">
        <v>1874</v>
      </c>
      <c r="L86" s="31">
        <v>1839.55</v>
      </c>
      <c r="M86" s="31">
        <v>11.36566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403.85</v>
      </c>
      <c r="D87" s="36">
        <v>401.83333333333331</v>
      </c>
      <c r="E87" s="36">
        <v>399.06666666666661</v>
      </c>
      <c r="F87" s="36">
        <v>394.2833333333333</v>
      </c>
      <c r="G87" s="36">
        <v>391.51666666666659</v>
      </c>
      <c r="H87" s="36">
        <v>406.61666666666662</v>
      </c>
      <c r="I87" s="36">
        <v>409.38333333333338</v>
      </c>
      <c r="J87" s="36">
        <v>414.16666666666663</v>
      </c>
      <c r="K87" s="31">
        <v>404.6</v>
      </c>
      <c r="L87" s="31">
        <v>397.05</v>
      </c>
      <c r="M87" s="31">
        <v>15.691940000000001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1819.45</v>
      </c>
      <c r="D88" s="36">
        <v>1806.3666666666668</v>
      </c>
      <c r="E88" s="36">
        <v>1780.8833333333337</v>
      </c>
      <c r="F88" s="36">
        <v>1742.3166666666668</v>
      </c>
      <c r="G88" s="36">
        <v>1716.8333333333337</v>
      </c>
      <c r="H88" s="36">
        <v>1844.9333333333336</v>
      </c>
      <c r="I88" s="36">
        <v>1870.4166666666667</v>
      </c>
      <c r="J88" s="36">
        <v>1908.9833333333336</v>
      </c>
      <c r="K88" s="31">
        <v>1831.85</v>
      </c>
      <c r="L88" s="31">
        <v>1767.8</v>
      </c>
      <c r="M88" s="31">
        <v>14.78145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1266.9000000000001</v>
      </c>
      <c r="D89" s="36">
        <v>1260.1333333333334</v>
      </c>
      <c r="E89" s="36">
        <v>1247.0166666666669</v>
      </c>
      <c r="F89" s="36">
        <v>1227.1333333333334</v>
      </c>
      <c r="G89" s="36">
        <v>1214.0166666666669</v>
      </c>
      <c r="H89" s="36">
        <v>1280.0166666666669</v>
      </c>
      <c r="I89" s="36">
        <v>1293.1333333333332</v>
      </c>
      <c r="J89" s="36">
        <v>1313.0166666666669</v>
      </c>
      <c r="K89" s="31">
        <v>1273.25</v>
      </c>
      <c r="L89" s="31">
        <v>1240.25</v>
      </c>
      <c r="M89" s="31">
        <v>7.5844399999999998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1231.8</v>
      </c>
      <c r="D90" s="36">
        <v>1227.3500000000001</v>
      </c>
      <c r="E90" s="36">
        <v>1216.5000000000002</v>
      </c>
      <c r="F90" s="36">
        <v>1201.2</v>
      </c>
      <c r="G90" s="36">
        <v>1190.3500000000001</v>
      </c>
      <c r="H90" s="36">
        <v>1242.6500000000003</v>
      </c>
      <c r="I90" s="36">
        <v>1253.5000000000002</v>
      </c>
      <c r="J90" s="36">
        <v>1268.8000000000004</v>
      </c>
      <c r="K90" s="31">
        <v>1238.2</v>
      </c>
      <c r="L90" s="31">
        <v>1212.05</v>
      </c>
      <c r="M90" s="31">
        <v>46.174239999999998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2711.15</v>
      </c>
      <c r="D91" s="36">
        <v>2735.2666666666664</v>
      </c>
      <c r="E91" s="36">
        <v>2670.5333333333328</v>
      </c>
      <c r="F91" s="36">
        <v>2629.9166666666665</v>
      </c>
      <c r="G91" s="36">
        <v>2565.1833333333329</v>
      </c>
      <c r="H91" s="36">
        <v>2775.8833333333328</v>
      </c>
      <c r="I91" s="36">
        <v>2840.6166666666663</v>
      </c>
      <c r="J91" s="36">
        <v>2881.2333333333327</v>
      </c>
      <c r="K91" s="31">
        <v>2800</v>
      </c>
      <c r="L91" s="31">
        <v>2694.65</v>
      </c>
      <c r="M91" s="31">
        <v>5.8268000000000004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1463.4</v>
      </c>
      <c r="D92" s="36">
        <v>1471.8833333333332</v>
      </c>
      <c r="E92" s="36">
        <v>1451.7666666666664</v>
      </c>
      <c r="F92" s="36">
        <v>1440.1333333333332</v>
      </c>
      <c r="G92" s="36">
        <v>1420.0166666666664</v>
      </c>
      <c r="H92" s="36">
        <v>1483.5166666666664</v>
      </c>
      <c r="I92" s="36">
        <v>1503.6333333333332</v>
      </c>
      <c r="J92" s="36">
        <v>1515.2666666666664</v>
      </c>
      <c r="K92" s="31">
        <v>1492</v>
      </c>
      <c r="L92" s="31">
        <v>1460.25</v>
      </c>
      <c r="M92" s="31">
        <v>277.80898999999999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605.85</v>
      </c>
      <c r="D93" s="36">
        <v>607.83333333333337</v>
      </c>
      <c r="E93" s="36">
        <v>600.7166666666667</v>
      </c>
      <c r="F93" s="36">
        <v>595.58333333333337</v>
      </c>
      <c r="G93" s="36">
        <v>588.4666666666667</v>
      </c>
      <c r="H93" s="36">
        <v>612.9666666666667</v>
      </c>
      <c r="I93" s="36">
        <v>620.08333333333326</v>
      </c>
      <c r="J93" s="36">
        <v>625.2166666666667</v>
      </c>
      <c r="K93" s="31">
        <v>614.95000000000005</v>
      </c>
      <c r="L93" s="31">
        <v>602.70000000000005</v>
      </c>
      <c r="M93" s="31">
        <v>20.115120000000001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3111.95</v>
      </c>
      <c r="D94" s="36">
        <v>3109</v>
      </c>
      <c r="E94" s="36">
        <v>3087.95</v>
      </c>
      <c r="F94" s="36">
        <v>3063.95</v>
      </c>
      <c r="G94" s="36">
        <v>3042.8999999999996</v>
      </c>
      <c r="H94" s="36">
        <v>3133</v>
      </c>
      <c r="I94" s="36">
        <v>3154.05</v>
      </c>
      <c r="J94" s="36">
        <v>3178.05</v>
      </c>
      <c r="K94" s="31">
        <v>3130.05</v>
      </c>
      <c r="L94" s="31">
        <v>3085</v>
      </c>
      <c r="M94" s="31">
        <v>4.6147499999999999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456.65</v>
      </c>
      <c r="D95" s="36">
        <v>454.61666666666662</v>
      </c>
      <c r="E95" s="36">
        <v>450.78333333333325</v>
      </c>
      <c r="F95" s="36">
        <v>444.91666666666663</v>
      </c>
      <c r="G95" s="36">
        <v>441.08333333333326</v>
      </c>
      <c r="H95" s="36">
        <v>460.48333333333323</v>
      </c>
      <c r="I95" s="36">
        <v>464.31666666666661</v>
      </c>
      <c r="J95" s="36">
        <v>470.18333333333322</v>
      </c>
      <c r="K95" s="31">
        <v>458.45</v>
      </c>
      <c r="L95" s="31">
        <v>448.75</v>
      </c>
      <c r="M95" s="31">
        <v>66.25855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242.15</v>
      </c>
      <c r="D96" s="36">
        <v>242.13333333333335</v>
      </c>
      <c r="E96" s="36">
        <v>239.2166666666667</v>
      </c>
      <c r="F96" s="36">
        <v>236.28333333333333</v>
      </c>
      <c r="G96" s="36">
        <v>233.36666666666667</v>
      </c>
      <c r="H96" s="36">
        <v>245.06666666666672</v>
      </c>
      <c r="I96" s="36">
        <v>247.98333333333341</v>
      </c>
      <c r="J96" s="36">
        <v>250.91666666666674</v>
      </c>
      <c r="K96" s="31">
        <v>245.05</v>
      </c>
      <c r="L96" s="31">
        <v>239.2</v>
      </c>
      <c r="M96" s="31">
        <v>32.019730000000003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2476.4</v>
      </c>
      <c r="D97" s="36">
        <v>2474.0166666666664</v>
      </c>
      <c r="E97" s="36">
        <v>2458.0333333333328</v>
      </c>
      <c r="F97" s="36">
        <v>2439.6666666666665</v>
      </c>
      <c r="G97" s="36">
        <v>2423.6833333333329</v>
      </c>
      <c r="H97" s="36">
        <v>2492.3833333333328</v>
      </c>
      <c r="I97" s="36">
        <v>2508.3666666666663</v>
      </c>
      <c r="J97" s="36">
        <v>2526.7333333333327</v>
      </c>
      <c r="K97" s="31">
        <v>2490</v>
      </c>
      <c r="L97" s="31">
        <v>2455.65</v>
      </c>
      <c r="M97" s="31">
        <v>26.505600000000001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294.7</v>
      </c>
      <c r="D98" s="36">
        <v>294.95</v>
      </c>
      <c r="E98" s="36">
        <v>290.25</v>
      </c>
      <c r="F98" s="36">
        <v>285.8</v>
      </c>
      <c r="G98" s="36">
        <v>281.10000000000002</v>
      </c>
      <c r="H98" s="36">
        <v>299.39999999999998</v>
      </c>
      <c r="I98" s="36">
        <v>304.09999999999991</v>
      </c>
      <c r="J98" s="36">
        <v>308.54999999999995</v>
      </c>
      <c r="K98" s="31">
        <v>299.64999999999998</v>
      </c>
      <c r="L98" s="31">
        <v>290.5</v>
      </c>
      <c r="M98" s="31">
        <v>5.5710699999999997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36139.65</v>
      </c>
      <c r="D99" s="36">
        <v>36475.9</v>
      </c>
      <c r="E99" s="36">
        <v>35748.800000000003</v>
      </c>
      <c r="F99" s="36">
        <v>35357.950000000004</v>
      </c>
      <c r="G99" s="36">
        <v>34630.850000000006</v>
      </c>
      <c r="H99" s="36">
        <v>36866.75</v>
      </c>
      <c r="I99" s="36">
        <v>37593.849999999991</v>
      </c>
      <c r="J99" s="36">
        <v>37984.699999999997</v>
      </c>
      <c r="K99" s="31">
        <v>37203</v>
      </c>
      <c r="L99" s="31">
        <v>36085.050000000003</v>
      </c>
      <c r="M99" s="31">
        <v>4.8460000000000003E-2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908.65</v>
      </c>
      <c r="D100" s="36">
        <v>908.08333333333337</v>
      </c>
      <c r="E100" s="36">
        <v>899.56666666666672</v>
      </c>
      <c r="F100" s="36">
        <v>890.48333333333335</v>
      </c>
      <c r="G100" s="36">
        <v>881.9666666666667</v>
      </c>
      <c r="H100" s="36">
        <v>917.16666666666674</v>
      </c>
      <c r="I100" s="36">
        <v>925.68333333333339</v>
      </c>
      <c r="J100" s="36">
        <v>934.76666666666677</v>
      </c>
      <c r="K100" s="31">
        <v>916.6</v>
      </c>
      <c r="L100" s="31">
        <v>899</v>
      </c>
      <c r="M100" s="31">
        <v>216.93344999999999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1355.65</v>
      </c>
      <c r="D101" s="36">
        <v>1358.55</v>
      </c>
      <c r="E101" s="36">
        <v>1342.5</v>
      </c>
      <c r="F101" s="36">
        <v>1329.3500000000001</v>
      </c>
      <c r="G101" s="36">
        <v>1313.3000000000002</v>
      </c>
      <c r="H101" s="36">
        <v>1371.6999999999998</v>
      </c>
      <c r="I101" s="36">
        <v>1387.7499999999995</v>
      </c>
      <c r="J101" s="36">
        <v>1400.8999999999996</v>
      </c>
      <c r="K101" s="31">
        <v>1374.6</v>
      </c>
      <c r="L101" s="31">
        <v>1345.4</v>
      </c>
      <c r="M101" s="31">
        <v>3.6808299999999998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510.85</v>
      </c>
      <c r="D102" s="36">
        <v>510.95</v>
      </c>
      <c r="E102" s="36">
        <v>504.9</v>
      </c>
      <c r="F102" s="36">
        <v>498.95</v>
      </c>
      <c r="G102" s="36">
        <v>492.9</v>
      </c>
      <c r="H102" s="36">
        <v>516.9</v>
      </c>
      <c r="I102" s="36">
        <v>522.95000000000005</v>
      </c>
      <c r="J102" s="36">
        <v>528.9</v>
      </c>
      <c r="K102" s="31">
        <v>517</v>
      </c>
      <c r="L102" s="31">
        <v>505</v>
      </c>
      <c r="M102" s="31">
        <v>10.31823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10.75</v>
      </c>
      <c r="D103" s="36">
        <v>10.733333333333334</v>
      </c>
      <c r="E103" s="36">
        <v>10.516666666666669</v>
      </c>
      <c r="F103" s="36">
        <v>10.283333333333335</v>
      </c>
      <c r="G103" s="36">
        <v>10.06666666666667</v>
      </c>
      <c r="H103" s="36">
        <v>10.966666666666669</v>
      </c>
      <c r="I103" s="36">
        <v>11.183333333333334</v>
      </c>
      <c r="J103" s="36">
        <v>11.416666666666668</v>
      </c>
      <c r="K103" s="31">
        <v>10.95</v>
      </c>
      <c r="L103" s="31">
        <v>10.5</v>
      </c>
      <c r="M103" s="31">
        <v>1637.4243200000001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84.95</v>
      </c>
      <c r="D104" s="36">
        <v>85.566666666666663</v>
      </c>
      <c r="E104" s="36">
        <v>83.883333333333326</v>
      </c>
      <c r="F104" s="36">
        <v>82.816666666666663</v>
      </c>
      <c r="G104" s="36">
        <v>81.133333333333326</v>
      </c>
      <c r="H104" s="36">
        <v>86.633333333333326</v>
      </c>
      <c r="I104" s="36">
        <v>88.316666666666663</v>
      </c>
      <c r="J104" s="36">
        <v>89.383333333333326</v>
      </c>
      <c r="K104" s="31">
        <v>87.25</v>
      </c>
      <c r="L104" s="31">
        <v>84.5</v>
      </c>
      <c r="M104" s="31">
        <v>514.15392999999995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386.85</v>
      </c>
      <c r="D105" s="36">
        <v>389.7166666666667</v>
      </c>
      <c r="E105" s="36">
        <v>380.48333333333341</v>
      </c>
      <c r="F105" s="36">
        <v>374.11666666666673</v>
      </c>
      <c r="G105" s="36">
        <v>364.88333333333344</v>
      </c>
      <c r="H105" s="36">
        <v>396.08333333333337</v>
      </c>
      <c r="I105" s="36">
        <v>405.31666666666672</v>
      </c>
      <c r="J105" s="36">
        <v>411.68333333333334</v>
      </c>
      <c r="K105" s="31">
        <v>398.95</v>
      </c>
      <c r="L105" s="31">
        <v>383.35</v>
      </c>
      <c r="M105" s="31">
        <v>33.308120000000002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374.8</v>
      </c>
      <c r="D106" s="36">
        <v>378.01666666666671</v>
      </c>
      <c r="E106" s="36">
        <v>368.43333333333339</v>
      </c>
      <c r="F106" s="36">
        <v>362.06666666666666</v>
      </c>
      <c r="G106" s="36">
        <v>352.48333333333335</v>
      </c>
      <c r="H106" s="36">
        <v>384.38333333333344</v>
      </c>
      <c r="I106" s="36">
        <v>393.96666666666681</v>
      </c>
      <c r="J106" s="36">
        <v>400.33333333333348</v>
      </c>
      <c r="K106" s="31">
        <v>387.6</v>
      </c>
      <c r="L106" s="31">
        <v>371.65</v>
      </c>
      <c r="M106" s="31">
        <v>66.795680000000004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400.55</v>
      </c>
      <c r="D107" s="36">
        <v>402.05</v>
      </c>
      <c r="E107" s="36">
        <v>394.90000000000003</v>
      </c>
      <c r="F107" s="36">
        <v>389.25</v>
      </c>
      <c r="G107" s="36">
        <v>382.1</v>
      </c>
      <c r="H107" s="36">
        <v>407.70000000000005</v>
      </c>
      <c r="I107" s="36">
        <v>414.85</v>
      </c>
      <c r="J107" s="36">
        <v>420.50000000000006</v>
      </c>
      <c r="K107" s="31">
        <v>409.2</v>
      </c>
      <c r="L107" s="31">
        <v>396.4</v>
      </c>
      <c r="M107" s="31">
        <v>20.571249999999999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2412.1999999999998</v>
      </c>
      <c r="D108" s="36">
        <v>2411.3833333333332</v>
      </c>
      <c r="E108" s="36">
        <v>2393.8166666666666</v>
      </c>
      <c r="F108" s="36">
        <v>2375.4333333333334</v>
      </c>
      <c r="G108" s="36">
        <v>2357.8666666666668</v>
      </c>
      <c r="H108" s="36">
        <v>2429.7666666666664</v>
      </c>
      <c r="I108" s="36">
        <v>2447.333333333333</v>
      </c>
      <c r="J108" s="36">
        <v>2465.7166666666662</v>
      </c>
      <c r="K108" s="31">
        <v>2428.9499999999998</v>
      </c>
      <c r="L108" s="31">
        <v>2393</v>
      </c>
      <c r="M108" s="31">
        <v>7.5529000000000002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1414.65</v>
      </c>
      <c r="D109" s="36">
        <v>1412.5333333333335</v>
      </c>
      <c r="E109" s="36">
        <v>1395.7666666666671</v>
      </c>
      <c r="F109" s="36">
        <v>1376.8833333333337</v>
      </c>
      <c r="G109" s="36">
        <v>1360.1166666666672</v>
      </c>
      <c r="H109" s="36">
        <v>1431.416666666667</v>
      </c>
      <c r="I109" s="36">
        <v>1448.1833333333334</v>
      </c>
      <c r="J109" s="36">
        <v>1467.0666666666668</v>
      </c>
      <c r="K109" s="31">
        <v>1429.3</v>
      </c>
      <c r="L109" s="31">
        <v>1393.65</v>
      </c>
      <c r="M109" s="31">
        <v>41.944180000000003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170.2</v>
      </c>
      <c r="D110" s="36">
        <v>172.0333333333333</v>
      </c>
      <c r="E110" s="36">
        <v>166.96666666666661</v>
      </c>
      <c r="F110" s="36">
        <v>163.73333333333332</v>
      </c>
      <c r="G110" s="36">
        <v>158.66666666666663</v>
      </c>
      <c r="H110" s="36">
        <v>175.26666666666659</v>
      </c>
      <c r="I110" s="36">
        <v>180.33333333333331</v>
      </c>
      <c r="J110" s="36">
        <v>183.56666666666658</v>
      </c>
      <c r="K110" s="31">
        <v>177.1</v>
      </c>
      <c r="L110" s="31">
        <v>168.8</v>
      </c>
      <c r="M110" s="31">
        <v>93.980720000000005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1359.45</v>
      </c>
      <c r="D111" s="36">
        <v>1362.1833333333332</v>
      </c>
      <c r="E111" s="36">
        <v>1350.3666666666663</v>
      </c>
      <c r="F111" s="36">
        <v>1341.2833333333331</v>
      </c>
      <c r="G111" s="36">
        <v>1329.4666666666662</v>
      </c>
      <c r="H111" s="36">
        <v>1371.2666666666664</v>
      </c>
      <c r="I111" s="36">
        <v>1383.0833333333335</v>
      </c>
      <c r="J111" s="36">
        <v>1392.1666666666665</v>
      </c>
      <c r="K111" s="31">
        <v>1374</v>
      </c>
      <c r="L111" s="31">
        <v>1353.1</v>
      </c>
      <c r="M111" s="31">
        <v>63.576560000000001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86.2</v>
      </c>
      <c r="D112" s="36">
        <v>86.5</v>
      </c>
      <c r="E112" s="36">
        <v>85.2</v>
      </c>
      <c r="F112" s="36">
        <v>84.2</v>
      </c>
      <c r="G112" s="36">
        <v>82.9</v>
      </c>
      <c r="H112" s="36">
        <v>87.5</v>
      </c>
      <c r="I112" s="36">
        <v>88.800000000000011</v>
      </c>
      <c r="J112" s="36">
        <v>89.8</v>
      </c>
      <c r="K112" s="31">
        <v>87.8</v>
      </c>
      <c r="L112" s="31">
        <v>85.5</v>
      </c>
      <c r="M112" s="31">
        <v>101.08394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979.75</v>
      </c>
      <c r="D113" s="36">
        <v>979.25</v>
      </c>
      <c r="E113" s="36">
        <v>960.5</v>
      </c>
      <c r="F113" s="36">
        <v>941.25</v>
      </c>
      <c r="G113" s="36">
        <v>922.5</v>
      </c>
      <c r="H113" s="36">
        <v>998.5</v>
      </c>
      <c r="I113" s="36">
        <v>1017.25</v>
      </c>
      <c r="J113" s="36">
        <v>1036.5</v>
      </c>
      <c r="K113" s="31">
        <v>998</v>
      </c>
      <c r="L113" s="31">
        <v>960</v>
      </c>
      <c r="M113" s="31">
        <v>6.8122400000000001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645.04999999999995</v>
      </c>
      <c r="D114" s="36">
        <v>645.66666666666663</v>
      </c>
      <c r="E114" s="36">
        <v>634.93333333333328</v>
      </c>
      <c r="F114" s="36">
        <v>624.81666666666661</v>
      </c>
      <c r="G114" s="36">
        <v>614.08333333333326</v>
      </c>
      <c r="H114" s="36">
        <v>655.7833333333333</v>
      </c>
      <c r="I114" s="36">
        <v>666.51666666666665</v>
      </c>
      <c r="J114" s="36">
        <v>676.63333333333333</v>
      </c>
      <c r="K114" s="31">
        <v>656.4</v>
      </c>
      <c r="L114" s="31">
        <v>635.54999999999995</v>
      </c>
      <c r="M114" s="31">
        <v>18.219470000000001</v>
      </c>
      <c r="N114" s="1"/>
      <c r="O114" s="1"/>
    </row>
    <row r="115" spans="1:15" ht="12.75" customHeight="1">
      <c r="A115" s="51">
        <v>106</v>
      </c>
      <c r="B115" s="53" t="s">
        <v>422</v>
      </c>
      <c r="C115" s="31">
        <v>70.2</v>
      </c>
      <c r="D115" s="36">
        <v>69.116666666666674</v>
      </c>
      <c r="E115" s="36">
        <v>66.833333333333343</v>
      </c>
      <c r="F115" s="36">
        <v>63.466666666666669</v>
      </c>
      <c r="G115" s="36">
        <v>61.183333333333337</v>
      </c>
      <c r="H115" s="36">
        <v>72.483333333333348</v>
      </c>
      <c r="I115" s="36">
        <v>74.76666666666668</v>
      </c>
      <c r="J115" s="36">
        <v>78.133333333333354</v>
      </c>
      <c r="K115" s="31">
        <v>71.400000000000006</v>
      </c>
      <c r="L115" s="31">
        <v>65.75</v>
      </c>
      <c r="M115" s="31">
        <v>1099.6502399999999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434.35</v>
      </c>
      <c r="D116" s="36">
        <v>433.5</v>
      </c>
      <c r="E116" s="36">
        <v>430.4</v>
      </c>
      <c r="F116" s="36">
        <v>426.45</v>
      </c>
      <c r="G116" s="36">
        <v>423.34999999999997</v>
      </c>
      <c r="H116" s="36">
        <v>437.45</v>
      </c>
      <c r="I116" s="36">
        <v>440.55</v>
      </c>
      <c r="J116" s="36">
        <v>444.5</v>
      </c>
      <c r="K116" s="31">
        <v>436.6</v>
      </c>
      <c r="L116" s="31">
        <v>429.55</v>
      </c>
      <c r="M116" s="31">
        <v>188.01213999999999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645.04999999999995</v>
      </c>
      <c r="D117" s="36">
        <v>643.9</v>
      </c>
      <c r="E117" s="36">
        <v>639.15</v>
      </c>
      <c r="F117" s="36">
        <v>633.25</v>
      </c>
      <c r="G117" s="36">
        <v>628.5</v>
      </c>
      <c r="H117" s="36">
        <v>649.79999999999995</v>
      </c>
      <c r="I117" s="36">
        <v>654.54999999999995</v>
      </c>
      <c r="J117" s="36">
        <v>660.44999999999993</v>
      </c>
      <c r="K117" s="31">
        <v>648.65</v>
      </c>
      <c r="L117" s="31">
        <v>638</v>
      </c>
      <c r="M117" s="31">
        <v>23.20101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390.9</v>
      </c>
      <c r="D118" s="36">
        <v>381.56666666666666</v>
      </c>
      <c r="E118" s="36">
        <v>369.33333333333331</v>
      </c>
      <c r="F118" s="36">
        <v>347.76666666666665</v>
      </c>
      <c r="G118" s="36">
        <v>335.5333333333333</v>
      </c>
      <c r="H118" s="36">
        <v>403.13333333333333</v>
      </c>
      <c r="I118" s="36">
        <v>415.36666666666667</v>
      </c>
      <c r="J118" s="36">
        <v>436.93333333333334</v>
      </c>
      <c r="K118" s="31">
        <v>393.8</v>
      </c>
      <c r="L118" s="31">
        <v>360</v>
      </c>
      <c r="M118" s="31">
        <v>115.14552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728.7</v>
      </c>
      <c r="D119" s="36">
        <v>733.06666666666661</v>
      </c>
      <c r="E119" s="36">
        <v>721.13333333333321</v>
      </c>
      <c r="F119" s="36">
        <v>713.56666666666661</v>
      </c>
      <c r="G119" s="36">
        <v>701.63333333333321</v>
      </c>
      <c r="H119" s="36">
        <v>740.63333333333321</v>
      </c>
      <c r="I119" s="36">
        <v>752.56666666666661</v>
      </c>
      <c r="J119" s="36">
        <v>760.13333333333321</v>
      </c>
      <c r="K119" s="31">
        <v>745</v>
      </c>
      <c r="L119" s="31">
        <v>725.5</v>
      </c>
      <c r="M119" s="31">
        <v>25.195699999999999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506.05</v>
      </c>
      <c r="D120" s="36">
        <v>507.06666666666666</v>
      </c>
      <c r="E120" s="36">
        <v>494.23333333333335</v>
      </c>
      <c r="F120" s="36">
        <v>482.41666666666669</v>
      </c>
      <c r="G120" s="36">
        <v>469.58333333333337</v>
      </c>
      <c r="H120" s="36">
        <v>518.88333333333333</v>
      </c>
      <c r="I120" s="36">
        <v>531.7166666666667</v>
      </c>
      <c r="J120" s="36">
        <v>543.5333333333333</v>
      </c>
      <c r="K120" s="31">
        <v>519.9</v>
      </c>
      <c r="L120" s="31">
        <v>495.25</v>
      </c>
      <c r="M120" s="31">
        <v>100.81408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1694.85</v>
      </c>
      <c r="D121" s="36">
        <v>1703.8500000000001</v>
      </c>
      <c r="E121" s="36">
        <v>1680.0000000000002</v>
      </c>
      <c r="F121" s="36">
        <v>1665.15</v>
      </c>
      <c r="G121" s="36">
        <v>1641.3000000000002</v>
      </c>
      <c r="H121" s="36">
        <v>1718.7000000000003</v>
      </c>
      <c r="I121" s="36">
        <v>1742.5500000000002</v>
      </c>
      <c r="J121" s="36">
        <v>1757.4000000000003</v>
      </c>
      <c r="K121" s="31">
        <v>1727.7</v>
      </c>
      <c r="L121" s="31">
        <v>1689</v>
      </c>
      <c r="M121" s="31">
        <v>62.7928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131.4</v>
      </c>
      <c r="D122" s="36">
        <v>130.06666666666669</v>
      </c>
      <c r="E122" s="36">
        <v>127.93333333333339</v>
      </c>
      <c r="F122" s="36">
        <v>124.4666666666667</v>
      </c>
      <c r="G122" s="36">
        <v>122.3333333333334</v>
      </c>
      <c r="H122" s="36">
        <v>133.53333333333339</v>
      </c>
      <c r="I122" s="36">
        <v>135.66666666666666</v>
      </c>
      <c r="J122" s="36">
        <v>139.13333333333338</v>
      </c>
      <c r="K122" s="31">
        <v>132.19999999999999</v>
      </c>
      <c r="L122" s="31">
        <v>126.6</v>
      </c>
      <c r="M122" s="31">
        <v>147.21489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2349.25</v>
      </c>
      <c r="D123" s="36">
        <v>2345.4833333333331</v>
      </c>
      <c r="E123" s="36">
        <v>2316.0666666666662</v>
      </c>
      <c r="F123" s="36">
        <v>2282.8833333333332</v>
      </c>
      <c r="G123" s="36">
        <v>2253.4666666666662</v>
      </c>
      <c r="H123" s="36">
        <v>2378.6666666666661</v>
      </c>
      <c r="I123" s="36">
        <v>2408.083333333333</v>
      </c>
      <c r="J123" s="36">
        <v>2441.266666666666</v>
      </c>
      <c r="K123" s="31">
        <v>2374.9</v>
      </c>
      <c r="L123" s="31">
        <v>2312.3000000000002</v>
      </c>
      <c r="M123" s="31">
        <v>1.5860799999999999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359.1</v>
      </c>
      <c r="D124" s="36">
        <v>357.01666666666671</v>
      </c>
      <c r="E124" s="36">
        <v>351.48333333333341</v>
      </c>
      <c r="F124" s="36">
        <v>343.86666666666667</v>
      </c>
      <c r="G124" s="36">
        <v>338.33333333333337</v>
      </c>
      <c r="H124" s="36">
        <v>364.63333333333344</v>
      </c>
      <c r="I124" s="36">
        <v>370.16666666666674</v>
      </c>
      <c r="J124" s="36">
        <v>377.78333333333347</v>
      </c>
      <c r="K124" s="31">
        <v>362.55</v>
      </c>
      <c r="L124" s="31">
        <v>349.4</v>
      </c>
      <c r="M124" s="31">
        <v>51.308950000000003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437.85</v>
      </c>
      <c r="D125" s="36">
        <v>438.25</v>
      </c>
      <c r="E125" s="36">
        <v>431.6</v>
      </c>
      <c r="F125" s="36">
        <v>425.35</v>
      </c>
      <c r="G125" s="36">
        <v>418.70000000000005</v>
      </c>
      <c r="H125" s="36">
        <v>444.5</v>
      </c>
      <c r="I125" s="36">
        <v>451.15</v>
      </c>
      <c r="J125" s="36">
        <v>457.4</v>
      </c>
      <c r="K125" s="31">
        <v>444.9</v>
      </c>
      <c r="L125" s="31">
        <v>432</v>
      </c>
      <c r="M125" s="31">
        <v>14.415369999999999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605</v>
      </c>
      <c r="D126" s="36">
        <v>604.94999999999993</v>
      </c>
      <c r="E126" s="36">
        <v>597.39999999999986</v>
      </c>
      <c r="F126" s="36">
        <v>589.79999999999995</v>
      </c>
      <c r="G126" s="36">
        <v>582.24999999999989</v>
      </c>
      <c r="H126" s="36">
        <v>612.54999999999984</v>
      </c>
      <c r="I126" s="36">
        <v>620.0999999999998</v>
      </c>
      <c r="J126" s="36">
        <v>627.69999999999982</v>
      </c>
      <c r="K126" s="31">
        <v>612.5</v>
      </c>
      <c r="L126" s="31">
        <v>597.35</v>
      </c>
      <c r="M126" s="31">
        <v>10.84441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2864.6</v>
      </c>
      <c r="D127" s="36">
        <v>2879.2666666666664</v>
      </c>
      <c r="E127" s="36">
        <v>2842.3833333333328</v>
      </c>
      <c r="F127" s="36">
        <v>2820.1666666666665</v>
      </c>
      <c r="G127" s="36">
        <v>2783.2833333333328</v>
      </c>
      <c r="H127" s="36">
        <v>2901.4833333333327</v>
      </c>
      <c r="I127" s="36">
        <v>2938.3666666666659</v>
      </c>
      <c r="J127" s="36">
        <v>2960.5833333333326</v>
      </c>
      <c r="K127" s="31">
        <v>2916.15</v>
      </c>
      <c r="L127" s="31">
        <v>2857.05</v>
      </c>
      <c r="M127" s="31">
        <v>32.861089999999997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5170.5</v>
      </c>
      <c r="D128" s="36">
        <v>5145.25</v>
      </c>
      <c r="E128" s="36">
        <v>5091.8500000000004</v>
      </c>
      <c r="F128" s="36">
        <v>5013.2000000000007</v>
      </c>
      <c r="G128" s="36">
        <v>4959.8000000000011</v>
      </c>
      <c r="H128" s="36">
        <v>5223.8999999999996</v>
      </c>
      <c r="I128" s="36">
        <v>5277.2999999999993</v>
      </c>
      <c r="J128" s="36">
        <v>5355.9499999999989</v>
      </c>
      <c r="K128" s="31">
        <v>5198.6499999999996</v>
      </c>
      <c r="L128" s="31">
        <v>5066.6000000000004</v>
      </c>
      <c r="M128" s="31">
        <v>4.05185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4139.25</v>
      </c>
      <c r="D129" s="36">
        <v>4148.0666666666666</v>
      </c>
      <c r="E129" s="36">
        <v>4102.1833333333334</v>
      </c>
      <c r="F129" s="36">
        <v>4065.1166666666668</v>
      </c>
      <c r="G129" s="36">
        <v>4019.2333333333336</v>
      </c>
      <c r="H129" s="36">
        <v>4185.1333333333332</v>
      </c>
      <c r="I129" s="36">
        <v>4231.0166666666664</v>
      </c>
      <c r="J129" s="36">
        <v>4268.083333333333</v>
      </c>
      <c r="K129" s="31">
        <v>4193.95</v>
      </c>
      <c r="L129" s="31">
        <v>4111</v>
      </c>
      <c r="M129" s="31">
        <v>1.80823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1141.5999999999999</v>
      </c>
      <c r="D130" s="36">
        <v>1138.6833333333334</v>
      </c>
      <c r="E130" s="36">
        <v>1127.9666666666667</v>
      </c>
      <c r="F130" s="36">
        <v>1114.3333333333333</v>
      </c>
      <c r="G130" s="36">
        <v>1103.6166666666666</v>
      </c>
      <c r="H130" s="36">
        <v>1152.3166666666668</v>
      </c>
      <c r="I130" s="36">
        <v>1163.0333333333335</v>
      </c>
      <c r="J130" s="36">
        <v>1176.666666666667</v>
      </c>
      <c r="K130" s="31">
        <v>1149.4000000000001</v>
      </c>
      <c r="L130" s="31">
        <v>1125.05</v>
      </c>
      <c r="M130" s="31">
        <v>4.9037100000000002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1506.1</v>
      </c>
      <c r="D131" s="36">
        <v>1521.4333333333334</v>
      </c>
      <c r="E131" s="36">
        <v>1484.6666666666667</v>
      </c>
      <c r="F131" s="36">
        <v>1463.2333333333333</v>
      </c>
      <c r="G131" s="36">
        <v>1426.4666666666667</v>
      </c>
      <c r="H131" s="36">
        <v>1542.8666666666668</v>
      </c>
      <c r="I131" s="36">
        <v>1579.6333333333332</v>
      </c>
      <c r="J131" s="36">
        <v>1601.0666666666668</v>
      </c>
      <c r="K131" s="31">
        <v>1558.2</v>
      </c>
      <c r="L131" s="31">
        <v>1500</v>
      </c>
      <c r="M131" s="31">
        <v>33.438020000000002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269.8</v>
      </c>
      <c r="D132" s="36">
        <v>269.8</v>
      </c>
      <c r="E132" s="36">
        <v>267.60000000000002</v>
      </c>
      <c r="F132" s="36">
        <v>265.40000000000003</v>
      </c>
      <c r="G132" s="36">
        <v>263.20000000000005</v>
      </c>
      <c r="H132" s="36">
        <v>272</v>
      </c>
      <c r="I132" s="36">
        <v>274.19999999999993</v>
      </c>
      <c r="J132" s="36">
        <v>276.39999999999998</v>
      </c>
      <c r="K132" s="31">
        <v>272</v>
      </c>
      <c r="L132" s="31">
        <v>267.60000000000002</v>
      </c>
      <c r="M132" s="31">
        <v>32.370260000000002</v>
      </c>
      <c r="N132" s="1"/>
      <c r="O132" s="1"/>
    </row>
    <row r="133" spans="1:15" ht="12.75" customHeight="1">
      <c r="A133" s="51">
        <v>124</v>
      </c>
      <c r="B133" s="53" t="s">
        <v>864</v>
      </c>
      <c r="C133" s="31">
        <v>1700.85</v>
      </c>
      <c r="D133" s="36">
        <v>1708.6166666666668</v>
      </c>
      <c r="E133" s="36">
        <v>1682.2333333333336</v>
      </c>
      <c r="F133" s="36">
        <v>1663.6166666666668</v>
      </c>
      <c r="G133" s="36">
        <v>1637.2333333333336</v>
      </c>
      <c r="H133" s="36">
        <v>1727.2333333333336</v>
      </c>
      <c r="I133" s="36">
        <v>1753.6166666666668</v>
      </c>
      <c r="J133" s="36">
        <v>1772.2333333333336</v>
      </c>
      <c r="K133" s="31">
        <v>1735</v>
      </c>
      <c r="L133" s="31">
        <v>1690</v>
      </c>
      <c r="M133" s="31">
        <v>2.6847699999999999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537.25</v>
      </c>
      <c r="D134" s="36">
        <v>537.7833333333333</v>
      </c>
      <c r="E134" s="36">
        <v>532.86666666666656</v>
      </c>
      <c r="F134" s="36">
        <v>528.48333333333323</v>
      </c>
      <c r="G134" s="36">
        <v>523.56666666666649</v>
      </c>
      <c r="H134" s="36">
        <v>542.16666666666663</v>
      </c>
      <c r="I134" s="36">
        <v>547.08333333333337</v>
      </c>
      <c r="J134" s="36">
        <v>551.4666666666667</v>
      </c>
      <c r="K134" s="31">
        <v>542.70000000000005</v>
      </c>
      <c r="L134" s="31">
        <v>533.4</v>
      </c>
      <c r="M134" s="31">
        <v>8.0085700000000006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10424.15</v>
      </c>
      <c r="D135" s="36">
        <v>10470.216666666667</v>
      </c>
      <c r="E135" s="36">
        <v>10346.433333333334</v>
      </c>
      <c r="F135" s="36">
        <v>10268.716666666667</v>
      </c>
      <c r="G135" s="36">
        <v>10144.933333333334</v>
      </c>
      <c r="H135" s="36">
        <v>10547.933333333334</v>
      </c>
      <c r="I135" s="36">
        <v>10671.716666666667</v>
      </c>
      <c r="J135" s="36">
        <v>10749.433333333334</v>
      </c>
      <c r="K135" s="31">
        <v>10594</v>
      </c>
      <c r="L135" s="31">
        <v>10392.5</v>
      </c>
      <c r="M135" s="31">
        <v>5.0612899999999996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549.04999999999995</v>
      </c>
      <c r="D136" s="36">
        <v>549.9</v>
      </c>
      <c r="E136" s="36">
        <v>537.79999999999995</v>
      </c>
      <c r="F136" s="36">
        <v>526.54999999999995</v>
      </c>
      <c r="G136" s="36">
        <v>514.44999999999993</v>
      </c>
      <c r="H136" s="36">
        <v>561.15</v>
      </c>
      <c r="I136" s="36">
        <v>573.25000000000011</v>
      </c>
      <c r="J136" s="36">
        <v>584.5</v>
      </c>
      <c r="K136" s="31">
        <v>562</v>
      </c>
      <c r="L136" s="31">
        <v>538.65</v>
      </c>
      <c r="M136" s="31">
        <v>19.233689999999999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1010.75</v>
      </c>
      <c r="D137" s="36">
        <v>1006.7166666666667</v>
      </c>
      <c r="E137" s="36">
        <v>997.88333333333344</v>
      </c>
      <c r="F137" s="36">
        <v>985.01666666666677</v>
      </c>
      <c r="G137" s="36">
        <v>976.18333333333351</v>
      </c>
      <c r="H137" s="36">
        <v>1019.5833333333334</v>
      </c>
      <c r="I137" s="36">
        <v>1028.4166666666665</v>
      </c>
      <c r="J137" s="36">
        <v>1041.2833333333333</v>
      </c>
      <c r="K137" s="31">
        <v>1015.55</v>
      </c>
      <c r="L137" s="31">
        <v>993.85</v>
      </c>
      <c r="M137" s="31">
        <v>7.4467800000000004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886.9</v>
      </c>
      <c r="D138" s="36">
        <v>880.25</v>
      </c>
      <c r="E138" s="36">
        <v>869.6</v>
      </c>
      <c r="F138" s="36">
        <v>852.30000000000007</v>
      </c>
      <c r="G138" s="36">
        <v>841.65000000000009</v>
      </c>
      <c r="H138" s="36">
        <v>897.55</v>
      </c>
      <c r="I138" s="36">
        <v>908.2</v>
      </c>
      <c r="J138" s="36">
        <v>925.49999999999989</v>
      </c>
      <c r="K138" s="31">
        <v>890.9</v>
      </c>
      <c r="L138" s="31">
        <v>862.95</v>
      </c>
      <c r="M138" s="31">
        <v>6.9369399999999999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91.95</v>
      </c>
      <c r="D139" s="36">
        <v>91.100000000000009</v>
      </c>
      <c r="E139" s="36">
        <v>89.550000000000011</v>
      </c>
      <c r="F139" s="36">
        <v>87.15</v>
      </c>
      <c r="G139" s="36">
        <v>85.600000000000009</v>
      </c>
      <c r="H139" s="36">
        <v>93.500000000000014</v>
      </c>
      <c r="I139" s="36">
        <v>95.05</v>
      </c>
      <c r="J139" s="36">
        <v>97.450000000000017</v>
      </c>
      <c r="K139" s="31">
        <v>92.65</v>
      </c>
      <c r="L139" s="31">
        <v>88.7</v>
      </c>
      <c r="M139" s="31">
        <v>140.51182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2105.35</v>
      </c>
      <c r="D140" s="36">
        <v>2098.1333333333332</v>
      </c>
      <c r="E140" s="36">
        <v>2076.3166666666666</v>
      </c>
      <c r="F140" s="36">
        <v>2047.2833333333333</v>
      </c>
      <c r="G140" s="36">
        <v>2025.4666666666667</v>
      </c>
      <c r="H140" s="36">
        <v>2127.1666666666665</v>
      </c>
      <c r="I140" s="36">
        <v>2148.9833333333331</v>
      </c>
      <c r="J140" s="36">
        <v>2178.0166666666664</v>
      </c>
      <c r="K140" s="31">
        <v>2119.9499999999998</v>
      </c>
      <c r="L140" s="31">
        <v>2069.1</v>
      </c>
      <c r="M140" s="31">
        <v>7.5148999999999999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107481.3</v>
      </c>
      <c r="D141" s="36">
        <v>107752.41666666667</v>
      </c>
      <c r="E141" s="36">
        <v>106804.83333333334</v>
      </c>
      <c r="F141" s="36">
        <v>106128.36666666667</v>
      </c>
      <c r="G141" s="36">
        <v>105180.78333333334</v>
      </c>
      <c r="H141" s="36">
        <v>108428.88333333335</v>
      </c>
      <c r="I141" s="36">
        <v>109376.46666666669</v>
      </c>
      <c r="J141" s="36">
        <v>110052.93333333335</v>
      </c>
      <c r="K141" s="31">
        <v>108700</v>
      </c>
      <c r="L141" s="31">
        <v>107075.95</v>
      </c>
      <c r="M141" s="31">
        <v>5.6750000000000002E-2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59.5</v>
      </c>
      <c r="D142" s="36">
        <v>59.416666666666664</v>
      </c>
      <c r="E142" s="36">
        <v>58.483333333333327</v>
      </c>
      <c r="F142" s="36">
        <v>57.466666666666661</v>
      </c>
      <c r="G142" s="36">
        <v>56.533333333333324</v>
      </c>
      <c r="H142" s="36">
        <v>60.43333333333333</v>
      </c>
      <c r="I142" s="36">
        <v>61.366666666666667</v>
      </c>
      <c r="J142" s="36">
        <v>62.383333333333333</v>
      </c>
      <c r="K142" s="31">
        <v>60.35</v>
      </c>
      <c r="L142" s="31">
        <v>58.4</v>
      </c>
      <c r="M142" s="31">
        <v>67.190839999999994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1262.9000000000001</v>
      </c>
      <c r="D143" s="36">
        <v>1264.2333333333333</v>
      </c>
      <c r="E143" s="36">
        <v>1247.8166666666666</v>
      </c>
      <c r="F143" s="36">
        <v>1232.7333333333333</v>
      </c>
      <c r="G143" s="36">
        <v>1216.3166666666666</v>
      </c>
      <c r="H143" s="36">
        <v>1279.3166666666666</v>
      </c>
      <c r="I143" s="36">
        <v>1295.7333333333331</v>
      </c>
      <c r="J143" s="36">
        <v>1310.8166666666666</v>
      </c>
      <c r="K143" s="31">
        <v>1280.6500000000001</v>
      </c>
      <c r="L143" s="31">
        <v>1249.1500000000001</v>
      </c>
      <c r="M143" s="31">
        <v>12.24518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4048.85</v>
      </c>
      <c r="D144" s="36">
        <v>4033.85</v>
      </c>
      <c r="E144" s="36">
        <v>3987.0499999999997</v>
      </c>
      <c r="F144" s="36">
        <v>3925.25</v>
      </c>
      <c r="G144" s="36">
        <v>3878.45</v>
      </c>
      <c r="H144" s="36">
        <v>4095.6499999999996</v>
      </c>
      <c r="I144" s="36">
        <v>4142.45</v>
      </c>
      <c r="J144" s="36">
        <v>4204.25</v>
      </c>
      <c r="K144" s="31">
        <v>4080.65</v>
      </c>
      <c r="L144" s="31">
        <v>3972.05</v>
      </c>
      <c r="M144" s="31">
        <v>2.6311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3429.8</v>
      </c>
      <c r="D145" s="36">
        <v>3431.2666666666664</v>
      </c>
      <c r="E145" s="36">
        <v>3407.5333333333328</v>
      </c>
      <c r="F145" s="36">
        <v>3385.2666666666664</v>
      </c>
      <c r="G145" s="36">
        <v>3361.5333333333328</v>
      </c>
      <c r="H145" s="36">
        <v>3453.5333333333328</v>
      </c>
      <c r="I145" s="36">
        <v>3477.2666666666664</v>
      </c>
      <c r="J145" s="36">
        <v>3499.5333333333328</v>
      </c>
      <c r="K145" s="31">
        <v>3455</v>
      </c>
      <c r="L145" s="31">
        <v>3409</v>
      </c>
      <c r="M145" s="31">
        <v>2.6474199999999999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23545.599999999999</v>
      </c>
      <c r="D146" s="36">
        <v>23742.399999999998</v>
      </c>
      <c r="E146" s="36">
        <v>23224.199999999997</v>
      </c>
      <c r="F146" s="36">
        <v>22902.799999999999</v>
      </c>
      <c r="G146" s="36">
        <v>22384.6</v>
      </c>
      <c r="H146" s="36">
        <v>24063.799999999996</v>
      </c>
      <c r="I146" s="36">
        <v>24582</v>
      </c>
      <c r="J146" s="36">
        <v>24903.399999999994</v>
      </c>
      <c r="K146" s="31">
        <v>24260.6</v>
      </c>
      <c r="L146" s="31">
        <v>23421</v>
      </c>
      <c r="M146" s="31">
        <v>1.2694000000000001</v>
      </c>
      <c r="N146" s="1"/>
      <c r="O146" s="1"/>
    </row>
    <row r="147" spans="1:15" ht="12.75" customHeight="1">
      <c r="A147" s="51">
        <v>138</v>
      </c>
      <c r="B147" s="53" t="s">
        <v>467</v>
      </c>
      <c r="C147" s="31">
        <v>49.65</v>
      </c>
      <c r="D147" s="36">
        <v>49.35</v>
      </c>
      <c r="E147" s="36">
        <v>48.7</v>
      </c>
      <c r="F147" s="36">
        <v>47.75</v>
      </c>
      <c r="G147" s="36">
        <v>47.1</v>
      </c>
      <c r="H147" s="36">
        <v>50.300000000000004</v>
      </c>
      <c r="I147" s="36">
        <v>50.949999999999996</v>
      </c>
      <c r="J147" s="36">
        <v>51.900000000000006</v>
      </c>
      <c r="K147" s="31">
        <v>50</v>
      </c>
      <c r="L147" s="31">
        <v>48.4</v>
      </c>
      <c r="M147" s="31">
        <v>128.75068999999999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152.05000000000001</v>
      </c>
      <c r="D148" s="36">
        <v>151.35</v>
      </c>
      <c r="E148" s="36">
        <v>149.89999999999998</v>
      </c>
      <c r="F148" s="36">
        <v>147.74999999999997</v>
      </c>
      <c r="G148" s="36">
        <v>146.29999999999995</v>
      </c>
      <c r="H148" s="36">
        <v>153.5</v>
      </c>
      <c r="I148" s="36">
        <v>154.94999999999999</v>
      </c>
      <c r="J148" s="36">
        <v>157.10000000000002</v>
      </c>
      <c r="K148" s="31">
        <v>152.80000000000001</v>
      </c>
      <c r="L148" s="31">
        <v>149.19999999999999</v>
      </c>
      <c r="M148" s="31">
        <v>94.742919999999998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231.65</v>
      </c>
      <c r="D149" s="36">
        <v>230.9</v>
      </c>
      <c r="E149" s="36">
        <v>228.5</v>
      </c>
      <c r="F149" s="36">
        <v>225.35</v>
      </c>
      <c r="G149" s="36">
        <v>222.95</v>
      </c>
      <c r="H149" s="36">
        <v>234.05</v>
      </c>
      <c r="I149" s="36">
        <v>236.45000000000005</v>
      </c>
      <c r="J149" s="36">
        <v>239.60000000000002</v>
      </c>
      <c r="K149" s="31">
        <v>233.3</v>
      </c>
      <c r="L149" s="31">
        <v>227.75</v>
      </c>
      <c r="M149" s="31">
        <v>174.10264000000001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138.80000000000001</v>
      </c>
      <c r="D150" s="36">
        <v>138.85</v>
      </c>
      <c r="E150" s="36">
        <v>137.14999999999998</v>
      </c>
      <c r="F150" s="36">
        <v>135.49999999999997</v>
      </c>
      <c r="G150" s="36">
        <v>133.79999999999995</v>
      </c>
      <c r="H150" s="36">
        <v>140.5</v>
      </c>
      <c r="I150" s="36">
        <v>142.19999999999999</v>
      </c>
      <c r="J150" s="36">
        <v>143.85000000000002</v>
      </c>
      <c r="K150" s="31">
        <v>140.55000000000001</v>
      </c>
      <c r="L150" s="31">
        <v>137.19999999999999</v>
      </c>
      <c r="M150" s="31">
        <v>52.418990000000001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1069.4000000000001</v>
      </c>
      <c r="D151" s="36">
        <v>1066.0666666666668</v>
      </c>
      <c r="E151" s="36">
        <v>1054.4333333333336</v>
      </c>
      <c r="F151" s="36">
        <v>1039.4666666666667</v>
      </c>
      <c r="G151" s="36">
        <v>1027.8333333333335</v>
      </c>
      <c r="H151" s="36">
        <v>1081.0333333333338</v>
      </c>
      <c r="I151" s="36">
        <v>1092.666666666667</v>
      </c>
      <c r="J151" s="36">
        <v>1107.6333333333339</v>
      </c>
      <c r="K151" s="31">
        <v>1077.7</v>
      </c>
      <c r="L151" s="31">
        <v>1051.0999999999999</v>
      </c>
      <c r="M151" s="31">
        <v>5.8384900000000002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3902.6</v>
      </c>
      <c r="D152" s="36">
        <v>3907.1333333333337</v>
      </c>
      <c r="E152" s="36">
        <v>3864.2666666666673</v>
      </c>
      <c r="F152" s="36">
        <v>3825.9333333333338</v>
      </c>
      <c r="G152" s="36">
        <v>3783.0666666666675</v>
      </c>
      <c r="H152" s="36">
        <v>3945.4666666666672</v>
      </c>
      <c r="I152" s="36">
        <v>3988.333333333333</v>
      </c>
      <c r="J152" s="36">
        <v>4026.666666666667</v>
      </c>
      <c r="K152" s="31">
        <v>3950</v>
      </c>
      <c r="L152" s="31">
        <v>3868.8</v>
      </c>
      <c r="M152" s="31">
        <v>0.46323999999999999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300.64999999999998</v>
      </c>
      <c r="D153" s="36">
        <v>299.88333333333327</v>
      </c>
      <c r="E153" s="36">
        <v>295.31666666666655</v>
      </c>
      <c r="F153" s="36">
        <v>289.98333333333329</v>
      </c>
      <c r="G153" s="36">
        <v>285.41666666666657</v>
      </c>
      <c r="H153" s="36">
        <v>305.21666666666653</v>
      </c>
      <c r="I153" s="36">
        <v>309.78333333333325</v>
      </c>
      <c r="J153" s="36">
        <v>315.1166666666665</v>
      </c>
      <c r="K153" s="31">
        <v>304.45</v>
      </c>
      <c r="L153" s="31">
        <v>294.55</v>
      </c>
      <c r="M153" s="31">
        <v>10.447839999999999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180.9</v>
      </c>
      <c r="D154" s="36">
        <v>181.65</v>
      </c>
      <c r="E154" s="36">
        <v>179.15</v>
      </c>
      <c r="F154" s="36">
        <v>177.4</v>
      </c>
      <c r="G154" s="36">
        <v>174.9</v>
      </c>
      <c r="H154" s="36">
        <v>183.4</v>
      </c>
      <c r="I154" s="36">
        <v>185.9</v>
      </c>
      <c r="J154" s="36">
        <v>187.65</v>
      </c>
      <c r="K154" s="31">
        <v>184.15</v>
      </c>
      <c r="L154" s="31">
        <v>179.9</v>
      </c>
      <c r="M154" s="31">
        <v>84.748670000000004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37072.65</v>
      </c>
      <c r="D155" s="36">
        <v>36923.9</v>
      </c>
      <c r="E155" s="36">
        <v>36565.4</v>
      </c>
      <c r="F155" s="36">
        <v>36058.15</v>
      </c>
      <c r="G155" s="36">
        <v>35699.65</v>
      </c>
      <c r="H155" s="36">
        <v>37431.15</v>
      </c>
      <c r="I155" s="36">
        <v>37789.65</v>
      </c>
      <c r="J155" s="36">
        <v>38296.9</v>
      </c>
      <c r="K155" s="31">
        <v>37282.400000000001</v>
      </c>
      <c r="L155" s="31">
        <v>36416.65</v>
      </c>
      <c r="M155" s="31">
        <v>0.28909000000000001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1250.3</v>
      </c>
      <c r="D156" s="36">
        <v>1235.6833333333334</v>
      </c>
      <c r="E156" s="36">
        <v>1207.3666666666668</v>
      </c>
      <c r="F156" s="36">
        <v>1164.4333333333334</v>
      </c>
      <c r="G156" s="36">
        <v>1136.1166666666668</v>
      </c>
      <c r="H156" s="36">
        <v>1278.6166666666668</v>
      </c>
      <c r="I156" s="36">
        <v>1306.9333333333334</v>
      </c>
      <c r="J156" s="36">
        <v>1349.8666666666668</v>
      </c>
      <c r="K156" s="31">
        <v>1264</v>
      </c>
      <c r="L156" s="31">
        <v>1192.75</v>
      </c>
      <c r="M156" s="31">
        <v>3.8923999999999999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875.95</v>
      </c>
      <c r="D157" s="36">
        <v>885.7833333333333</v>
      </c>
      <c r="E157" s="36">
        <v>860.16666666666663</v>
      </c>
      <c r="F157" s="36">
        <v>844.38333333333333</v>
      </c>
      <c r="G157" s="36">
        <v>818.76666666666665</v>
      </c>
      <c r="H157" s="36">
        <v>901.56666666666661</v>
      </c>
      <c r="I157" s="36">
        <v>927.18333333333339</v>
      </c>
      <c r="J157" s="36">
        <v>942.96666666666658</v>
      </c>
      <c r="K157" s="31">
        <v>911.4</v>
      </c>
      <c r="L157" s="31">
        <v>870</v>
      </c>
      <c r="M157" s="31">
        <v>32.763370000000002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951.6</v>
      </c>
      <c r="D158" s="36">
        <v>952.16666666666663</v>
      </c>
      <c r="E158" s="36">
        <v>931.33333333333326</v>
      </c>
      <c r="F158" s="36">
        <v>911.06666666666661</v>
      </c>
      <c r="G158" s="36">
        <v>890.23333333333323</v>
      </c>
      <c r="H158" s="36">
        <v>972.43333333333328</v>
      </c>
      <c r="I158" s="36">
        <v>993.26666666666654</v>
      </c>
      <c r="J158" s="36">
        <v>1013.5333333333333</v>
      </c>
      <c r="K158" s="31">
        <v>973</v>
      </c>
      <c r="L158" s="31">
        <v>931.9</v>
      </c>
      <c r="M158" s="31">
        <v>10.33445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5866.55</v>
      </c>
      <c r="D159" s="36">
        <v>5813.8499999999995</v>
      </c>
      <c r="E159" s="36">
        <v>5732.6999999999989</v>
      </c>
      <c r="F159" s="36">
        <v>5598.8499999999995</v>
      </c>
      <c r="G159" s="36">
        <v>5517.6999999999989</v>
      </c>
      <c r="H159" s="36">
        <v>5947.6999999999989</v>
      </c>
      <c r="I159" s="36">
        <v>6028.8499999999985</v>
      </c>
      <c r="J159" s="36">
        <v>6162.6999999999989</v>
      </c>
      <c r="K159" s="31">
        <v>5895</v>
      </c>
      <c r="L159" s="31">
        <v>5680</v>
      </c>
      <c r="M159" s="31">
        <v>4.59145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218.8</v>
      </c>
      <c r="D160" s="36">
        <v>218.36666666666667</v>
      </c>
      <c r="E160" s="36">
        <v>216.93333333333334</v>
      </c>
      <c r="F160" s="36">
        <v>215.06666666666666</v>
      </c>
      <c r="G160" s="36">
        <v>213.63333333333333</v>
      </c>
      <c r="H160" s="36">
        <v>220.23333333333335</v>
      </c>
      <c r="I160" s="36">
        <v>221.66666666666669</v>
      </c>
      <c r="J160" s="36">
        <v>223.53333333333336</v>
      </c>
      <c r="K160" s="31">
        <v>219.8</v>
      </c>
      <c r="L160" s="31">
        <v>216.5</v>
      </c>
      <c r="M160" s="31">
        <v>16.407779999999999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230.35</v>
      </c>
      <c r="D161" s="36">
        <v>230.61666666666667</v>
      </c>
      <c r="E161" s="36">
        <v>225.23333333333335</v>
      </c>
      <c r="F161" s="36">
        <v>220.11666666666667</v>
      </c>
      <c r="G161" s="36">
        <v>214.73333333333335</v>
      </c>
      <c r="H161" s="36">
        <v>235.73333333333335</v>
      </c>
      <c r="I161" s="36">
        <v>241.11666666666667</v>
      </c>
      <c r="J161" s="36">
        <v>246.23333333333335</v>
      </c>
      <c r="K161" s="31">
        <v>236</v>
      </c>
      <c r="L161" s="31">
        <v>225.5</v>
      </c>
      <c r="M161" s="31">
        <v>191.02624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16859.650000000001</v>
      </c>
      <c r="D162" s="36">
        <v>16965.083333333332</v>
      </c>
      <c r="E162" s="36">
        <v>16645.566666666666</v>
      </c>
      <c r="F162" s="36">
        <v>16431.483333333334</v>
      </c>
      <c r="G162" s="36">
        <v>16111.966666666667</v>
      </c>
      <c r="H162" s="36">
        <v>17179.166666666664</v>
      </c>
      <c r="I162" s="36">
        <v>17498.683333333334</v>
      </c>
      <c r="J162" s="36">
        <v>17712.766666666663</v>
      </c>
      <c r="K162" s="31">
        <v>17284.599999999999</v>
      </c>
      <c r="L162" s="31">
        <v>16751</v>
      </c>
      <c r="M162" s="31">
        <v>3.526E-2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2295.4</v>
      </c>
      <c r="D163" s="36">
        <v>2303.3166666666666</v>
      </c>
      <c r="E163" s="36">
        <v>2284.6333333333332</v>
      </c>
      <c r="F163" s="36">
        <v>2273.8666666666668</v>
      </c>
      <c r="G163" s="36">
        <v>2255.1833333333334</v>
      </c>
      <c r="H163" s="36">
        <v>2314.083333333333</v>
      </c>
      <c r="I163" s="36">
        <v>2332.7666666666664</v>
      </c>
      <c r="J163" s="36">
        <v>2343.5333333333328</v>
      </c>
      <c r="K163" s="31">
        <v>2322</v>
      </c>
      <c r="L163" s="31">
        <v>2292.5500000000002</v>
      </c>
      <c r="M163" s="31">
        <v>2.8026499999999999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3290.3</v>
      </c>
      <c r="D164" s="36">
        <v>3298.15</v>
      </c>
      <c r="E164" s="36">
        <v>3263.2000000000003</v>
      </c>
      <c r="F164" s="36">
        <v>3236.1000000000004</v>
      </c>
      <c r="G164" s="36">
        <v>3201.1500000000005</v>
      </c>
      <c r="H164" s="36">
        <v>3325.25</v>
      </c>
      <c r="I164" s="36">
        <v>3360.2</v>
      </c>
      <c r="J164" s="36">
        <v>3387.2999999999997</v>
      </c>
      <c r="K164" s="31">
        <v>3333.1</v>
      </c>
      <c r="L164" s="31">
        <v>3271.05</v>
      </c>
      <c r="M164" s="31">
        <v>3.2782200000000001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69.849999999999994</v>
      </c>
      <c r="D165" s="36">
        <v>69.166666666666657</v>
      </c>
      <c r="E165" s="36">
        <v>68.033333333333317</v>
      </c>
      <c r="F165" s="36">
        <v>66.216666666666654</v>
      </c>
      <c r="G165" s="36">
        <v>65.083333333333314</v>
      </c>
      <c r="H165" s="36">
        <v>70.98333333333332</v>
      </c>
      <c r="I165" s="36">
        <v>72.116666666666646</v>
      </c>
      <c r="J165" s="36">
        <v>73.933333333333323</v>
      </c>
      <c r="K165" s="31">
        <v>70.3</v>
      </c>
      <c r="L165" s="31">
        <v>67.349999999999994</v>
      </c>
      <c r="M165" s="31">
        <v>966.29399000000001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672.25</v>
      </c>
      <c r="D166" s="36">
        <v>673.61666666666667</v>
      </c>
      <c r="E166" s="36">
        <v>659.93333333333339</v>
      </c>
      <c r="F166" s="36">
        <v>647.61666666666667</v>
      </c>
      <c r="G166" s="36">
        <v>633.93333333333339</v>
      </c>
      <c r="H166" s="36">
        <v>685.93333333333339</v>
      </c>
      <c r="I166" s="36">
        <v>699.61666666666656</v>
      </c>
      <c r="J166" s="36">
        <v>711.93333333333339</v>
      </c>
      <c r="K166" s="31">
        <v>687.3</v>
      </c>
      <c r="L166" s="31">
        <v>661.3</v>
      </c>
      <c r="M166" s="31">
        <v>15.89636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4871.8</v>
      </c>
      <c r="D167" s="36">
        <v>4893.2666666666673</v>
      </c>
      <c r="E167" s="36">
        <v>4789.633333333335</v>
      </c>
      <c r="F167" s="36">
        <v>4707.4666666666681</v>
      </c>
      <c r="G167" s="36">
        <v>4603.8333333333358</v>
      </c>
      <c r="H167" s="36">
        <v>4975.4333333333343</v>
      </c>
      <c r="I167" s="36">
        <v>5079.0666666666675</v>
      </c>
      <c r="J167" s="36">
        <v>5161.2333333333336</v>
      </c>
      <c r="K167" s="31">
        <v>4996.8999999999996</v>
      </c>
      <c r="L167" s="31">
        <v>4811.1000000000004</v>
      </c>
      <c r="M167" s="31">
        <v>8.4175900000000006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352.05</v>
      </c>
      <c r="D168" s="36">
        <v>351.06666666666666</v>
      </c>
      <c r="E168" s="36">
        <v>343.98333333333335</v>
      </c>
      <c r="F168" s="36">
        <v>335.91666666666669</v>
      </c>
      <c r="G168" s="36">
        <v>328.83333333333337</v>
      </c>
      <c r="H168" s="36">
        <v>359.13333333333333</v>
      </c>
      <c r="I168" s="36">
        <v>366.2166666666667</v>
      </c>
      <c r="J168" s="36">
        <v>374.2833333333333</v>
      </c>
      <c r="K168" s="31">
        <v>358.15</v>
      </c>
      <c r="L168" s="31">
        <v>343</v>
      </c>
      <c r="M168" s="31">
        <v>23.854700000000001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198.95</v>
      </c>
      <c r="D169" s="36">
        <v>198.41666666666666</v>
      </c>
      <c r="E169" s="36">
        <v>196.83333333333331</v>
      </c>
      <c r="F169" s="36">
        <v>194.71666666666667</v>
      </c>
      <c r="G169" s="36">
        <v>193.13333333333333</v>
      </c>
      <c r="H169" s="36">
        <v>200.5333333333333</v>
      </c>
      <c r="I169" s="36">
        <v>202.11666666666662</v>
      </c>
      <c r="J169" s="36">
        <v>204.23333333333329</v>
      </c>
      <c r="K169" s="31">
        <v>200</v>
      </c>
      <c r="L169" s="31">
        <v>196.3</v>
      </c>
      <c r="M169" s="31">
        <v>110.7009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784.35</v>
      </c>
      <c r="D170" s="36">
        <v>775.69999999999993</v>
      </c>
      <c r="E170" s="36">
        <v>731.79999999999984</v>
      </c>
      <c r="F170" s="36">
        <v>679.24999999999989</v>
      </c>
      <c r="G170" s="36">
        <v>635.3499999999998</v>
      </c>
      <c r="H170" s="36">
        <v>828.24999999999989</v>
      </c>
      <c r="I170" s="36">
        <v>872.15</v>
      </c>
      <c r="J170" s="36">
        <v>924.69999999999993</v>
      </c>
      <c r="K170" s="31">
        <v>819.6</v>
      </c>
      <c r="L170" s="31">
        <v>723.15</v>
      </c>
      <c r="M170" s="31">
        <v>15.368729999999999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977.35</v>
      </c>
      <c r="D171" s="36">
        <v>974.01666666666677</v>
      </c>
      <c r="E171" s="36">
        <v>964.33333333333348</v>
      </c>
      <c r="F171" s="36">
        <v>951.31666666666672</v>
      </c>
      <c r="G171" s="36">
        <v>941.63333333333344</v>
      </c>
      <c r="H171" s="36">
        <v>987.03333333333353</v>
      </c>
      <c r="I171" s="36">
        <v>996.7166666666667</v>
      </c>
      <c r="J171" s="36">
        <v>1009.7333333333336</v>
      </c>
      <c r="K171" s="31">
        <v>983.7</v>
      </c>
      <c r="L171" s="31">
        <v>961</v>
      </c>
      <c r="M171" s="31">
        <v>2.3200400000000001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265.75</v>
      </c>
      <c r="D172" s="36">
        <v>265.86666666666662</v>
      </c>
      <c r="E172" s="36">
        <v>259.33333333333326</v>
      </c>
      <c r="F172" s="36">
        <v>252.91666666666663</v>
      </c>
      <c r="G172" s="36">
        <v>246.38333333333327</v>
      </c>
      <c r="H172" s="36">
        <v>272.28333333333325</v>
      </c>
      <c r="I172" s="36">
        <v>278.81666666666666</v>
      </c>
      <c r="J172" s="36">
        <v>285.23333333333323</v>
      </c>
      <c r="K172" s="31">
        <v>272.39999999999998</v>
      </c>
      <c r="L172" s="31">
        <v>259.45</v>
      </c>
      <c r="M172" s="31">
        <v>221.59911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2226.5</v>
      </c>
      <c r="D173" s="36">
        <v>2234.9333333333334</v>
      </c>
      <c r="E173" s="36">
        <v>2211.8666666666668</v>
      </c>
      <c r="F173" s="36">
        <v>2197.2333333333336</v>
      </c>
      <c r="G173" s="36">
        <v>2174.166666666667</v>
      </c>
      <c r="H173" s="36">
        <v>2249.5666666666666</v>
      </c>
      <c r="I173" s="36">
        <v>2272.6333333333332</v>
      </c>
      <c r="J173" s="36">
        <v>2287.2666666666664</v>
      </c>
      <c r="K173" s="31">
        <v>2258</v>
      </c>
      <c r="L173" s="31">
        <v>2220.3000000000002</v>
      </c>
      <c r="M173" s="31">
        <v>76.112669999999994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83.25</v>
      </c>
      <c r="D174" s="36">
        <v>82.916666666666671</v>
      </c>
      <c r="E174" s="36">
        <v>82.13333333333334</v>
      </c>
      <c r="F174" s="36">
        <v>81.016666666666666</v>
      </c>
      <c r="G174" s="36">
        <v>80.233333333333334</v>
      </c>
      <c r="H174" s="36">
        <v>84.033333333333346</v>
      </c>
      <c r="I174" s="36">
        <v>84.816666666666677</v>
      </c>
      <c r="J174" s="36">
        <v>85.933333333333351</v>
      </c>
      <c r="K174" s="31">
        <v>83.7</v>
      </c>
      <c r="L174" s="31">
        <v>81.8</v>
      </c>
      <c r="M174" s="31">
        <v>117.02863000000001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772.5</v>
      </c>
      <c r="D175" s="36">
        <v>772.23333333333323</v>
      </c>
      <c r="E175" s="36">
        <v>767.51666666666642</v>
      </c>
      <c r="F175" s="36">
        <v>762.53333333333319</v>
      </c>
      <c r="G175" s="36">
        <v>757.81666666666638</v>
      </c>
      <c r="H175" s="36">
        <v>777.21666666666647</v>
      </c>
      <c r="I175" s="36">
        <v>781.93333333333339</v>
      </c>
      <c r="J175" s="36">
        <v>786.91666666666652</v>
      </c>
      <c r="K175" s="31">
        <v>776.95</v>
      </c>
      <c r="L175" s="31">
        <v>767.25</v>
      </c>
      <c r="M175" s="31">
        <v>6.92713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1305.5999999999999</v>
      </c>
      <c r="D176" s="36">
        <v>1304.05</v>
      </c>
      <c r="E176" s="36">
        <v>1292.3</v>
      </c>
      <c r="F176" s="36">
        <v>1279</v>
      </c>
      <c r="G176" s="36">
        <v>1267.25</v>
      </c>
      <c r="H176" s="36">
        <v>1317.35</v>
      </c>
      <c r="I176" s="36">
        <v>1329.1</v>
      </c>
      <c r="J176" s="36">
        <v>1342.3999999999999</v>
      </c>
      <c r="K176" s="31">
        <v>1315.8</v>
      </c>
      <c r="L176" s="31">
        <v>1290.75</v>
      </c>
      <c r="M176" s="31">
        <v>11.07874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547</v>
      </c>
      <c r="D177" s="36">
        <v>547.70000000000005</v>
      </c>
      <c r="E177" s="36">
        <v>542.50000000000011</v>
      </c>
      <c r="F177" s="36">
        <v>538.00000000000011</v>
      </c>
      <c r="G177" s="36">
        <v>532.80000000000018</v>
      </c>
      <c r="H177" s="36">
        <v>552.20000000000005</v>
      </c>
      <c r="I177" s="36">
        <v>557.39999999999986</v>
      </c>
      <c r="J177" s="36">
        <v>561.9</v>
      </c>
      <c r="K177" s="31">
        <v>552.9</v>
      </c>
      <c r="L177" s="31">
        <v>543.20000000000005</v>
      </c>
      <c r="M177" s="31">
        <v>194.24825000000001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25431.599999999999</v>
      </c>
      <c r="D178" s="36">
        <v>25569.116666666669</v>
      </c>
      <c r="E178" s="36">
        <v>25238.333333333336</v>
      </c>
      <c r="F178" s="36">
        <v>25045.066666666666</v>
      </c>
      <c r="G178" s="36">
        <v>24714.283333333333</v>
      </c>
      <c r="H178" s="36">
        <v>25762.383333333339</v>
      </c>
      <c r="I178" s="36">
        <v>26093.166666666672</v>
      </c>
      <c r="J178" s="36">
        <v>26286.433333333342</v>
      </c>
      <c r="K178" s="31">
        <v>25899.9</v>
      </c>
      <c r="L178" s="31">
        <v>25375.85</v>
      </c>
      <c r="M178" s="31">
        <v>0.56816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1797.6</v>
      </c>
      <c r="D179" s="36">
        <v>1792.4333333333332</v>
      </c>
      <c r="E179" s="36">
        <v>1766.0166666666664</v>
      </c>
      <c r="F179" s="36">
        <v>1734.4333333333332</v>
      </c>
      <c r="G179" s="36">
        <v>1708.0166666666664</v>
      </c>
      <c r="H179" s="36">
        <v>1824.0166666666664</v>
      </c>
      <c r="I179" s="36">
        <v>1850.4333333333329</v>
      </c>
      <c r="J179" s="36">
        <v>1882.0166666666664</v>
      </c>
      <c r="K179" s="31">
        <v>1818.85</v>
      </c>
      <c r="L179" s="31">
        <v>1760.85</v>
      </c>
      <c r="M179" s="31">
        <v>9.5859299999999994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3406.75</v>
      </c>
      <c r="D180" s="36">
        <v>3396.5666666666671</v>
      </c>
      <c r="E180" s="36">
        <v>3360.1833333333343</v>
      </c>
      <c r="F180" s="36">
        <v>3313.6166666666672</v>
      </c>
      <c r="G180" s="36">
        <v>3277.2333333333345</v>
      </c>
      <c r="H180" s="36">
        <v>3443.1333333333341</v>
      </c>
      <c r="I180" s="36">
        <v>3479.5166666666664</v>
      </c>
      <c r="J180" s="36">
        <v>3526.0833333333339</v>
      </c>
      <c r="K180" s="31">
        <v>3432.95</v>
      </c>
      <c r="L180" s="31">
        <v>3350</v>
      </c>
      <c r="M180" s="31">
        <v>4.0499299999999998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546.15</v>
      </c>
      <c r="D181" s="36">
        <v>539.36666666666667</v>
      </c>
      <c r="E181" s="36">
        <v>525.68333333333339</v>
      </c>
      <c r="F181" s="36">
        <v>505.2166666666667</v>
      </c>
      <c r="G181" s="36">
        <v>491.53333333333342</v>
      </c>
      <c r="H181" s="36">
        <v>559.83333333333337</v>
      </c>
      <c r="I181" s="36">
        <v>573.51666666666654</v>
      </c>
      <c r="J181" s="36">
        <v>593.98333333333335</v>
      </c>
      <c r="K181" s="31">
        <v>553.04999999999995</v>
      </c>
      <c r="L181" s="31">
        <v>518.9</v>
      </c>
      <c r="M181" s="31">
        <v>82.470709999999997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2106.35</v>
      </c>
      <c r="D182" s="36">
        <v>2109.85</v>
      </c>
      <c r="E182" s="36">
        <v>2078.75</v>
      </c>
      <c r="F182" s="36">
        <v>2051.15</v>
      </c>
      <c r="G182" s="36">
        <v>2020.0500000000002</v>
      </c>
      <c r="H182" s="36">
        <v>2137.4499999999998</v>
      </c>
      <c r="I182" s="36">
        <v>2168.5499999999993</v>
      </c>
      <c r="J182" s="36">
        <v>2196.1499999999996</v>
      </c>
      <c r="K182" s="31">
        <v>2140.9499999999998</v>
      </c>
      <c r="L182" s="31">
        <v>2082.25</v>
      </c>
      <c r="M182" s="31">
        <v>5.2017899999999999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1103.7</v>
      </c>
      <c r="D183" s="36">
        <v>1106.3833333333334</v>
      </c>
      <c r="E183" s="36">
        <v>1094.8166666666668</v>
      </c>
      <c r="F183" s="36">
        <v>1085.9333333333334</v>
      </c>
      <c r="G183" s="36">
        <v>1074.3666666666668</v>
      </c>
      <c r="H183" s="36">
        <v>1115.2666666666669</v>
      </c>
      <c r="I183" s="36">
        <v>1126.8333333333335</v>
      </c>
      <c r="J183" s="36">
        <v>1135.7166666666669</v>
      </c>
      <c r="K183" s="31">
        <v>1117.95</v>
      </c>
      <c r="L183" s="31">
        <v>1097.5</v>
      </c>
      <c r="M183" s="31">
        <v>22.239750000000001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623.5</v>
      </c>
      <c r="D184" s="36">
        <v>624.56666666666672</v>
      </c>
      <c r="E184" s="36">
        <v>613.13333333333344</v>
      </c>
      <c r="F184" s="36">
        <v>602.76666666666677</v>
      </c>
      <c r="G184" s="36">
        <v>591.33333333333348</v>
      </c>
      <c r="H184" s="36">
        <v>634.93333333333339</v>
      </c>
      <c r="I184" s="36">
        <v>646.36666666666656</v>
      </c>
      <c r="J184" s="36">
        <v>656.73333333333335</v>
      </c>
      <c r="K184" s="31">
        <v>636</v>
      </c>
      <c r="L184" s="31">
        <v>614.20000000000005</v>
      </c>
      <c r="M184" s="31">
        <v>12.05433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682.9</v>
      </c>
      <c r="D185" s="36">
        <v>681.35</v>
      </c>
      <c r="E185" s="36">
        <v>672.7</v>
      </c>
      <c r="F185" s="36">
        <v>662.5</v>
      </c>
      <c r="G185" s="36">
        <v>653.85</v>
      </c>
      <c r="H185" s="36">
        <v>691.55000000000007</v>
      </c>
      <c r="I185" s="36">
        <v>700.19999999999993</v>
      </c>
      <c r="J185" s="36">
        <v>710.40000000000009</v>
      </c>
      <c r="K185" s="31">
        <v>690</v>
      </c>
      <c r="L185" s="31">
        <v>671.15</v>
      </c>
      <c r="M185" s="31">
        <v>25.539390000000001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940.7</v>
      </c>
      <c r="D186" s="36">
        <v>946.23333333333323</v>
      </c>
      <c r="E186" s="36">
        <v>929.46666666666647</v>
      </c>
      <c r="F186" s="36">
        <v>918.23333333333323</v>
      </c>
      <c r="G186" s="36">
        <v>901.46666666666647</v>
      </c>
      <c r="H186" s="36">
        <v>957.46666666666647</v>
      </c>
      <c r="I186" s="36">
        <v>974.23333333333312</v>
      </c>
      <c r="J186" s="36">
        <v>985.46666666666647</v>
      </c>
      <c r="K186" s="31">
        <v>963</v>
      </c>
      <c r="L186" s="31">
        <v>935</v>
      </c>
      <c r="M186" s="31">
        <v>10.611280000000001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1559.25</v>
      </c>
      <c r="D187" s="36">
        <v>1558.1000000000001</v>
      </c>
      <c r="E187" s="36">
        <v>1544.5500000000002</v>
      </c>
      <c r="F187" s="36">
        <v>1529.8500000000001</v>
      </c>
      <c r="G187" s="36">
        <v>1516.3000000000002</v>
      </c>
      <c r="H187" s="36">
        <v>1572.8000000000002</v>
      </c>
      <c r="I187" s="36">
        <v>1586.35</v>
      </c>
      <c r="J187" s="36">
        <v>1601.0500000000002</v>
      </c>
      <c r="K187" s="31">
        <v>1571.65</v>
      </c>
      <c r="L187" s="31">
        <v>1543.4</v>
      </c>
      <c r="M187" s="31">
        <v>10.02839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880.35</v>
      </c>
      <c r="D188" s="36">
        <v>879.76666666666677</v>
      </c>
      <c r="E188" s="36">
        <v>872.58333333333348</v>
      </c>
      <c r="F188" s="36">
        <v>864.81666666666672</v>
      </c>
      <c r="G188" s="36">
        <v>857.63333333333344</v>
      </c>
      <c r="H188" s="36">
        <v>887.53333333333353</v>
      </c>
      <c r="I188" s="36">
        <v>894.7166666666667</v>
      </c>
      <c r="J188" s="36">
        <v>902.48333333333358</v>
      </c>
      <c r="K188" s="31">
        <v>886.95</v>
      </c>
      <c r="L188" s="31">
        <v>872</v>
      </c>
      <c r="M188" s="31">
        <v>19.666499999999999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7463.5</v>
      </c>
      <c r="D189" s="36">
        <v>7454.5</v>
      </c>
      <c r="E189" s="36">
        <v>7389</v>
      </c>
      <c r="F189" s="36">
        <v>7314.5</v>
      </c>
      <c r="G189" s="36">
        <v>7249</v>
      </c>
      <c r="H189" s="36">
        <v>7529</v>
      </c>
      <c r="I189" s="36">
        <v>7594.5</v>
      </c>
      <c r="J189" s="36">
        <v>7669</v>
      </c>
      <c r="K189" s="31">
        <v>7520</v>
      </c>
      <c r="L189" s="31">
        <v>7380</v>
      </c>
      <c r="M189" s="31">
        <v>1.2682599999999999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626.54999999999995</v>
      </c>
      <c r="D190" s="36">
        <v>628.7833333333333</v>
      </c>
      <c r="E190" s="36">
        <v>621.91666666666663</v>
      </c>
      <c r="F190" s="36">
        <v>617.2833333333333</v>
      </c>
      <c r="G190" s="36">
        <v>610.41666666666663</v>
      </c>
      <c r="H190" s="36">
        <v>633.41666666666663</v>
      </c>
      <c r="I190" s="36">
        <v>640.28333333333342</v>
      </c>
      <c r="J190" s="36">
        <v>644.91666666666663</v>
      </c>
      <c r="K190" s="31">
        <v>635.65</v>
      </c>
      <c r="L190" s="31">
        <v>624.15</v>
      </c>
      <c r="M190" s="31">
        <v>88.893730000000005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234.4</v>
      </c>
      <c r="D191" s="36">
        <v>233.51666666666665</v>
      </c>
      <c r="E191" s="36">
        <v>231.68333333333331</v>
      </c>
      <c r="F191" s="36">
        <v>228.96666666666667</v>
      </c>
      <c r="G191" s="36">
        <v>227.13333333333333</v>
      </c>
      <c r="H191" s="36">
        <v>236.23333333333329</v>
      </c>
      <c r="I191" s="36">
        <v>238.06666666666666</v>
      </c>
      <c r="J191" s="36">
        <v>240.78333333333327</v>
      </c>
      <c r="K191" s="31">
        <v>235.35</v>
      </c>
      <c r="L191" s="31">
        <v>230.8</v>
      </c>
      <c r="M191" s="31">
        <v>92.72278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119.9</v>
      </c>
      <c r="D192" s="36">
        <v>119.90000000000002</v>
      </c>
      <c r="E192" s="36">
        <v>118.90000000000003</v>
      </c>
      <c r="F192" s="36">
        <v>117.90000000000002</v>
      </c>
      <c r="G192" s="36">
        <v>116.90000000000003</v>
      </c>
      <c r="H192" s="36">
        <v>120.90000000000003</v>
      </c>
      <c r="I192" s="36">
        <v>121.9</v>
      </c>
      <c r="J192" s="36">
        <v>122.90000000000003</v>
      </c>
      <c r="K192" s="31">
        <v>120.9</v>
      </c>
      <c r="L192" s="31">
        <v>118.9</v>
      </c>
      <c r="M192" s="31">
        <v>362.98907000000003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3336.75</v>
      </c>
      <c r="D193" s="36">
        <v>3346.8166666666671</v>
      </c>
      <c r="E193" s="36">
        <v>3319.9333333333343</v>
      </c>
      <c r="F193" s="36">
        <v>3303.1166666666672</v>
      </c>
      <c r="G193" s="36">
        <v>3276.2333333333345</v>
      </c>
      <c r="H193" s="36">
        <v>3363.6333333333341</v>
      </c>
      <c r="I193" s="36">
        <v>3390.5166666666664</v>
      </c>
      <c r="J193" s="36">
        <v>3407.3333333333339</v>
      </c>
      <c r="K193" s="31">
        <v>3373.7</v>
      </c>
      <c r="L193" s="31">
        <v>3330</v>
      </c>
      <c r="M193" s="31">
        <v>19.844709999999999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1115.45</v>
      </c>
      <c r="D194" s="36">
        <v>1111.2</v>
      </c>
      <c r="E194" s="36">
        <v>1102.4000000000001</v>
      </c>
      <c r="F194" s="36">
        <v>1089.3500000000001</v>
      </c>
      <c r="G194" s="36">
        <v>1080.5500000000002</v>
      </c>
      <c r="H194" s="36">
        <v>1124.25</v>
      </c>
      <c r="I194" s="36">
        <v>1133.0499999999997</v>
      </c>
      <c r="J194" s="36">
        <v>1146.0999999999999</v>
      </c>
      <c r="K194" s="31">
        <v>1120</v>
      </c>
      <c r="L194" s="31">
        <v>1098.1500000000001</v>
      </c>
      <c r="M194" s="31">
        <v>70.994010000000003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2923.2</v>
      </c>
      <c r="D195" s="36">
        <v>2917.4833333333336</v>
      </c>
      <c r="E195" s="36">
        <v>2884.9666666666672</v>
      </c>
      <c r="F195" s="36">
        <v>2846.7333333333336</v>
      </c>
      <c r="G195" s="36">
        <v>2814.2166666666672</v>
      </c>
      <c r="H195" s="36">
        <v>2955.7166666666672</v>
      </c>
      <c r="I195" s="36">
        <v>2988.2333333333336</v>
      </c>
      <c r="J195" s="36">
        <v>3026.4666666666672</v>
      </c>
      <c r="K195" s="31">
        <v>2950</v>
      </c>
      <c r="L195" s="31">
        <v>2879.25</v>
      </c>
      <c r="M195" s="31">
        <v>1.7487900000000001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3100.8</v>
      </c>
      <c r="D196" s="36">
        <v>3127.5833333333335</v>
      </c>
      <c r="E196" s="36">
        <v>3065.2666666666669</v>
      </c>
      <c r="F196" s="36">
        <v>3029.7333333333336</v>
      </c>
      <c r="G196" s="36">
        <v>2967.416666666667</v>
      </c>
      <c r="H196" s="36">
        <v>3163.1166666666668</v>
      </c>
      <c r="I196" s="36">
        <v>3225.4333333333334</v>
      </c>
      <c r="J196" s="36">
        <v>3260.9666666666667</v>
      </c>
      <c r="K196" s="31">
        <v>3189.9</v>
      </c>
      <c r="L196" s="31">
        <v>3092.05</v>
      </c>
      <c r="M196" s="31">
        <v>11.24281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1889.65</v>
      </c>
      <c r="D197" s="36">
        <v>1889.6666666666667</v>
      </c>
      <c r="E197" s="36">
        <v>1859.5333333333335</v>
      </c>
      <c r="F197" s="36">
        <v>1829.4166666666667</v>
      </c>
      <c r="G197" s="36">
        <v>1799.2833333333335</v>
      </c>
      <c r="H197" s="36">
        <v>1919.7833333333335</v>
      </c>
      <c r="I197" s="36">
        <v>1949.9166666666667</v>
      </c>
      <c r="J197" s="36">
        <v>1980.0333333333335</v>
      </c>
      <c r="K197" s="31">
        <v>1919.8</v>
      </c>
      <c r="L197" s="31">
        <v>1859.55</v>
      </c>
      <c r="M197" s="31">
        <v>4.3302199999999997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724.7</v>
      </c>
      <c r="D198" s="36">
        <v>715.51666666666677</v>
      </c>
      <c r="E198" s="36">
        <v>701.13333333333355</v>
      </c>
      <c r="F198" s="36">
        <v>677.56666666666683</v>
      </c>
      <c r="G198" s="36">
        <v>663.18333333333362</v>
      </c>
      <c r="H198" s="36">
        <v>739.08333333333348</v>
      </c>
      <c r="I198" s="36">
        <v>753.4666666666667</v>
      </c>
      <c r="J198" s="36">
        <v>777.03333333333342</v>
      </c>
      <c r="K198" s="31">
        <v>729.9</v>
      </c>
      <c r="L198" s="31">
        <v>691.95</v>
      </c>
      <c r="M198" s="31">
        <v>3.4349699999999999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2031.1</v>
      </c>
      <c r="D199" s="36">
        <v>2005.6833333333334</v>
      </c>
      <c r="E199" s="36">
        <v>1970.4166666666667</v>
      </c>
      <c r="F199" s="36">
        <v>1909.7333333333333</v>
      </c>
      <c r="G199" s="36">
        <v>1874.4666666666667</v>
      </c>
      <c r="H199" s="36">
        <v>2066.3666666666668</v>
      </c>
      <c r="I199" s="36">
        <v>2101.6333333333332</v>
      </c>
      <c r="J199" s="36">
        <v>2162.3166666666666</v>
      </c>
      <c r="K199" s="31">
        <v>2040.95</v>
      </c>
      <c r="L199" s="31">
        <v>1945</v>
      </c>
      <c r="M199" s="31">
        <v>9.6627500000000008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33.700000000000003</v>
      </c>
      <c r="D200" s="36">
        <v>33.35</v>
      </c>
      <c r="E200" s="36">
        <v>32.75</v>
      </c>
      <c r="F200" s="36">
        <v>31.799999999999997</v>
      </c>
      <c r="G200" s="36">
        <v>31.199999999999996</v>
      </c>
      <c r="H200" s="36">
        <v>34.300000000000004</v>
      </c>
      <c r="I200" s="36">
        <v>34.900000000000013</v>
      </c>
      <c r="J200" s="36">
        <v>35.850000000000009</v>
      </c>
      <c r="K200" s="31">
        <v>33.950000000000003</v>
      </c>
      <c r="L200" s="31">
        <v>32.4</v>
      </c>
      <c r="M200" s="31">
        <v>93.697730000000007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85.55</v>
      </c>
      <c r="D201" s="36">
        <v>85.466666666666654</v>
      </c>
      <c r="E201" s="36">
        <v>83.583333333333314</v>
      </c>
      <c r="F201" s="36">
        <v>81.61666666666666</v>
      </c>
      <c r="G201" s="36">
        <v>79.73333333333332</v>
      </c>
      <c r="H201" s="36">
        <v>87.433333333333309</v>
      </c>
      <c r="I201" s="36">
        <v>89.316666666666663</v>
      </c>
      <c r="J201" s="36">
        <v>91.283333333333303</v>
      </c>
      <c r="K201" s="31">
        <v>87.35</v>
      </c>
      <c r="L201" s="31">
        <v>83.5</v>
      </c>
      <c r="M201" s="31">
        <v>37.554400000000001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1577</v>
      </c>
      <c r="D202" s="36">
        <v>1569.55</v>
      </c>
      <c r="E202" s="36">
        <v>1555.9499999999998</v>
      </c>
      <c r="F202" s="36">
        <v>1534.8999999999999</v>
      </c>
      <c r="G202" s="36">
        <v>1521.2999999999997</v>
      </c>
      <c r="H202" s="36">
        <v>1590.6</v>
      </c>
      <c r="I202" s="36">
        <v>1604.1999999999998</v>
      </c>
      <c r="J202" s="36">
        <v>1625.25</v>
      </c>
      <c r="K202" s="31">
        <v>1583.15</v>
      </c>
      <c r="L202" s="31">
        <v>1548.5</v>
      </c>
      <c r="M202" s="31">
        <v>9.8891200000000001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1570.75</v>
      </c>
      <c r="D203" s="36">
        <v>1573.1333333333332</v>
      </c>
      <c r="E203" s="36">
        <v>1555.6166666666663</v>
      </c>
      <c r="F203" s="36">
        <v>1540.4833333333331</v>
      </c>
      <c r="G203" s="36">
        <v>1522.9666666666662</v>
      </c>
      <c r="H203" s="36">
        <v>1588.2666666666664</v>
      </c>
      <c r="I203" s="36">
        <v>1605.7833333333333</v>
      </c>
      <c r="J203" s="36">
        <v>1620.9166666666665</v>
      </c>
      <c r="K203" s="31">
        <v>1590.65</v>
      </c>
      <c r="L203" s="31">
        <v>1558</v>
      </c>
      <c r="M203" s="31">
        <v>1.18916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8205.2999999999993</v>
      </c>
      <c r="D204" s="36">
        <v>8198.9499999999989</v>
      </c>
      <c r="E204" s="36">
        <v>8161.8999999999978</v>
      </c>
      <c r="F204" s="36">
        <v>8118.4999999999991</v>
      </c>
      <c r="G204" s="36">
        <v>8081.449999999998</v>
      </c>
      <c r="H204" s="36">
        <v>8242.3499999999985</v>
      </c>
      <c r="I204" s="36">
        <v>8279.3999999999978</v>
      </c>
      <c r="J204" s="36">
        <v>8322.7999999999975</v>
      </c>
      <c r="K204" s="31">
        <v>8236</v>
      </c>
      <c r="L204" s="31">
        <v>8155.55</v>
      </c>
      <c r="M204" s="31">
        <v>6.3742999999999999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94.75</v>
      </c>
      <c r="D205" s="36">
        <v>93.833333333333329</v>
      </c>
      <c r="E205" s="36">
        <v>92.166666666666657</v>
      </c>
      <c r="F205" s="36">
        <v>89.583333333333329</v>
      </c>
      <c r="G205" s="36">
        <v>87.916666666666657</v>
      </c>
      <c r="H205" s="36">
        <v>96.416666666666657</v>
      </c>
      <c r="I205" s="36">
        <v>98.083333333333314</v>
      </c>
      <c r="J205" s="36">
        <v>100.66666666666666</v>
      </c>
      <c r="K205" s="31">
        <v>95.5</v>
      </c>
      <c r="L205" s="31">
        <v>91.25</v>
      </c>
      <c r="M205" s="31">
        <v>208.83382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561.04999999999995</v>
      </c>
      <c r="D206" s="36">
        <v>567.33333333333337</v>
      </c>
      <c r="E206" s="36">
        <v>553.7166666666667</v>
      </c>
      <c r="F206" s="36">
        <v>546.38333333333333</v>
      </c>
      <c r="G206" s="36">
        <v>532.76666666666665</v>
      </c>
      <c r="H206" s="36">
        <v>574.66666666666674</v>
      </c>
      <c r="I206" s="36">
        <v>588.2833333333333</v>
      </c>
      <c r="J206" s="36">
        <v>595.61666666666679</v>
      </c>
      <c r="K206" s="31">
        <v>580.95000000000005</v>
      </c>
      <c r="L206" s="31">
        <v>560</v>
      </c>
      <c r="M206" s="31">
        <v>40.152000000000001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872.45</v>
      </c>
      <c r="D207" s="36">
        <v>860.19999999999993</v>
      </c>
      <c r="E207" s="36">
        <v>840.39999999999986</v>
      </c>
      <c r="F207" s="36">
        <v>808.34999999999991</v>
      </c>
      <c r="G207" s="36">
        <v>788.54999999999984</v>
      </c>
      <c r="H207" s="36">
        <v>892.24999999999989</v>
      </c>
      <c r="I207" s="36">
        <v>912.04999999999984</v>
      </c>
      <c r="J207" s="36">
        <v>944.09999999999991</v>
      </c>
      <c r="K207" s="31">
        <v>880</v>
      </c>
      <c r="L207" s="31">
        <v>828.15</v>
      </c>
      <c r="M207" s="31">
        <v>45.944110000000002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212.25</v>
      </c>
      <c r="D208" s="36">
        <v>213.06666666666669</v>
      </c>
      <c r="E208" s="36">
        <v>210.38333333333338</v>
      </c>
      <c r="F208" s="36">
        <v>208.51666666666668</v>
      </c>
      <c r="G208" s="36">
        <v>205.83333333333337</v>
      </c>
      <c r="H208" s="36">
        <v>214.93333333333339</v>
      </c>
      <c r="I208" s="36">
        <v>217.61666666666673</v>
      </c>
      <c r="J208" s="36">
        <v>219.48333333333341</v>
      </c>
      <c r="K208" s="31">
        <v>215.75</v>
      </c>
      <c r="L208" s="31">
        <v>211.2</v>
      </c>
      <c r="M208" s="31">
        <v>77.063500000000005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828.9</v>
      </c>
      <c r="D209" s="36">
        <v>824.65</v>
      </c>
      <c r="E209" s="36">
        <v>815.34999999999991</v>
      </c>
      <c r="F209" s="36">
        <v>801.8</v>
      </c>
      <c r="G209" s="36">
        <v>792.49999999999989</v>
      </c>
      <c r="H209" s="36">
        <v>838.19999999999993</v>
      </c>
      <c r="I209" s="36">
        <v>847.49999999999989</v>
      </c>
      <c r="J209" s="36">
        <v>861.05</v>
      </c>
      <c r="K209" s="31">
        <v>833.95</v>
      </c>
      <c r="L209" s="31">
        <v>811.1</v>
      </c>
      <c r="M209" s="31">
        <v>14.953239999999999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1624.7</v>
      </c>
      <c r="D210" s="36">
        <v>1625.8500000000001</v>
      </c>
      <c r="E210" s="36">
        <v>1603.9000000000003</v>
      </c>
      <c r="F210" s="36">
        <v>1583.1000000000001</v>
      </c>
      <c r="G210" s="36">
        <v>1561.1500000000003</v>
      </c>
      <c r="H210" s="36">
        <v>1646.6500000000003</v>
      </c>
      <c r="I210" s="36">
        <v>1668.6000000000001</v>
      </c>
      <c r="J210" s="36">
        <v>1689.4000000000003</v>
      </c>
      <c r="K210" s="31">
        <v>1647.8</v>
      </c>
      <c r="L210" s="31">
        <v>1605.05</v>
      </c>
      <c r="M210" s="31">
        <v>1.2498100000000001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378.25</v>
      </c>
      <c r="D211" s="36">
        <v>377.95</v>
      </c>
      <c r="E211" s="36">
        <v>375.34999999999997</v>
      </c>
      <c r="F211" s="36">
        <v>372.45</v>
      </c>
      <c r="G211" s="36">
        <v>369.84999999999997</v>
      </c>
      <c r="H211" s="36">
        <v>380.84999999999997</v>
      </c>
      <c r="I211" s="36">
        <v>383.45</v>
      </c>
      <c r="J211" s="36">
        <v>386.34999999999997</v>
      </c>
      <c r="K211" s="31">
        <v>380.55</v>
      </c>
      <c r="L211" s="31">
        <v>375.05</v>
      </c>
      <c r="M211" s="31">
        <v>54.977910000000001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15.9</v>
      </c>
      <c r="D212" s="36">
        <v>15.883333333333335</v>
      </c>
      <c r="E212" s="36">
        <v>15.716666666666669</v>
      </c>
      <c r="F212" s="36">
        <v>15.533333333333333</v>
      </c>
      <c r="G212" s="36">
        <v>15.366666666666667</v>
      </c>
      <c r="H212" s="36">
        <v>16.06666666666667</v>
      </c>
      <c r="I212" s="36">
        <v>16.233333333333338</v>
      </c>
      <c r="J212" s="36">
        <v>16.416666666666671</v>
      </c>
      <c r="K212" s="31">
        <v>16.05</v>
      </c>
      <c r="L212" s="31">
        <v>15.7</v>
      </c>
      <c r="M212" s="31">
        <v>1533.7033200000001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238.65</v>
      </c>
      <c r="D213" s="36">
        <v>239.15</v>
      </c>
      <c r="E213" s="36">
        <v>236.5</v>
      </c>
      <c r="F213" s="36">
        <v>234.35</v>
      </c>
      <c r="G213" s="36">
        <v>231.7</v>
      </c>
      <c r="H213" s="36">
        <v>241.3</v>
      </c>
      <c r="I213" s="36">
        <v>243.95000000000005</v>
      </c>
      <c r="J213" s="36">
        <v>246.10000000000002</v>
      </c>
      <c r="K213" s="31">
        <v>241.8</v>
      </c>
      <c r="L213" s="31">
        <v>237</v>
      </c>
      <c r="M213" s="31">
        <v>56.868830000000003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106.45</v>
      </c>
      <c r="D214" s="36">
        <v>105.23333333333333</v>
      </c>
      <c r="E214" s="36">
        <v>102.46666666666667</v>
      </c>
      <c r="F214" s="36">
        <v>98.483333333333334</v>
      </c>
      <c r="G214" s="36">
        <v>95.716666666666669</v>
      </c>
      <c r="H214" s="36">
        <v>109.21666666666667</v>
      </c>
      <c r="I214" s="36">
        <v>111.98333333333335</v>
      </c>
      <c r="J214" s="36">
        <v>115.96666666666667</v>
      </c>
      <c r="K214" s="31">
        <v>108</v>
      </c>
      <c r="L214" s="31">
        <v>101.25</v>
      </c>
      <c r="M214" s="31">
        <v>1086.05538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571.29999999999995</v>
      </c>
      <c r="D215" s="36">
        <v>571.15</v>
      </c>
      <c r="E215" s="36">
        <v>567.9</v>
      </c>
      <c r="F215" s="36">
        <v>564.5</v>
      </c>
      <c r="G215" s="36">
        <v>561.25</v>
      </c>
      <c r="H215" s="36">
        <v>574.54999999999995</v>
      </c>
      <c r="I215" s="36">
        <v>577.79999999999995</v>
      </c>
      <c r="J215" s="36">
        <v>581.19999999999993</v>
      </c>
      <c r="K215" s="31">
        <v>574.4</v>
      </c>
      <c r="L215" s="31">
        <v>567.75</v>
      </c>
      <c r="M215" s="31">
        <v>4.5293599999999996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9"/>
      <c r="B1" s="400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45226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3" t="s">
        <v>16</v>
      </c>
      <c r="B9" s="395" t="s">
        <v>18</v>
      </c>
      <c r="C9" s="398" t="s">
        <v>20</v>
      </c>
      <c r="D9" s="398" t="s">
        <v>21</v>
      </c>
      <c r="E9" s="390" t="s">
        <v>22</v>
      </c>
      <c r="F9" s="391"/>
      <c r="G9" s="392"/>
      <c r="H9" s="390" t="s">
        <v>23</v>
      </c>
      <c r="I9" s="391"/>
      <c r="J9" s="392"/>
      <c r="K9" s="26"/>
      <c r="L9" s="27"/>
      <c r="M9" s="48"/>
      <c r="N9" s="1"/>
      <c r="O9" s="1"/>
    </row>
    <row r="10" spans="1:15" ht="42.75" customHeight="1">
      <c r="A10" s="394"/>
      <c r="B10" s="397"/>
      <c r="C10" s="397"/>
      <c r="D10" s="39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521.4</v>
      </c>
      <c r="D11" s="36">
        <v>515.88333333333333</v>
      </c>
      <c r="E11" s="36">
        <v>507.4666666666667</v>
      </c>
      <c r="F11" s="36">
        <v>493.53333333333336</v>
      </c>
      <c r="G11" s="36">
        <v>485.11666666666673</v>
      </c>
      <c r="H11" s="36">
        <v>529.81666666666661</v>
      </c>
      <c r="I11" s="36">
        <v>538.23333333333335</v>
      </c>
      <c r="J11" s="36">
        <v>552.16666666666663</v>
      </c>
      <c r="K11" s="31">
        <v>524.29999999999995</v>
      </c>
      <c r="L11" s="31">
        <v>501.95</v>
      </c>
      <c r="M11" s="31">
        <v>1.1837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29170.15</v>
      </c>
      <c r="D12" s="36">
        <v>29180</v>
      </c>
      <c r="E12" s="36">
        <v>28860.15</v>
      </c>
      <c r="F12" s="36">
        <v>28550.15</v>
      </c>
      <c r="G12" s="36">
        <v>28230.300000000003</v>
      </c>
      <c r="H12" s="36">
        <v>29490</v>
      </c>
      <c r="I12" s="36">
        <v>29809.85</v>
      </c>
      <c r="J12" s="36">
        <v>30119.85</v>
      </c>
      <c r="K12" s="31">
        <v>29499.85</v>
      </c>
      <c r="L12" s="31">
        <v>28870</v>
      </c>
      <c r="M12" s="31">
        <v>3.27E-2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478.25</v>
      </c>
      <c r="D13" s="36">
        <v>468.41666666666669</v>
      </c>
      <c r="E13" s="36">
        <v>453.83333333333337</v>
      </c>
      <c r="F13" s="36">
        <v>429.41666666666669</v>
      </c>
      <c r="G13" s="36">
        <v>414.83333333333337</v>
      </c>
      <c r="H13" s="36">
        <v>492.83333333333337</v>
      </c>
      <c r="I13" s="36">
        <v>507.41666666666674</v>
      </c>
      <c r="J13" s="36">
        <v>531.83333333333337</v>
      </c>
      <c r="K13" s="31">
        <v>483</v>
      </c>
      <c r="L13" s="31">
        <v>444</v>
      </c>
      <c r="M13" s="31">
        <v>5.4677499999999997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442.55</v>
      </c>
      <c r="D14" s="36">
        <v>444.48333333333335</v>
      </c>
      <c r="E14" s="36">
        <v>436.06666666666672</v>
      </c>
      <c r="F14" s="36">
        <v>429.58333333333337</v>
      </c>
      <c r="G14" s="36">
        <v>421.16666666666674</v>
      </c>
      <c r="H14" s="36">
        <v>450.9666666666667</v>
      </c>
      <c r="I14" s="36">
        <v>459.38333333333333</v>
      </c>
      <c r="J14" s="36">
        <v>465.86666666666667</v>
      </c>
      <c r="K14" s="31">
        <v>452.9</v>
      </c>
      <c r="L14" s="31">
        <v>438</v>
      </c>
      <c r="M14" s="31">
        <v>14.40086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1558.1</v>
      </c>
      <c r="D15" s="36">
        <v>1554.3666666666668</v>
      </c>
      <c r="E15" s="36">
        <v>1528.7333333333336</v>
      </c>
      <c r="F15" s="36">
        <v>1499.3666666666668</v>
      </c>
      <c r="G15" s="36">
        <v>1473.7333333333336</v>
      </c>
      <c r="H15" s="36">
        <v>1583.7333333333336</v>
      </c>
      <c r="I15" s="36">
        <v>1609.3666666666668</v>
      </c>
      <c r="J15" s="36">
        <v>1638.7333333333336</v>
      </c>
      <c r="K15" s="31">
        <v>1580</v>
      </c>
      <c r="L15" s="31">
        <v>1525</v>
      </c>
      <c r="M15" s="31">
        <v>2.7161599999999999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3958.25</v>
      </c>
      <c r="D16" s="36">
        <v>3934.5333333333333</v>
      </c>
      <c r="E16" s="36">
        <v>3873.7166666666667</v>
      </c>
      <c r="F16" s="36">
        <v>3789.1833333333334</v>
      </c>
      <c r="G16" s="36">
        <v>3728.3666666666668</v>
      </c>
      <c r="H16" s="36">
        <v>4019.0666666666666</v>
      </c>
      <c r="I16" s="36">
        <v>4079.8833333333332</v>
      </c>
      <c r="J16" s="36">
        <v>4164.4166666666661</v>
      </c>
      <c r="K16" s="31">
        <v>3995.35</v>
      </c>
      <c r="L16" s="31">
        <v>3850</v>
      </c>
      <c r="M16" s="31">
        <v>3.0209999999999999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22232.400000000001</v>
      </c>
      <c r="D17" s="36">
        <v>22254.799999999999</v>
      </c>
      <c r="E17" s="36">
        <v>22028.6</v>
      </c>
      <c r="F17" s="36">
        <v>21824.799999999999</v>
      </c>
      <c r="G17" s="36">
        <v>21598.6</v>
      </c>
      <c r="H17" s="36">
        <v>22458.6</v>
      </c>
      <c r="I17" s="36">
        <v>22684.800000000003</v>
      </c>
      <c r="J17" s="36">
        <v>22888.6</v>
      </c>
      <c r="K17" s="31">
        <v>22481</v>
      </c>
      <c r="L17" s="31">
        <v>22051</v>
      </c>
      <c r="M17" s="31">
        <v>0.12651000000000001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1899.85</v>
      </c>
      <c r="D18" s="36">
        <v>1894.6166666666668</v>
      </c>
      <c r="E18" s="36">
        <v>1876.2333333333336</v>
      </c>
      <c r="F18" s="36">
        <v>1852.6166666666668</v>
      </c>
      <c r="G18" s="36">
        <v>1834.2333333333336</v>
      </c>
      <c r="H18" s="36">
        <v>1918.2333333333336</v>
      </c>
      <c r="I18" s="36">
        <v>1936.6166666666668</v>
      </c>
      <c r="J18" s="36">
        <v>1960.2333333333336</v>
      </c>
      <c r="K18" s="31">
        <v>1913</v>
      </c>
      <c r="L18" s="31">
        <v>1871</v>
      </c>
      <c r="M18" s="31">
        <v>6.9029999999999996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2203.1999999999998</v>
      </c>
      <c r="D19" s="36">
        <v>2206.4166666666665</v>
      </c>
      <c r="E19" s="36">
        <v>2163.833333333333</v>
      </c>
      <c r="F19" s="36">
        <v>2124.4666666666667</v>
      </c>
      <c r="G19" s="36">
        <v>2081.8833333333332</v>
      </c>
      <c r="H19" s="36">
        <v>2245.7833333333328</v>
      </c>
      <c r="I19" s="36">
        <v>2288.3666666666659</v>
      </c>
      <c r="J19" s="36">
        <v>2327.7333333333327</v>
      </c>
      <c r="K19" s="31">
        <v>2249</v>
      </c>
      <c r="L19" s="31">
        <v>2167.0500000000002</v>
      </c>
      <c r="M19" s="31">
        <v>22.260729999999999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848.15</v>
      </c>
      <c r="D20" s="36">
        <v>844.43333333333339</v>
      </c>
      <c r="E20" s="36">
        <v>819.26666666666677</v>
      </c>
      <c r="F20" s="36">
        <v>790.38333333333333</v>
      </c>
      <c r="G20" s="36">
        <v>765.2166666666667</v>
      </c>
      <c r="H20" s="36">
        <v>873.31666666666683</v>
      </c>
      <c r="I20" s="36">
        <v>898.48333333333335</v>
      </c>
      <c r="J20" s="36">
        <v>927.3666666666669</v>
      </c>
      <c r="K20" s="31">
        <v>869.6</v>
      </c>
      <c r="L20" s="31">
        <v>815.55</v>
      </c>
      <c r="M20" s="31">
        <v>11.381539999999999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770.35</v>
      </c>
      <c r="D21" s="36">
        <v>765.55000000000007</v>
      </c>
      <c r="E21" s="36">
        <v>759.30000000000018</v>
      </c>
      <c r="F21" s="36">
        <v>748.25000000000011</v>
      </c>
      <c r="G21" s="36">
        <v>742.00000000000023</v>
      </c>
      <c r="H21" s="36">
        <v>776.60000000000014</v>
      </c>
      <c r="I21" s="36">
        <v>782.84999999999991</v>
      </c>
      <c r="J21" s="36">
        <v>793.90000000000009</v>
      </c>
      <c r="K21" s="31">
        <v>771.8</v>
      </c>
      <c r="L21" s="31">
        <v>754.5</v>
      </c>
      <c r="M21" s="31">
        <v>38.553579999999997</v>
      </c>
      <c r="N21" s="1"/>
      <c r="O21" s="1"/>
    </row>
    <row r="22" spans="1:15" ht="12" customHeight="1">
      <c r="A22" s="33">
        <v>12</v>
      </c>
      <c r="B22" s="53" t="s">
        <v>844</v>
      </c>
      <c r="C22" s="31">
        <v>327.35000000000002</v>
      </c>
      <c r="D22" s="36">
        <v>317.66666666666669</v>
      </c>
      <c r="E22" s="36">
        <v>299.03333333333336</v>
      </c>
      <c r="F22" s="36">
        <v>270.7166666666667</v>
      </c>
      <c r="G22" s="36">
        <v>252.08333333333337</v>
      </c>
      <c r="H22" s="36">
        <v>345.98333333333335</v>
      </c>
      <c r="I22" s="36">
        <v>364.61666666666667</v>
      </c>
      <c r="J22" s="36">
        <v>392.93333333333334</v>
      </c>
      <c r="K22" s="31">
        <v>336.3</v>
      </c>
      <c r="L22" s="31">
        <v>289.35000000000002</v>
      </c>
      <c r="M22" s="31">
        <v>127.59045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533.75</v>
      </c>
      <c r="D23" s="36">
        <v>535.25</v>
      </c>
      <c r="E23" s="36">
        <v>520.5</v>
      </c>
      <c r="F23" s="36">
        <v>507.25</v>
      </c>
      <c r="G23" s="36">
        <v>492.5</v>
      </c>
      <c r="H23" s="36">
        <v>548.5</v>
      </c>
      <c r="I23" s="36">
        <v>563.25</v>
      </c>
      <c r="J23" s="36">
        <v>576.5</v>
      </c>
      <c r="K23" s="31">
        <v>550</v>
      </c>
      <c r="L23" s="31">
        <v>522</v>
      </c>
      <c r="M23" s="31">
        <v>11.11655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317.5</v>
      </c>
      <c r="D24" s="36">
        <v>313.65000000000003</v>
      </c>
      <c r="E24" s="36">
        <v>306.95000000000005</v>
      </c>
      <c r="F24" s="36">
        <v>296.40000000000003</v>
      </c>
      <c r="G24" s="36">
        <v>289.70000000000005</v>
      </c>
      <c r="H24" s="36">
        <v>324.20000000000005</v>
      </c>
      <c r="I24" s="36">
        <v>330.9</v>
      </c>
      <c r="J24" s="36">
        <v>341.45000000000005</v>
      </c>
      <c r="K24" s="31">
        <v>320.35000000000002</v>
      </c>
      <c r="L24" s="31">
        <v>303.10000000000002</v>
      </c>
      <c r="M24" s="31">
        <v>16.214189999999999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170.3</v>
      </c>
      <c r="D25" s="36">
        <v>169.66666666666666</v>
      </c>
      <c r="E25" s="36">
        <v>167.33333333333331</v>
      </c>
      <c r="F25" s="36">
        <v>164.36666666666665</v>
      </c>
      <c r="G25" s="36">
        <v>162.0333333333333</v>
      </c>
      <c r="H25" s="36">
        <v>172.63333333333333</v>
      </c>
      <c r="I25" s="36">
        <v>174.96666666666664</v>
      </c>
      <c r="J25" s="36">
        <v>177.93333333333334</v>
      </c>
      <c r="K25" s="31">
        <v>172</v>
      </c>
      <c r="L25" s="31">
        <v>166.7</v>
      </c>
      <c r="M25" s="31">
        <v>24.02243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213.65</v>
      </c>
      <c r="D26" s="36">
        <v>211.53333333333333</v>
      </c>
      <c r="E26" s="36">
        <v>208.11666666666667</v>
      </c>
      <c r="F26" s="36">
        <v>202.58333333333334</v>
      </c>
      <c r="G26" s="36">
        <v>199.16666666666669</v>
      </c>
      <c r="H26" s="36">
        <v>217.06666666666666</v>
      </c>
      <c r="I26" s="36">
        <v>220.48333333333335</v>
      </c>
      <c r="J26" s="36">
        <v>226.01666666666665</v>
      </c>
      <c r="K26" s="31">
        <v>214.95</v>
      </c>
      <c r="L26" s="31">
        <v>206</v>
      </c>
      <c r="M26" s="31">
        <v>52.603859999999997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286.64999999999998</v>
      </c>
      <c r="D27" s="36">
        <v>289.88333333333338</v>
      </c>
      <c r="E27" s="36">
        <v>279.21666666666675</v>
      </c>
      <c r="F27" s="36">
        <v>271.78333333333336</v>
      </c>
      <c r="G27" s="36">
        <v>261.11666666666673</v>
      </c>
      <c r="H27" s="36">
        <v>297.31666666666678</v>
      </c>
      <c r="I27" s="36">
        <v>307.98333333333341</v>
      </c>
      <c r="J27" s="36">
        <v>315.4166666666668</v>
      </c>
      <c r="K27" s="31">
        <v>300.55</v>
      </c>
      <c r="L27" s="31">
        <v>282.45</v>
      </c>
      <c r="M27" s="31">
        <v>9.8490000000000002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860.15</v>
      </c>
      <c r="D28" s="36">
        <v>865.76666666666654</v>
      </c>
      <c r="E28" s="36">
        <v>849.48333333333312</v>
      </c>
      <c r="F28" s="36">
        <v>838.81666666666661</v>
      </c>
      <c r="G28" s="36">
        <v>822.53333333333319</v>
      </c>
      <c r="H28" s="36">
        <v>876.43333333333305</v>
      </c>
      <c r="I28" s="36">
        <v>892.71666666666658</v>
      </c>
      <c r="J28" s="36">
        <v>903.38333333333298</v>
      </c>
      <c r="K28" s="31">
        <v>882.05</v>
      </c>
      <c r="L28" s="31">
        <v>855.1</v>
      </c>
      <c r="M28" s="31">
        <v>0.96767000000000003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1016.25</v>
      </c>
      <c r="D29" s="36">
        <v>1009.8000000000001</v>
      </c>
      <c r="E29" s="36">
        <v>994.60000000000014</v>
      </c>
      <c r="F29" s="36">
        <v>972.95</v>
      </c>
      <c r="G29" s="36">
        <v>957.75000000000011</v>
      </c>
      <c r="H29" s="36">
        <v>1031.4500000000003</v>
      </c>
      <c r="I29" s="36">
        <v>1046.6500000000001</v>
      </c>
      <c r="J29" s="36">
        <v>1068.3000000000002</v>
      </c>
      <c r="K29" s="31">
        <v>1025</v>
      </c>
      <c r="L29" s="31">
        <v>988.15</v>
      </c>
      <c r="M29" s="31">
        <v>1.9638100000000001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3428.55</v>
      </c>
      <c r="D30" s="36">
        <v>3410.6333333333332</v>
      </c>
      <c r="E30" s="36">
        <v>3366.2666666666664</v>
      </c>
      <c r="F30" s="36">
        <v>3303.9833333333331</v>
      </c>
      <c r="G30" s="36">
        <v>3259.6166666666663</v>
      </c>
      <c r="H30" s="36">
        <v>3472.9166666666665</v>
      </c>
      <c r="I30" s="36">
        <v>3517.2833333333333</v>
      </c>
      <c r="J30" s="36">
        <v>3579.5666666666666</v>
      </c>
      <c r="K30" s="31">
        <v>3455</v>
      </c>
      <c r="L30" s="31">
        <v>3348.35</v>
      </c>
      <c r="M30" s="31">
        <v>0.37736999999999998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1707.7</v>
      </c>
      <c r="D31" s="36">
        <v>1694.25</v>
      </c>
      <c r="E31" s="36">
        <v>1663.5</v>
      </c>
      <c r="F31" s="36">
        <v>1619.3</v>
      </c>
      <c r="G31" s="36">
        <v>1588.55</v>
      </c>
      <c r="H31" s="36">
        <v>1738.45</v>
      </c>
      <c r="I31" s="36">
        <v>1769.2</v>
      </c>
      <c r="J31" s="36">
        <v>1813.4</v>
      </c>
      <c r="K31" s="31">
        <v>1725</v>
      </c>
      <c r="L31" s="31">
        <v>1650.05</v>
      </c>
      <c r="M31" s="31">
        <v>4.2550800000000004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746.75</v>
      </c>
      <c r="D32" s="36">
        <v>742.58333333333337</v>
      </c>
      <c r="E32" s="36">
        <v>724.16666666666674</v>
      </c>
      <c r="F32" s="36">
        <v>701.58333333333337</v>
      </c>
      <c r="G32" s="36">
        <v>683.16666666666674</v>
      </c>
      <c r="H32" s="36">
        <v>765.16666666666674</v>
      </c>
      <c r="I32" s="36">
        <v>783.58333333333348</v>
      </c>
      <c r="J32" s="36">
        <v>806.16666666666674</v>
      </c>
      <c r="K32" s="31">
        <v>761</v>
      </c>
      <c r="L32" s="31">
        <v>720</v>
      </c>
      <c r="M32" s="31">
        <v>1.64615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3560.8</v>
      </c>
      <c r="D33" s="36">
        <v>3552.25</v>
      </c>
      <c r="E33" s="36">
        <v>3518.5</v>
      </c>
      <c r="F33" s="36">
        <v>3476.2</v>
      </c>
      <c r="G33" s="36">
        <v>3442.45</v>
      </c>
      <c r="H33" s="36">
        <v>3594.55</v>
      </c>
      <c r="I33" s="36">
        <v>3628.3</v>
      </c>
      <c r="J33" s="36">
        <v>3670.6000000000004</v>
      </c>
      <c r="K33" s="31">
        <v>3586</v>
      </c>
      <c r="L33" s="31">
        <v>3509.95</v>
      </c>
      <c r="M33" s="31">
        <v>0.61487999999999998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2152.9499999999998</v>
      </c>
      <c r="D34" s="36">
        <v>2149.4833333333331</v>
      </c>
      <c r="E34" s="36">
        <v>2123.4666666666662</v>
      </c>
      <c r="F34" s="36">
        <v>2093.9833333333331</v>
      </c>
      <c r="G34" s="36">
        <v>2067.9666666666662</v>
      </c>
      <c r="H34" s="36">
        <v>2178.9666666666662</v>
      </c>
      <c r="I34" s="36">
        <v>2204.9833333333336</v>
      </c>
      <c r="J34" s="36">
        <v>2234.4666666666662</v>
      </c>
      <c r="K34" s="31">
        <v>2175.5</v>
      </c>
      <c r="L34" s="31">
        <v>2120</v>
      </c>
      <c r="M34" s="31">
        <v>0.40189000000000002</v>
      </c>
      <c r="N34" s="1"/>
      <c r="O34" s="1"/>
    </row>
    <row r="35" spans="1:15" ht="12.75" customHeight="1">
      <c r="A35" s="33">
        <v>25</v>
      </c>
      <c r="B35" s="53" t="s">
        <v>324</v>
      </c>
      <c r="C35" s="31">
        <v>604.15</v>
      </c>
      <c r="D35" s="36">
        <v>604.66666666666663</v>
      </c>
      <c r="E35" s="36">
        <v>598.48333333333323</v>
      </c>
      <c r="F35" s="36">
        <v>592.81666666666661</v>
      </c>
      <c r="G35" s="36">
        <v>586.63333333333321</v>
      </c>
      <c r="H35" s="36">
        <v>610.33333333333326</v>
      </c>
      <c r="I35" s="36">
        <v>616.51666666666665</v>
      </c>
      <c r="J35" s="36">
        <v>622.18333333333328</v>
      </c>
      <c r="K35" s="31">
        <v>610.85</v>
      </c>
      <c r="L35" s="31">
        <v>599</v>
      </c>
      <c r="M35" s="31">
        <v>4.5007400000000004</v>
      </c>
      <c r="N35" s="1"/>
      <c r="O35" s="1"/>
    </row>
    <row r="36" spans="1:15" ht="12.75" customHeight="1">
      <c r="A36" s="33">
        <v>26</v>
      </c>
      <c r="B36" s="53" t="s">
        <v>325</v>
      </c>
      <c r="C36" s="31">
        <v>2938.6</v>
      </c>
      <c r="D36" s="36">
        <v>2931.4666666666667</v>
      </c>
      <c r="E36" s="36">
        <v>2889.3833333333332</v>
      </c>
      <c r="F36" s="36">
        <v>2840.1666666666665</v>
      </c>
      <c r="G36" s="36">
        <v>2798.083333333333</v>
      </c>
      <c r="H36" s="36">
        <v>2980.6833333333334</v>
      </c>
      <c r="I36" s="36">
        <v>3022.7666666666664</v>
      </c>
      <c r="J36" s="36">
        <v>3071.9833333333336</v>
      </c>
      <c r="K36" s="31">
        <v>2973.55</v>
      </c>
      <c r="L36" s="31">
        <v>2882.25</v>
      </c>
      <c r="M36" s="31">
        <v>1.7446999999999999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416.3</v>
      </c>
      <c r="D37" s="36">
        <v>415.51666666666665</v>
      </c>
      <c r="E37" s="36">
        <v>408.5333333333333</v>
      </c>
      <c r="F37" s="36">
        <v>400.76666666666665</v>
      </c>
      <c r="G37" s="36">
        <v>393.7833333333333</v>
      </c>
      <c r="H37" s="36">
        <v>423.2833333333333</v>
      </c>
      <c r="I37" s="36">
        <v>430.26666666666665</v>
      </c>
      <c r="J37" s="36">
        <v>438.0333333333333</v>
      </c>
      <c r="K37" s="31">
        <v>422.5</v>
      </c>
      <c r="L37" s="31">
        <v>407.75</v>
      </c>
      <c r="M37" s="31">
        <v>22.965859999999999</v>
      </c>
      <c r="N37" s="1"/>
      <c r="O37" s="1"/>
    </row>
    <row r="38" spans="1:15" ht="12.75" customHeight="1">
      <c r="A38" s="33">
        <v>28</v>
      </c>
      <c r="B38" s="53" t="s">
        <v>326</v>
      </c>
      <c r="C38" s="31">
        <v>2413.9</v>
      </c>
      <c r="D38" s="36">
        <v>2362.5833333333335</v>
      </c>
      <c r="E38" s="36">
        <v>2293.0166666666669</v>
      </c>
      <c r="F38" s="36">
        <v>2172.1333333333332</v>
      </c>
      <c r="G38" s="36">
        <v>2102.5666666666666</v>
      </c>
      <c r="H38" s="36">
        <v>2483.4666666666672</v>
      </c>
      <c r="I38" s="36">
        <v>2553.0333333333338</v>
      </c>
      <c r="J38" s="36">
        <v>2673.9166666666674</v>
      </c>
      <c r="K38" s="31">
        <v>2432.15</v>
      </c>
      <c r="L38" s="31">
        <v>2241.6999999999998</v>
      </c>
      <c r="M38" s="31">
        <v>16.797809999999998</v>
      </c>
      <c r="N38" s="1"/>
      <c r="O38" s="1"/>
    </row>
    <row r="39" spans="1:15" ht="12.75" customHeight="1">
      <c r="A39" s="33">
        <v>29</v>
      </c>
      <c r="B39" s="53" t="s">
        <v>327</v>
      </c>
      <c r="C39" s="31">
        <v>842</v>
      </c>
      <c r="D39" s="36">
        <v>845.48333333333323</v>
      </c>
      <c r="E39" s="36">
        <v>836.51666666666642</v>
      </c>
      <c r="F39" s="36">
        <v>831.03333333333319</v>
      </c>
      <c r="G39" s="36">
        <v>822.06666666666638</v>
      </c>
      <c r="H39" s="36">
        <v>850.96666666666647</v>
      </c>
      <c r="I39" s="36">
        <v>859.93333333333339</v>
      </c>
      <c r="J39" s="36">
        <v>865.41666666666652</v>
      </c>
      <c r="K39" s="31">
        <v>854.45</v>
      </c>
      <c r="L39" s="31">
        <v>840</v>
      </c>
      <c r="M39" s="31">
        <v>1.0119800000000001</v>
      </c>
      <c r="N39" s="1"/>
      <c r="O39" s="1"/>
    </row>
    <row r="40" spans="1:15" ht="12.75" customHeight="1">
      <c r="A40" s="33">
        <v>30</v>
      </c>
      <c r="B40" s="53" t="s">
        <v>846</v>
      </c>
      <c r="C40" s="31">
        <v>5165.3999999999996</v>
      </c>
      <c r="D40" s="36">
        <v>4975.1333333333332</v>
      </c>
      <c r="E40" s="36">
        <v>4735.9166666666661</v>
      </c>
      <c r="F40" s="36">
        <v>4306.4333333333325</v>
      </c>
      <c r="G40" s="36">
        <v>4067.2166666666653</v>
      </c>
      <c r="H40" s="36">
        <v>5404.6166666666668</v>
      </c>
      <c r="I40" s="36">
        <v>5643.8333333333339</v>
      </c>
      <c r="J40" s="36">
        <v>6073.3166666666675</v>
      </c>
      <c r="K40" s="31">
        <v>5214.3500000000004</v>
      </c>
      <c r="L40" s="31">
        <v>4545.6499999999996</v>
      </c>
      <c r="M40" s="31">
        <v>5.39025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1596.95</v>
      </c>
      <c r="D41" s="36">
        <v>1602.8</v>
      </c>
      <c r="E41" s="36">
        <v>1581.6</v>
      </c>
      <c r="F41" s="36">
        <v>1566.25</v>
      </c>
      <c r="G41" s="36">
        <v>1545.05</v>
      </c>
      <c r="H41" s="36">
        <v>1618.1499999999999</v>
      </c>
      <c r="I41" s="36">
        <v>1639.3500000000001</v>
      </c>
      <c r="J41" s="36">
        <v>1654.6999999999998</v>
      </c>
      <c r="K41" s="31">
        <v>1624</v>
      </c>
      <c r="L41" s="31">
        <v>1587.45</v>
      </c>
      <c r="M41" s="31">
        <v>8.4770099999999999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4760.3</v>
      </c>
      <c r="D42" s="36">
        <v>4782.0666666666666</v>
      </c>
      <c r="E42" s="36">
        <v>4704.2333333333336</v>
      </c>
      <c r="F42" s="36">
        <v>4648.166666666667</v>
      </c>
      <c r="G42" s="36">
        <v>4570.3333333333339</v>
      </c>
      <c r="H42" s="36">
        <v>4838.1333333333332</v>
      </c>
      <c r="I42" s="36">
        <v>4915.9666666666672</v>
      </c>
      <c r="J42" s="36">
        <v>4972.0333333333328</v>
      </c>
      <c r="K42" s="31">
        <v>4859.8999999999996</v>
      </c>
      <c r="L42" s="31">
        <v>4726</v>
      </c>
      <c r="M42" s="31">
        <v>8.3696199999999994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370.75</v>
      </c>
      <c r="D43" s="36">
        <v>371.05</v>
      </c>
      <c r="E43" s="36">
        <v>367.8</v>
      </c>
      <c r="F43" s="36">
        <v>364.85</v>
      </c>
      <c r="G43" s="36">
        <v>361.6</v>
      </c>
      <c r="H43" s="36">
        <v>374</v>
      </c>
      <c r="I43" s="36">
        <v>377.25</v>
      </c>
      <c r="J43" s="36">
        <v>380.2</v>
      </c>
      <c r="K43" s="31">
        <v>374.3</v>
      </c>
      <c r="L43" s="31">
        <v>368.1</v>
      </c>
      <c r="M43" s="31">
        <v>15.094379999999999</v>
      </c>
      <c r="N43" s="1"/>
      <c r="O43" s="1"/>
    </row>
    <row r="44" spans="1:15" ht="12.75" customHeight="1">
      <c r="A44" s="33">
        <v>34</v>
      </c>
      <c r="B44" s="53" t="s">
        <v>328</v>
      </c>
      <c r="C44" s="31">
        <v>281.8</v>
      </c>
      <c r="D44" s="36">
        <v>281.61666666666667</v>
      </c>
      <c r="E44" s="36">
        <v>278.28333333333336</v>
      </c>
      <c r="F44" s="36">
        <v>274.76666666666671</v>
      </c>
      <c r="G44" s="36">
        <v>271.43333333333339</v>
      </c>
      <c r="H44" s="36">
        <v>285.13333333333333</v>
      </c>
      <c r="I44" s="36">
        <v>288.46666666666658</v>
      </c>
      <c r="J44" s="36">
        <v>291.98333333333329</v>
      </c>
      <c r="K44" s="31">
        <v>284.95</v>
      </c>
      <c r="L44" s="31">
        <v>278.10000000000002</v>
      </c>
      <c r="M44" s="31">
        <v>2.5761599999999998</v>
      </c>
      <c r="N44" s="1"/>
      <c r="O44" s="1"/>
    </row>
    <row r="45" spans="1:15" ht="12.75" customHeight="1">
      <c r="A45" s="33">
        <v>35</v>
      </c>
      <c r="B45" s="53" t="s">
        <v>845</v>
      </c>
      <c r="C45" s="31">
        <v>590.04999999999995</v>
      </c>
      <c r="D45" s="36">
        <v>595.66666666666663</v>
      </c>
      <c r="E45" s="36">
        <v>567.33333333333326</v>
      </c>
      <c r="F45" s="36">
        <v>544.61666666666667</v>
      </c>
      <c r="G45" s="36">
        <v>516.2833333333333</v>
      </c>
      <c r="H45" s="36">
        <v>618.38333333333321</v>
      </c>
      <c r="I45" s="36">
        <v>646.71666666666647</v>
      </c>
      <c r="J45" s="36">
        <v>669.43333333333317</v>
      </c>
      <c r="K45" s="31">
        <v>624</v>
      </c>
      <c r="L45" s="31">
        <v>572.95000000000005</v>
      </c>
      <c r="M45" s="31">
        <v>4.9071600000000002</v>
      </c>
      <c r="N45" s="1"/>
      <c r="O45" s="1"/>
    </row>
    <row r="46" spans="1:15" ht="12.75" customHeight="1">
      <c r="A46" s="33">
        <v>36</v>
      </c>
      <c r="B46" s="53" t="s">
        <v>329</v>
      </c>
      <c r="C46" s="31">
        <v>544.04999999999995</v>
      </c>
      <c r="D46" s="36">
        <v>542.56666666666672</v>
      </c>
      <c r="E46" s="36">
        <v>534.18333333333339</v>
      </c>
      <c r="F46" s="36">
        <v>524.31666666666672</v>
      </c>
      <c r="G46" s="36">
        <v>515.93333333333339</v>
      </c>
      <c r="H46" s="36">
        <v>552.43333333333339</v>
      </c>
      <c r="I46" s="36">
        <v>560.81666666666683</v>
      </c>
      <c r="J46" s="36">
        <v>570.68333333333339</v>
      </c>
      <c r="K46" s="31">
        <v>550.95000000000005</v>
      </c>
      <c r="L46" s="31">
        <v>532.70000000000005</v>
      </c>
      <c r="M46" s="31">
        <v>0.59869000000000006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166.55</v>
      </c>
      <c r="D47" s="36">
        <v>166.81666666666669</v>
      </c>
      <c r="E47" s="36">
        <v>164.88333333333338</v>
      </c>
      <c r="F47" s="36">
        <v>163.2166666666667</v>
      </c>
      <c r="G47" s="36">
        <v>161.28333333333339</v>
      </c>
      <c r="H47" s="36">
        <v>168.48333333333338</v>
      </c>
      <c r="I47" s="36">
        <v>170.41666666666671</v>
      </c>
      <c r="J47" s="36">
        <v>172.08333333333337</v>
      </c>
      <c r="K47" s="31">
        <v>168.75</v>
      </c>
      <c r="L47" s="31">
        <v>165.15</v>
      </c>
      <c r="M47" s="31">
        <v>50.012140000000002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2960.3</v>
      </c>
      <c r="D48" s="36">
        <v>2985.1</v>
      </c>
      <c r="E48" s="36">
        <v>2915.2</v>
      </c>
      <c r="F48" s="36">
        <v>2870.1</v>
      </c>
      <c r="G48" s="36">
        <v>2800.2</v>
      </c>
      <c r="H48" s="36">
        <v>3030.2</v>
      </c>
      <c r="I48" s="36">
        <v>3100.1000000000004</v>
      </c>
      <c r="J48" s="36">
        <v>3145.2</v>
      </c>
      <c r="K48" s="31">
        <v>3055</v>
      </c>
      <c r="L48" s="31">
        <v>2940</v>
      </c>
      <c r="M48" s="31">
        <v>18.34111</v>
      </c>
      <c r="N48" s="1"/>
      <c r="O48" s="1"/>
    </row>
    <row r="49" spans="1:15" ht="12.75" customHeight="1">
      <c r="A49" s="33">
        <v>39</v>
      </c>
      <c r="B49" s="53" t="s">
        <v>330</v>
      </c>
      <c r="C49" s="31">
        <v>334.55</v>
      </c>
      <c r="D49" s="36">
        <v>338.51666666666665</v>
      </c>
      <c r="E49" s="36">
        <v>325.23333333333329</v>
      </c>
      <c r="F49" s="36">
        <v>315.91666666666663</v>
      </c>
      <c r="G49" s="36">
        <v>302.63333333333327</v>
      </c>
      <c r="H49" s="36">
        <v>347.83333333333331</v>
      </c>
      <c r="I49" s="36">
        <v>361.11666666666662</v>
      </c>
      <c r="J49" s="36">
        <v>370.43333333333334</v>
      </c>
      <c r="K49" s="31">
        <v>351.8</v>
      </c>
      <c r="L49" s="31">
        <v>329.2</v>
      </c>
      <c r="M49" s="31">
        <v>10.434609999999999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1781.85</v>
      </c>
      <c r="D50" s="36">
        <v>1792.95</v>
      </c>
      <c r="E50" s="36">
        <v>1761.9</v>
      </c>
      <c r="F50" s="36">
        <v>1741.95</v>
      </c>
      <c r="G50" s="36">
        <v>1710.9</v>
      </c>
      <c r="H50" s="36">
        <v>1812.9</v>
      </c>
      <c r="I50" s="36">
        <v>1843.9499999999998</v>
      </c>
      <c r="J50" s="36">
        <v>1863.9</v>
      </c>
      <c r="K50" s="31">
        <v>1824</v>
      </c>
      <c r="L50" s="31">
        <v>1773</v>
      </c>
      <c r="M50" s="31">
        <v>6.7590899999999996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6239.95</v>
      </c>
      <c r="D51" s="36">
        <v>6269</v>
      </c>
      <c r="E51" s="36">
        <v>6190</v>
      </c>
      <c r="F51" s="36">
        <v>6140.05</v>
      </c>
      <c r="G51" s="36">
        <v>6061.05</v>
      </c>
      <c r="H51" s="36">
        <v>6318.95</v>
      </c>
      <c r="I51" s="36">
        <v>6397.95</v>
      </c>
      <c r="J51" s="36">
        <v>6447.9</v>
      </c>
      <c r="K51" s="31">
        <v>6348</v>
      </c>
      <c r="L51" s="31">
        <v>6219.05</v>
      </c>
      <c r="M51" s="31">
        <v>0.84306999999999999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686.55</v>
      </c>
      <c r="D52" s="36">
        <v>692.56666666666661</v>
      </c>
      <c r="E52" s="36">
        <v>678.08333333333326</v>
      </c>
      <c r="F52" s="36">
        <v>669.61666666666667</v>
      </c>
      <c r="G52" s="36">
        <v>655.13333333333333</v>
      </c>
      <c r="H52" s="36">
        <v>701.03333333333319</v>
      </c>
      <c r="I52" s="36">
        <v>715.51666666666654</v>
      </c>
      <c r="J52" s="36">
        <v>723.98333333333312</v>
      </c>
      <c r="K52" s="31">
        <v>707.05</v>
      </c>
      <c r="L52" s="31">
        <v>684.1</v>
      </c>
      <c r="M52" s="31">
        <v>20.65324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854.05</v>
      </c>
      <c r="D53" s="36">
        <v>853.01666666666677</v>
      </c>
      <c r="E53" s="36">
        <v>846.03333333333353</v>
      </c>
      <c r="F53" s="36">
        <v>838.01666666666677</v>
      </c>
      <c r="G53" s="36">
        <v>831.03333333333353</v>
      </c>
      <c r="H53" s="36">
        <v>861.03333333333353</v>
      </c>
      <c r="I53" s="36">
        <v>868.01666666666688</v>
      </c>
      <c r="J53" s="36">
        <v>876.03333333333353</v>
      </c>
      <c r="K53" s="31">
        <v>860</v>
      </c>
      <c r="L53" s="31">
        <v>845</v>
      </c>
      <c r="M53" s="31">
        <v>19.378799999999998</v>
      </c>
      <c r="N53" s="1"/>
      <c r="O53" s="1"/>
    </row>
    <row r="54" spans="1:15" ht="12.75" customHeight="1">
      <c r="A54" s="33">
        <v>44</v>
      </c>
      <c r="B54" s="53" t="s">
        <v>331</v>
      </c>
      <c r="C54" s="31">
        <v>399</v>
      </c>
      <c r="D54" s="36">
        <v>396.63333333333338</v>
      </c>
      <c r="E54" s="36">
        <v>388.26666666666677</v>
      </c>
      <c r="F54" s="36">
        <v>377.53333333333336</v>
      </c>
      <c r="G54" s="36">
        <v>369.16666666666674</v>
      </c>
      <c r="H54" s="36">
        <v>407.36666666666679</v>
      </c>
      <c r="I54" s="36">
        <v>415.73333333333346</v>
      </c>
      <c r="J54" s="36">
        <v>426.46666666666681</v>
      </c>
      <c r="K54" s="31">
        <v>405</v>
      </c>
      <c r="L54" s="31">
        <v>385.9</v>
      </c>
      <c r="M54" s="31">
        <v>3.66879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3684.65</v>
      </c>
      <c r="D55" s="36">
        <v>3692.8666666666668</v>
      </c>
      <c r="E55" s="36">
        <v>3653.7833333333338</v>
      </c>
      <c r="F55" s="36">
        <v>3622.916666666667</v>
      </c>
      <c r="G55" s="36">
        <v>3583.8333333333339</v>
      </c>
      <c r="H55" s="36">
        <v>3723.7333333333336</v>
      </c>
      <c r="I55" s="36">
        <v>3762.8166666666666</v>
      </c>
      <c r="J55" s="36">
        <v>3793.6833333333334</v>
      </c>
      <c r="K55" s="31">
        <v>3731.95</v>
      </c>
      <c r="L55" s="31">
        <v>3662</v>
      </c>
      <c r="M55" s="31">
        <v>2.8996400000000002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972.05</v>
      </c>
      <c r="D56" s="36">
        <v>966.6</v>
      </c>
      <c r="E56" s="36">
        <v>958.2</v>
      </c>
      <c r="F56" s="36">
        <v>944.35</v>
      </c>
      <c r="G56" s="36">
        <v>935.95</v>
      </c>
      <c r="H56" s="36">
        <v>980.45</v>
      </c>
      <c r="I56" s="36">
        <v>988.84999999999991</v>
      </c>
      <c r="J56" s="36">
        <v>1002.7</v>
      </c>
      <c r="K56" s="31">
        <v>975</v>
      </c>
      <c r="L56" s="31">
        <v>952.75</v>
      </c>
      <c r="M56" s="31">
        <v>175.40495000000001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5259.35</v>
      </c>
      <c r="D57" s="36">
        <v>5280.9333333333334</v>
      </c>
      <c r="E57" s="36">
        <v>5214.416666666667</v>
      </c>
      <c r="F57" s="36">
        <v>5169.4833333333336</v>
      </c>
      <c r="G57" s="36">
        <v>5102.9666666666672</v>
      </c>
      <c r="H57" s="36">
        <v>5325.8666666666668</v>
      </c>
      <c r="I57" s="36">
        <v>5392.3833333333332</v>
      </c>
      <c r="J57" s="36">
        <v>5437.3166666666666</v>
      </c>
      <c r="K57" s="31">
        <v>5347.45</v>
      </c>
      <c r="L57" s="31">
        <v>5236</v>
      </c>
      <c r="M57" s="31">
        <v>7.4626599999999996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7421.8</v>
      </c>
      <c r="D58" s="36">
        <v>7493</v>
      </c>
      <c r="E58" s="36">
        <v>7330</v>
      </c>
      <c r="F58" s="36">
        <v>7238.2</v>
      </c>
      <c r="G58" s="36">
        <v>7075.2</v>
      </c>
      <c r="H58" s="36">
        <v>7584.8</v>
      </c>
      <c r="I58" s="36">
        <v>7747.8</v>
      </c>
      <c r="J58" s="36">
        <v>7839.6</v>
      </c>
      <c r="K58" s="31">
        <v>7656</v>
      </c>
      <c r="L58" s="31">
        <v>7401.2</v>
      </c>
      <c r="M58" s="31">
        <v>13.2463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1560</v>
      </c>
      <c r="D59" s="36">
        <v>1573.4666666666665</v>
      </c>
      <c r="E59" s="36">
        <v>1538.5333333333328</v>
      </c>
      <c r="F59" s="36">
        <v>1517.0666666666664</v>
      </c>
      <c r="G59" s="36">
        <v>1482.1333333333328</v>
      </c>
      <c r="H59" s="36">
        <v>1594.9333333333329</v>
      </c>
      <c r="I59" s="36">
        <v>1629.8666666666668</v>
      </c>
      <c r="J59" s="36">
        <v>1651.333333333333</v>
      </c>
      <c r="K59" s="31">
        <v>1608.4</v>
      </c>
      <c r="L59" s="31">
        <v>1552</v>
      </c>
      <c r="M59" s="31">
        <v>17.800249999999998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6667.65</v>
      </c>
      <c r="D60" s="36">
        <v>6717.2</v>
      </c>
      <c r="E60" s="36">
        <v>6600.45</v>
      </c>
      <c r="F60" s="36">
        <v>6533.25</v>
      </c>
      <c r="G60" s="36">
        <v>6416.5</v>
      </c>
      <c r="H60" s="36">
        <v>6784.4</v>
      </c>
      <c r="I60" s="36">
        <v>6901.15</v>
      </c>
      <c r="J60" s="36">
        <v>6968.3499999999995</v>
      </c>
      <c r="K60" s="31">
        <v>6833.95</v>
      </c>
      <c r="L60" s="31">
        <v>6650</v>
      </c>
      <c r="M60" s="31">
        <v>0.21099000000000001</v>
      </c>
      <c r="N60" s="1"/>
      <c r="O60" s="1"/>
    </row>
    <row r="61" spans="1:15" ht="12.75" customHeight="1">
      <c r="A61" s="33">
        <v>51</v>
      </c>
      <c r="B61" s="53" t="s">
        <v>335</v>
      </c>
      <c r="C61" s="31">
        <v>2030.15</v>
      </c>
      <c r="D61" s="36">
        <v>2031.6000000000001</v>
      </c>
      <c r="E61" s="36">
        <v>2007.2000000000003</v>
      </c>
      <c r="F61" s="36">
        <v>1984.2500000000002</v>
      </c>
      <c r="G61" s="36">
        <v>1959.8500000000004</v>
      </c>
      <c r="H61" s="36">
        <v>2054.5500000000002</v>
      </c>
      <c r="I61" s="36">
        <v>2078.9500000000003</v>
      </c>
      <c r="J61" s="36">
        <v>2101.9</v>
      </c>
      <c r="K61" s="31">
        <v>2056</v>
      </c>
      <c r="L61" s="31">
        <v>2008.65</v>
      </c>
      <c r="M61" s="31">
        <v>0.42442999999999997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2556</v>
      </c>
      <c r="D62" s="36">
        <v>2553.1</v>
      </c>
      <c r="E62" s="36">
        <v>2519.1999999999998</v>
      </c>
      <c r="F62" s="36">
        <v>2482.4</v>
      </c>
      <c r="G62" s="36">
        <v>2448.5</v>
      </c>
      <c r="H62" s="36">
        <v>2589.8999999999996</v>
      </c>
      <c r="I62" s="36">
        <v>2623.8</v>
      </c>
      <c r="J62" s="36">
        <v>2660.5999999999995</v>
      </c>
      <c r="K62" s="31">
        <v>2587</v>
      </c>
      <c r="L62" s="31">
        <v>2516.3000000000002</v>
      </c>
      <c r="M62" s="31">
        <v>5.63889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403.75</v>
      </c>
      <c r="D63" s="36">
        <v>401.88333333333338</v>
      </c>
      <c r="E63" s="36">
        <v>396.26666666666677</v>
      </c>
      <c r="F63" s="36">
        <v>388.78333333333336</v>
      </c>
      <c r="G63" s="36">
        <v>383.16666666666674</v>
      </c>
      <c r="H63" s="36">
        <v>409.36666666666679</v>
      </c>
      <c r="I63" s="36">
        <v>414.98333333333346</v>
      </c>
      <c r="J63" s="36">
        <v>422.46666666666681</v>
      </c>
      <c r="K63" s="31">
        <v>407.5</v>
      </c>
      <c r="L63" s="31">
        <v>394.4</v>
      </c>
      <c r="M63" s="31">
        <v>17.389030000000002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212.45</v>
      </c>
      <c r="D64" s="36">
        <v>213.85</v>
      </c>
      <c r="E64" s="36">
        <v>209.89999999999998</v>
      </c>
      <c r="F64" s="36">
        <v>207.35</v>
      </c>
      <c r="G64" s="36">
        <v>203.39999999999998</v>
      </c>
      <c r="H64" s="36">
        <v>216.39999999999998</v>
      </c>
      <c r="I64" s="36">
        <v>220.34999999999997</v>
      </c>
      <c r="J64" s="36">
        <v>222.89999999999998</v>
      </c>
      <c r="K64" s="31">
        <v>217.8</v>
      </c>
      <c r="L64" s="31">
        <v>211.3</v>
      </c>
      <c r="M64" s="31">
        <v>109.20565000000001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189.15</v>
      </c>
      <c r="D65" s="36">
        <v>190.26666666666668</v>
      </c>
      <c r="E65" s="36">
        <v>186.73333333333335</v>
      </c>
      <c r="F65" s="36">
        <v>184.31666666666666</v>
      </c>
      <c r="G65" s="36">
        <v>180.78333333333333</v>
      </c>
      <c r="H65" s="36">
        <v>192.68333333333337</v>
      </c>
      <c r="I65" s="36">
        <v>196.21666666666673</v>
      </c>
      <c r="J65" s="36">
        <v>198.63333333333338</v>
      </c>
      <c r="K65" s="31">
        <v>193.8</v>
      </c>
      <c r="L65" s="31">
        <v>187.85</v>
      </c>
      <c r="M65" s="31">
        <v>296.58834999999999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90.25</v>
      </c>
      <c r="D66" s="36">
        <v>89.366666666666674</v>
      </c>
      <c r="E66" s="36">
        <v>87.283333333333346</v>
      </c>
      <c r="F66" s="36">
        <v>84.316666666666677</v>
      </c>
      <c r="G66" s="36">
        <v>82.233333333333348</v>
      </c>
      <c r="H66" s="36">
        <v>92.333333333333343</v>
      </c>
      <c r="I66" s="36">
        <v>94.416666666666657</v>
      </c>
      <c r="J66" s="36">
        <v>97.38333333333334</v>
      </c>
      <c r="K66" s="31">
        <v>91.45</v>
      </c>
      <c r="L66" s="31">
        <v>86.4</v>
      </c>
      <c r="M66" s="31">
        <v>175.80513999999999</v>
      </c>
      <c r="N66" s="1"/>
      <c r="O66" s="1"/>
    </row>
    <row r="67" spans="1:15" ht="12.75" customHeight="1">
      <c r="A67" s="33">
        <v>57</v>
      </c>
      <c r="B67" s="53" t="s">
        <v>336</v>
      </c>
      <c r="C67" s="31">
        <v>41.3</v>
      </c>
      <c r="D67" s="36">
        <v>40.533333333333331</v>
      </c>
      <c r="E67" s="36">
        <v>39.416666666666664</v>
      </c>
      <c r="F67" s="36">
        <v>37.533333333333331</v>
      </c>
      <c r="G67" s="36">
        <v>36.416666666666664</v>
      </c>
      <c r="H67" s="36">
        <v>42.416666666666664</v>
      </c>
      <c r="I67" s="36">
        <v>43.533333333333339</v>
      </c>
      <c r="J67" s="36">
        <v>45.416666666666664</v>
      </c>
      <c r="K67" s="31">
        <v>41.65</v>
      </c>
      <c r="L67" s="31">
        <v>38.65</v>
      </c>
      <c r="M67" s="31">
        <v>680.77536999999995</v>
      </c>
      <c r="N67" s="1"/>
      <c r="O67" s="1"/>
    </row>
    <row r="68" spans="1:15" ht="12.75" customHeight="1">
      <c r="A68" s="33">
        <v>58</v>
      </c>
      <c r="B68" s="53" t="s">
        <v>332</v>
      </c>
      <c r="C68" s="31">
        <v>2499.4499999999998</v>
      </c>
      <c r="D68" s="36">
        <v>2488.1333333333332</v>
      </c>
      <c r="E68" s="36">
        <v>2460.2666666666664</v>
      </c>
      <c r="F68" s="36">
        <v>2421.083333333333</v>
      </c>
      <c r="G68" s="36">
        <v>2393.2166666666662</v>
      </c>
      <c r="H68" s="36">
        <v>2527.3166666666666</v>
      </c>
      <c r="I68" s="36">
        <v>2555.1833333333334</v>
      </c>
      <c r="J68" s="36">
        <v>2594.3666666666668</v>
      </c>
      <c r="K68" s="31">
        <v>2516</v>
      </c>
      <c r="L68" s="31">
        <v>2448.9499999999998</v>
      </c>
      <c r="M68" s="31">
        <v>9.7220000000000001E-2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1554.6</v>
      </c>
      <c r="D69" s="36">
        <v>1563.5833333333333</v>
      </c>
      <c r="E69" s="36">
        <v>1540.0666666666666</v>
      </c>
      <c r="F69" s="36">
        <v>1525.5333333333333</v>
      </c>
      <c r="G69" s="36">
        <v>1502.0166666666667</v>
      </c>
      <c r="H69" s="36">
        <v>1578.1166666666666</v>
      </c>
      <c r="I69" s="36">
        <v>1601.6333333333334</v>
      </c>
      <c r="J69" s="36">
        <v>1616.1666666666665</v>
      </c>
      <c r="K69" s="31">
        <v>1587.1</v>
      </c>
      <c r="L69" s="31">
        <v>1549.05</v>
      </c>
      <c r="M69" s="31">
        <v>1.78383</v>
      </c>
      <c r="N69" s="1"/>
      <c r="O69" s="1"/>
    </row>
    <row r="70" spans="1:15" ht="12.75" customHeight="1">
      <c r="A70" s="33">
        <v>60</v>
      </c>
      <c r="B70" s="53" t="s">
        <v>337</v>
      </c>
      <c r="C70" s="31">
        <v>4854.8999999999996</v>
      </c>
      <c r="D70" s="36">
        <v>4865.8</v>
      </c>
      <c r="E70" s="36">
        <v>4810.1000000000004</v>
      </c>
      <c r="F70" s="36">
        <v>4765.3</v>
      </c>
      <c r="G70" s="36">
        <v>4709.6000000000004</v>
      </c>
      <c r="H70" s="36">
        <v>4910.6000000000004</v>
      </c>
      <c r="I70" s="36">
        <v>4966.2999999999993</v>
      </c>
      <c r="J70" s="36">
        <v>5011.1000000000004</v>
      </c>
      <c r="K70" s="31">
        <v>4921.5</v>
      </c>
      <c r="L70" s="31">
        <v>4821</v>
      </c>
      <c r="M70" s="31">
        <v>9.3850000000000003E-2</v>
      </c>
      <c r="N70" s="1"/>
      <c r="O70" s="1"/>
    </row>
    <row r="71" spans="1:15" ht="12.75" customHeight="1">
      <c r="A71" s="33">
        <v>61</v>
      </c>
      <c r="B71" s="53" t="s">
        <v>333</v>
      </c>
      <c r="C71" s="31">
        <v>1971.75</v>
      </c>
      <c r="D71" s="36">
        <v>1964.25</v>
      </c>
      <c r="E71" s="36">
        <v>1912.55</v>
      </c>
      <c r="F71" s="36">
        <v>1853.35</v>
      </c>
      <c r="G71" s="36">
        <v>1801.6499999999999</v>
      </c>
      <c r="H71" s="36">
        <v>2023.45</v>
      </c>
      <c r="I71" s="36">
        <v>2075.1499999999996</v>
      </c>
      <c r="J71" s="36">
        <v>2134.3500000000004</v>
      </c>
      <c r="K71" s="31">
        <v>2015.95</v>
      </c>
      <c r="L71" s="31">
        <v>1905.05</v>
      </c>
      <c r="M71" s="31">
        <v>3.0037799999999999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537.75</v>
      </c>
      <c r="D72" s="36">
        <v>544.26666666666677</v>
      </c>
      <c r="E72" s="36">
        <v>526.58333333333348</v>
      </c>
      <c r="F72" s="36">
        <v>515.41666666666674</v>
      </c>
      <c r="G72" s="36">
        <v>497.73333333333346</v>
      </c>
      <c r="H72" s="36">
        <v>555.43333333333351</v>
      </c>
      <c r="I72" s="36">
        <v>573.11666666666667</v>
      </c>
      <c r="J72" s="36">
        <v>584.28333333333353</v>
      </c>
      <c r="K72" s="31">
        <v>561.95000000000005</v>
      </c>
      <c r="L72" s="31">
        <v>533.1</v>
      </c>
      <c r="M72" s="31">
        <v>32.169249999999998</v>
      </c>
      <c r="N72" s="1"/>
      <c r="O72" s="1"/>
    </row>
    <row r="73" spans="1:15" ht="12.75" customHeight="1">
      <c r="A73" s="33">
        <v>63</v>
      </c>
      <c r="B73" s="53" t="s">
        <v>338</v>
      </c>
      <c r="C73" s="31">
        <v>958.6</v>
      </c>
      <c r="D73" s="36">
        <v>940.55000000000007</v>
      </c>
      <c r="E73" s="36">
        <v>919.05000000000018</v>
      </c>
      <c r="F73" s="36">
        <v>879.50000000000011</v>
      </c>
      <c r="G73" s="36">
        <v>858.00000000000023</v>
      </c>
      <c r="H73" s="36">
        <v>980.10000000000014</v>
      </c>
      <c r="I73" s="36">
        <v>1001.5999999999999</v>
      </c>
      <c r="J73" s="36">
        <v>1041.1500000000001</v>
      </c>
      <c r="K73" s="31">
        <v>962.05</v>
      </c>
      <c r="L73" s="31">
        <v>901</v>
      </c>
      <c r="M73" s="31">
        <v>7.4584099999999998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128.85</v>
      </c>
      <c r="D74" s="36">
        <v>128.68333333333331</v>
      </c>
      <c r="E74" s="36">
        <v>127.16666666666663</v>
      </c>
      <c r="F74" s="36">
        <v>125.48333333333332</v>
      </c>
      <c r="G74" s="36">
        <v>123.96666666666664</v>
      </c>
      <c r="H74" s="36">
        <v>130.36666666666662</v>
      </c>
      <c r="I74" s="36">
        <v>131.88333333333333</v>
      </c>
      <c r="J74" s="36">
        <v>133.56666666666661</v>
      </c>
      <c r="K74" s="31">
        <v>130.19999999999999</v>
      </c>
      <c r="L74" s="31">
        <v>127</v>
      </c>
      <c r="M74" s="31">
        <v>181.67694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1017.6</v>
      </c>
      <c r="D75" s="36">
        <v>1016.4666666666667</v>
      </c>
      <c r="E75" s="36">
        <v>1010.0333333333334</v>
      </c>
      <c r="F75" s="36">
        <v>1002.4666666666667</v>
      </c>
      <c r="G75" s="36">
        <v>996.03333333333342</v>
      </c>
      <c r="H75" s="36">
        <v>1024.0333333333333</v>
      </c>
      <c r="I75" s="36">
        <v>1030.4666666666667</v>
      </c>
      <c r="J75" s="36">
        <v>1038.0333333333333</v>
      </c>
      <c r="K75" s="31">
        <v>1022.9</v>
      </c>
      <c r="L75" s="31">
        <v>1008.9</v>
      </c>
      <c r="M75" s="31">
        <v>12.368650000000001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117.85</v>
      </c>
      <c r="D76" s="36">
        <v>116.53333333333335</v>
      </c>
      <c r="E76" s="36">
        <v>114.81666666666669</v>
      </c>
      <c r="F76" s="36">
        <v>111.78333333333335</v>
      </c>
      <c r="G76" s="36">
        <v>110.06666666666669</v>
      </c>
      <c r="H76" s="36">
        <v>119.56666666666669</v>
      </c>
      <c r="I76" s="36">
        <v>121.28333333333336</v>
      </c>
      <c r="J76" s="36">
        <v>124.31666666666669</v>
      </c>
      <c r="K76" s="31">
        <v>118.25</v>
      </c>
      <c r="L76" s="31">
        <v>113.5</v>
      </c>
      <c r="M76" s="31">
        <v>184.97619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335</v>
      </c>
      <c r="D77" s="36">
        <v>335.13333333333338</v>
      </c>
      <c r="E77" s="36">
        <v>331.31666666666678</v>
      </c>
      <c r="F77" s="36">
        <v>327.63333333333338</v>
      </c>
      <c r="G77" s="36">
        <v>323.81666666666678</v>
      </c>
      <c r="H77" s="36">
        <v>338.81666666666678</v>
      </c>
      <c r="I77" s="36">
        <v>342.63333333333338</v>
      </c>
      <c r="J77" s="36">
        <v>346.31666666666678</v>
      </c>
      <c r="K77" s="31">
        <v>338.95</v>
      </c>
      <c r="L77" s="31">
        <v>331.45</v>
      </c>
      <c r="M77" s="31">
        <v>38.719389999999997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905.5</v>
      </c>
      <c r="D78" s="36">
        <v>910.04999999999984</v>
      </c>
      <c r="E78" s="36">
        <v>895.49999999999966</v>
      </c>
      <c r="F78" s="36">
        <v>885.49999999999977</v>
      </c>
      <c r="G78" s="36">
        <v>870.94999999999959</v>
      </c>
      <c r="H78" s="36">
        <v>920.04999999999973</v>
      </c>
      <c r="I78" s="36">
        <v>934.59999999999991</v>
      </c>
      <c r="J78" s="36">
        <v>944.5999999999998</v>
      </c>
      <c r="K78" s="31">
        <v>924.6</v>
      </c>
      <c r="L78" s="31">
        <v>900.05</v>
      </c>
      <c r="M78" s="31">
        <v>65.953320000000005</v>
      </c>
      <c r="N78" s="1"/>
      <c r="O78" s="1"/>
    </row>
    <row r="79" spans="1:15" ht="12.75" customHeight="1">
      <c r="A79" s="33">
        <v>69</v>
      </c>
      <c r="B79" s="53" t="s">
        <v>847</v>
      </c>
      <c r="C79" s="31">
        <v>458.5</v>
      </c>
      <c r="D79" s="36">
        <v>459.08333333333331</v>
      </c>
      <c r="E79" s="36">
        <v>449.61666666666662</v>
      </c>
      <c r="F79" s="36">
        <v>440.73333333333329</v>
      </c>
      <c r="G79" s="36">
        <v>431.26666666666659</v>
      </c>
      <c r="H79" s="36">
        <v>467.96666666666664</v>
      </c>
      <c r="I79" s="36">
        <v>477.43333333333334</v>
      </c>
      <c r="J79" s="36">
        <v>486.31666666666666</v>
      </c>
      <c r="K79" s="31">
        <v>468.55</v>
      </c>
      <c r="L79" s="31">
        <v>450.2</v>
      </c>
      <c r="M79" s="31">
        <v>6.02536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222.1</v>
      </c>
      <c r="D80" s="36">
        <v>222.04999999999998</v>
      </c>
      <c r="E80" s="36">
        <v>218.04999999999995</v>
      </c>
      <c r="F80" s="36">
        <v>213.99999999999997</v>
      </c>
      <c r="G80" s="36">
        <v>209.99999999999994</v>
      </c>
      <c r="H80" s="36">
        <v>226.09999999999997</v>
      </c>
      <c r="I80" s="36">
        <v>230.10000000000002</v>
      </c>
      <c r="J80" s="36">
        <v>234.14999999999998</v>
      </c>
      <c r="K80" s="31">
        <v>226.05</v>
      </c>
      <c r="L80" s="31">
        <v>218</v>
      </c>
      <c r="M80" s="31">
        <v>33.044170000000001</v>
      </c>
      <c r="N80" s="1"/>
      <c r="O80" s="1"/>
    </row>
    <row r="81" spans="1:15" ht="12.75" customHeight="1">
      <c r="A81" s="33">
        <v>71</v>
      </c>
      <c r="B81" s="53" t="s">
        <v>339</v>
      </c>
      <c r="C81" s="31">
        <v>1203.5</v>
      </c>
      <c r="D81" s="36">
        <v>1183.3666666666666</v>
      </c>
      <c r="E81" s="36">
        <v>1157.9833333333331</v>
      </c>
      <c r="F81" s="36">
        <v>1112.4666666666665</v>
      </c>
      <c r="G81" s="36">
        <v>1087.083333333333</v>
      </c>
      <c r="H81" s="36">
        <v>1228.8833333333332</v>
      </c>
      <c r="I81" s="36">
        <v>1254.2666666666669</v>
      </c>
      <c r="J81" s="36">
        <v>1299.7833333333333</v>
      </c>
      <c r="K81" s="31">
        <v>1208.75</v>
      </c>
      <c r="L81" s="31">
        <v>1137.8499999999999</v>
      </c>
      <c r="M81" s="31">
        <v>0.97743000000000002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528.9</v>
      </c>
      <c r="D82" s="36">
        <v>523.65</v>
      </c>
      <c r="E82" s="36">
        <v>514.79999999999995</v>
      </c>
      <c r="F82" s="36">
        <v>500.7</v>
      </c>
      <c r="G82" s="36">
        <v>491.84999999999997</v>
      </c>
      <c r="H82" s="36">
        <v>537.75</v>
      </c>
      <c r="I82" s="36">
        <v>546.60000000000014</v>
      </c>
      <c r="J82" s="36">
        <v>560.69999999999993</v>
      </c>
      <c r="K82" s="31">
        <v>532.5</v>
      </c>
      <c r="L82" s="31">
        <v>509.55</v>
      </c>
      <c r="M82" s="31">
        <v>22.377549999999999</v>
      </c>
      <c r="N82" s="1"/>
      <c r="O82" s="1"/>
    </row>
    <row r="83" spans="1:15" ht="12.75" customHeight="1">
      <c r="A83" s="33">
        <v>73</v>
      </c>
      <c r="B83" s="53" t="s">
        <v>848</v>
      </c>
      <c r="C83" s="31">
        <v>234.15</v>
      </c>
      <c r="D83" s="36">
        <v>234.56666666666669</v>
      </c>
      <c r="E83" s="36">
        <v>229.58333333333337</v>
      </c>
      <c r="F83" s="36">
        <v>225.01666666666668</v>
      </c>
      <c r="G83" s="36">
        <v>220.03333333333336</v>
      </c>
      <c r="H83" s="36">
        <v>239.13333333333338</v>
      </c>
      <c r="I83" s="36">
        <v>244.11666666666667</v>
      </c>
      <c r="J83" s="36">
        <v>248.68333333333339</v>
      </c>
      <c r="K83" s="31">
        <v>239.55</v>
      </c>
      <c r="L83" s="31">
        <v>230</v>
      </c>
      <c r="M83" s="31">
        <v>22.342379999999999</v>
      </c>
      <c r="N83" s="1"/>
      <c r="O83" s="1"/>
    </row>
    <row r="84" spans="1:15" ht="12.75" customHeight="1">
      <c r="A84" s="33">
        <v>74</v>
      </c>
      <c r="B84" s="53" t="s">
        <v>340</v>
      </c>
      <c r="C84" s="31">
        <v>6449.65</v>
      </c>
      <c r="D84" s="36">
        <v>6469.2333333333336</v>
      </c>
      <c r="E84" s="36">
        <v>6360.416666666667</v>
      </c>
      <c r="F84" s="36">
        <v>6271.1833333333334</v>
      </c>
      <c r="G84" s="36">
        <v>6162.3666666666668</v>
      </c>
      <c r="H84" s="36">
        <v>6558.4666666666672</v>
      </c>
      <c r="I84" s="36">
        <v>6667.2833333333328</v>
      </c>
      <c r="J84" s="36">
        <v>6756.5166666666673</v>
      </c>
      <c r="K84" s="31">
        <v>6578.05</v>
      </c>
      <c r="L84" s="31">
        <v>6380</v>
      </c>
      <c r="M84" s="31">
        <v>0.13447000000000001</v>
      </c>
      <c r="N84" s="1"/>
      <c r="O84" s="1"/>
    </row>
    <row r="85" spans="1:15" ht="12.75" customHeight="1">
      <c r="A85" s="33">
        <v>75</v>
      </c>
      <c r="B85" s="53" t="s">
        <v>341</v>
      </c>
      <c r="C85" s="31">
        <v>862.25</v>
      </c>
      <c r="D85" s="36">
        <v>869.6</v>
      </c>
      <c r="E85" s="36">
        <v>849.45</v>
      </c>
      <c r="F85" s="36">
        <v>836.65</v>
      </c>
      <c r="G85" s="36">
        <v>816.5</v>
      </c>
      <c r="H85" s="36">
        <v>882.40000000000009</v>
      </c>
      <c r="I85" s="36">
        <v>902.55</v>
      </c>
      <c r="J85" s="36">
        <v>915.35000000000014</v>
      </c>
      <c r="K85" s="31">
        <v>889.75</v>
      </c>
      <c r="L85" s="31">
        <v>856.8</v>
      </c>
      <c r="M85" s="31">
        <v>1.60222</v>
      </c>
      <c r="N85" s="1"/>
      <c r="O85" s="1"/>
    </row>
    <row r="86" spans="1:15" ht="12.75" customHeight="1">
      <c r="A86" s="33">
        <v>76</v>
      </c>
      <c r="B86" s="53" t="s">
        <v>342</v>
      </c>
      <c r="C86" s="31">
        <v>1419.1</v>
      </c>
      <c r="D86" s="36">
        <v>1404.7</v>
      </c>
      <c r="E86" s="36">
        <v>1371.4</v>
      </c>
      <c r="F86" s="36">
        <v>1323.7</v>
      </c>
      <c r="G86" s="36">
        <v>1290.4000000000001</v>
      </c>
      <c r="H86" s="36">
        <v>1452.4</v>
      </c>
      <c r="I86" s="36">
        <v>1485.6999999999998</v>
      </c>
      <c r="J86" s="36">
        <v>1533.4</v>
      </c>
      <c r="K86" s="31">
        <v>1438</v>
      </c>
      <c r="L86" s="31">
        <v>1357</v>
      </c>
      <c r="M86" s="31">
        <v>4.0368700000000004</v>
      </c>
      <c r="N86" s="1"/>
      <c r="O86" s="1"/>
    </row>
    <row r="87" spans="1:15" ht="12.75" customHeight="1">
      <c r="A87" s="33">
        <v>77</v>
      </c>
      <c r="B87" s="53" t="s">
        <v>343</v>
      </c>
      <c r="C87" s="31">
        <v>398.35</v>
      </c>
      <c r="D87" s="36">
        <v>399.0333333333333</v>
      </c>
      <c r="E87" s="36">
        <v>390.36666666666662</v>
      </c>
      <c r="F87" s="36">
        <v>382.38333333333333</v>
      </c>
      <c r="G87" s="36">
        <v>373.71666666666664</v>
      </c>
      <c r="H87" s="36">
        <v>407.01666666666659</v>
      </c>
      <c r="I87" s="36">
        <v>415.68333333333334</v>
      </c>
      <c r="J87" s="36">
        <v>423.66666666666657</v>
      </c>
      <c r="K87" s="31">
        <v>407.7</v>
      </c>
      <c r="L87" s="31">
        <v>391.05</v>
      </c>
      <c r="M87" s="31">
        <v>4.1519500000000003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19648.349999999999</v>
      </c>
      <c r="D88" s="36">
        <v>19648.183333333334</v>
      </c>
      <c r="E88" s="36">
        <v>19480.166666666668</v>
      </c>
      <c r="F88" s="36">
        <v>19311.983333333334</v>
      </c>
      <c r="G88" s="36">
        <v>19143.966666666667</v>
      </c>
      <c r="H88" s="36">
        <v>19816.366666666669</v>
      </c>
      <c r="I88" s="36">
        <v>19984.383333333331</v>
      </c>
      <c r="J88" s="36">
        <v>20152.566666666669</v>
      </c>
      <c r="K88" s="31">
        <v>19816.2</v>
      </c>
      <c r="L88" s="31">
        <v>19480</v>
      </c>
      <c r="M88" s="31">
        <v>0.23748</v>
      </c>
      <c r="N88" s="1"/>
      <c r="O88" s="1"/>
    </row>
    <row r="89" spans="1:15" ht="12.75" customHeight="1">
      <c r="A89" s="33">
        <v>79</v>
      </c>
      <c r="B89" s="53" t="s">
        <v>344</v>
      </c>
      <c r="C89" s="31">
        <v>599.29999999999995</v>
      </c>
      <c r="D89" s="36">
        <v>594.55000000000007</v>
      </c>
      <c r="E89" s="36">
        <v>585.90000000000009</v>
      </c>
      <c r="F89" s="36">
        <v>572.5</v>
      </c>
      <c r="G89" s="36">
        <v>563.85</v>
      </c>
      <c r="H89" s="36">
        <v>607.95000000000016</v>
      </c>
      <c r="I89" s="36">
        <v>616.6</v>
      </c>
      <c r="J89" s="36">
        <v>630.00000000000023</v>
      </c>
      <c r="K89" s="31">
        <v>603.20000000000005</v>
      </c>
      <c r="L89" s="31">
        <v>581.15</v>
      </c>
      <c r="M89" s="31">
        <v>1.4557599999999999</v>
      </c>
      <c r="N89" s="1"/>
      <c r="O89" s="1"/>
    </row>
    <row r="90" spans="1:15" ht="12.75" customHeight="1">
      <c r="A90" s="33">
        <v>80</v>
      </c>
      <c r="B90" s="53" t="s">
        <v>345</v>
      </c>
      <c r="C90" s="31">
        <v>16</v>
      </c>
      <c r="D90" s="36">
        <v>15.5</v>
      </c>
      <c r="E90" s="36">
        <v>15</v>
      </c>
      <c r="F90" s="36">
        <v>14</v>
      </c>
      <c r="G90" s="36">
        <v>13.5</v>
      </c>
      <c r="H90" s="36">
        <v>16.5</v>
      </c>
      <c r="I90" s="36">
        <v>17</v>
      </c>
      <c r="J90" s="36">
        <v>18</v>
      </c>
      <c r="K90" s="31">
        <v>16</v>
      </c>
      <c r="L90" s="31">
        <v>14.5</v>
      </c>
      <c r="M90" s="31">
        <v>132.83251000000001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4507.8</v>
      </c>
      <c r="D91" s="36">
        <v>4503.1166666666668</v>
      </c>
      <c r="E91" s="36">
        <v>4481.4333333333334</v>
      </c>
      <c r="F91" s="36">
        <v>4455.0666666666666</v>
      </c>
      <c r="G91" s="36">
        <v>4433.3833333333332</v>
      </c>
      <c r="H91" s="36">
        <v>4529.4833333333336</v>
      </c>
      <c r="I91" s="36">
        <v>4551.1666666666679</v>
      </c>
      <c r="J91" s="36">
        <v>4577.5333333333338</v>
      </c>
      <c r="K91" s="31">
        <v>4524.8</v>
      </c>
      <c r="L91" s="31">
        <v>4476.75</v>
      </c>
      <c r="M91" s="31">
        <v>4.8890900000000004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1799.2</v>
      </c>
      <c r="D92" s="36">
        <v>1738.3666666666668</v>
      </c>
      <c r="E92" s="36">
        <v>1646.9833333333336</v>
      </c>
      <c r="F92" s="36">
        <v>1494.7666666666669</v>
      </c>
      <c r="G92" s="36">
        <v>1403.3833333333337</v>
      </c>
      <c r="H92" s="36">
        <v>1890.5833333333335</v>
      </c>
      <c r="I92" s="36">
        <v>1981.9666666666667</v>
      </c>
      <c r="J92" s="36">
        <v>2134.1833333333334</v>
      </c>
      <c r="K92" s="31">
        <v>1829.75</v>
      </c>
      <c r="L92" s="31">
        <v>1586.15</v>
      </c>
      <c r="M92" s="31">
        <v>65.102710000000002</v>
      </c>
      <c r="N92" s="1"/>
      <c r="O92" s="1"/>
    </row>
    <row r="93" spans="1:15" ht="12.75" customHeight="1">
      <c r="A93" s="33">
        <v>83</v>
      </c>
      <c r="B93" s="53" t="s">
        <v>346</v>
      </c>
      <c r="C93" s="31">
        <v>1995.05</v>
      </c>
      <c r="D93" s="36">
        <v>1963.0666666666668</v>
      </c>
      <c r="E93" s="36">
        <v>1925.1333333333337</v>
      </c>
      <c r="F93" s="36">
        <v>1855.2166666666669</v>
      </c>
      <c r="G93" s="36">
        <v>1817.2833333333338</v>
      </c>
      <c r="H93" s="36">
        <v>2032.9833333333336</v>
      </c>
      <c r="I93" s="36">
        <v>2070.9166666666665</v>
      </c>
      <c r="J93" s="36">
        <v>2140.8333333333335</v>
      </c>
      <c r="K93" s="31">
        <v>2001</v>
      </c>
      <c r="L93" s="31">
        <v>1893.15</v>
      </c>
      <c r="M93" s="31">
        <v>2.0891099999999998</v>
      </c>
      <c r="N93" s="1"/>
      <c r="O93" s="1"/>
    </row>
    <row r="94" spans="1:15" ht="12.75" customHeight="1">
      <c r="A94" s="33">
        <v>84</v>
      </c>
      <c r="B94" s="53" t="s">
        <v>352</v>
      </c>
      <c r="C94" s="31">
        <v>268.3</v>
      </c>
      <c r="D94" s="36">
        <v>269.88333333333333</v>
      </c>
      <c r="E94" s="36">
        <v>262.31666666666666</v>
      </c>
      <c r="F94" s="36">
        <v>256.33333333333331</v>
      </c>
      <c r="G94" s="36">
        <v>248.76666666666665</v>
      </c>
      <c r="H94" s="36">
        <v>275.86666666666667</v>
      </c>
      <c r="I94" s="36">
        <v>283.43333333333328</v>
      </c>
      <c r="J94" s="36">
        <v>289.41666666666669</v>
      </c>
      <c r="K94" s="31">
        <v>277.45</v>
      </c>
      <c r="L94" s="31">
        <v>263.89999999999998</v>
      </c>
      <c r="M94" s="31">
        <v>23.18835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719.8</v>
      </c>
      <c r="D95" s="36">
        <v>711.2833333333333</v>
      </c>
      <c r="E95" s="36">
        <v>700.56666666666661</v>
      </c>
      <c r="F95" s="36">
        <v>681.33333333333326</v>
      </c>
      <c r="G95" s="36">
        <v>670.61666666666656</v>
      </c>
      <c r="H95" s="36">
        <v>730.51666666666665</v>
      </c>
      <c r="I95" s="36">
        <v>741.23333333333335</v>
      </c>
      <c r="J95" s="36">
        <v>760.4666666666667</v>
      </c>
      <c r="K95" s="31">
        <v>722</v>
      </c>
      <c r="L95" s="31">
        <v>692.05</v>
      </c>
      <c r="M95" s="31">
        <v>9.8738600000000005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359.35</v>
      </c>
      <c r="D96" s="36">
        <v>354.2833333333333</v>
      </c>
      <c r="E96" s="36">
        <v>347.16666666666663</v>
      </c>
      <c r="F96" s="36">
        <v>334.98333333333335</v>
      </c>
      <c r="G96" s="36">
        <v>327.86666666666667</v>
      </c>
      <c r="H96" s="36">
        <v>366.46666666666658</v>
      </c>
      <c r="I96" s="36">
        <v>373.58333333333326</v>
      </c>
      <c r="J96" s="36">
        <v>385.76666666666654</v>
      </c>
      <c r="K96" s="31">
        <v>361.4</v>
      </c>
      <c r="L96" s="31">
        <v>342.1</v>
      </c>
      <c r="M96" s="31">
        <v>122.37291999999999</v>
      </c>
      <c r="N96" s="1"/>
      <c r="O96" s="1"/>
    </row>
    <row r="97" spans="1:15" ht="12.75" customHeight="1">
      <c r="A97" s="33">
        <v>87</v>
      </c>
      <c r="B97" s="53" t="s">
        <v>353</v>
      </c>
      <c r="C97" s="31">
        <v>763.6</v>
      </c>
      <c r="D97" s="36">
        <v>755.69999999999993</v>
      </c>
      <c r="E97" s="36">
        <v>743.49999999999989</v>
      </c>
      <c r="F97" s="36">
        <v>723.4</v>
      </c>
      <c r="G97" s="36">
        <v>711.19999999999993</v>
      </c>
      <c r="H97" s="36">
        <v>775.79999999999984</v>
      </c>
      <c r="I97" s="36">
        <v>787.99999999999989</v>
      </c>
      <c r="J97" s="36">
        <v>808.0999999999998</v>
      </c>
      <c r="K97" s="31">
        <v>767.9</v>
      </c>
      <c r="L97" s="31">
        <v>735.6</v>
      </c>
      <c r="M97" s="31">
        <v>1.23173</v>
      </c>
      <c r="N97" s="1"/>
      <c r="O97" s="1"/>
    </row>
    <row r="98" spans="1:15" ht="12.75" customHeight="1">
      <c r="A98" s="33">
        <v>88</v>
      </c>
      <c r="B98" s="53" t="s">
        <v>354</v>
      </c>
      <c r="C98" s="31">
        <v>1107.95</v>
      </c>
      <c r="D98" s="36">
        <v>1097.0333333333333</v>
      </c>
      <c r="E98" s="36">
        <v>1078.0166666666667</v>
      </c>
      <c r="F98" s="36">
        <v>1048.0833333333333</v>
      </c>
      <c r="G98" s="36">
        <v>1029.0666666666666</v>
      </c>
      <c r="H98" s="36">
        <v>1126.9666666666667</v>
      </c>
      <c r="I98" s="36">
        <v>1145.9833333333331</v>
      </c>
      <c r="J98" s="36">
        <v>1175.9166666666667</v>
      </c>
      <c r="K98" s="31">
        <v>1116.05</v>
      </c>
      <c r="L98" s="31">
        <v>1067.0999999999999</v>
      </c>
      <c r="M98" s="31">
        <v>1.2674399999999999</v>
      </c>
      <c r="N98" s="1"/>
      <c r="O98" s="1"/>
    </row>
    <row r="99" spans="1:15" ht="12.75" customHeight="1">
      <c r="A99" s="33">
        <v>89</v>
      </c>
      <c r="B99" s="53" t="s">
        <v>355</v>
      </c>
      <c r="C99" s="31">
        <v>135.25</v>
      </c>
      <c r="D99" s="36">
        <v>134.98333333333332</v>
      </c>
      <c r="E99" s="36">
        <v>133.96666666666664</v>
      </c>
      <c r="F99" s="36">
        <v>132.68333333333331</v>
      </c>
      <c r="G99" s="36">
        <v>131.66666666666663</v>
      </c>
      <c r="H99" s="36">
        <v>136.26666666666665</v>
      </c>
      <c r="I99" s="36">
        <v>137.28333333333336</v>
      </c>
      <c r="J99" s="36">
        <v>138.56666666666666</v>
      </c>
      <c r="K99" s="31">
        <v>136</v>
      </c>
      <c r="L99" s="31">
        <v>133.69999999999999</v>
      </c>
      <c r="M99" s="31">
        <v>9.3997100000000007</v>
      </c>
      <c r="N99" s="1"/>
      <c r="O99" s="1"/>
    </row>
    <row r="100" spans="1:15" ht="12.75" customHeight="1">
      <c r="A100" s="33">
        <v>90</v>
      </c>
      <c r="B100" s="53" t="s">
        <v>347</v>
      </c>
      <c r="C100" s="31">
        <v>614.70000000000005</v>
      </c>
      <c r="D100" s="36">
        <v>615.23333333333335</v>
      </c>
      <c r="E100" s="36">
        <v>605.76666666666665</v>
      </c>
      <c r="F100" s="36">
        <v>596.83333333333326</v>
      </c>
      <c r="G100" s="36">
        <v>587.36666666666656</v>
      </c>
      <c r="H100" s="36">
        <v>624.16666666666674</v>
      </c>
      <c r="I100" s="36">
        <v>633.63333333333344</v>
      </c>
      <c r="J100" s="36">
        <v>642.56666666666683</v>
      </c>
      <c r="K100" s="31">
        <v>624.70000000000005</v>
      </c>
      <c r="L100" s="31">
        <v>606.29999999999995</v>
      </c>
      <c r="M100" s="31">
        <v>1.48312</v>
      </c>
      <c r="N100" s="1"/>
      <c r="O100" s="1"/>
    </row>
    <row r="101" spans="1:15" ht="12.75" customHeight="1">
      <c r="A101" s="33">
        <v>91</v>
      </c>
      <c r="B101" s="53" t="s">
        <v>356</v>
      </c>
      <c r="C101" s="31">
        <v>2114.25</v>
      </c>
      <c r="D101" s="36">
        <v>2108.0666666666666</v>
      </c>
      <c r="E101" s="36">
        <v>2087.2333333333331</v>
      </c>
      <c r="F101" s="36">
        <v>2060.2166666666667</v>
      </c>
      <c r="G101" s="36">
        <v>2039.3833333333332</v>
      </c>
      <c r="H101" s="36">
        <v>2135.083333333333</v>
      </c>
      <c r="I101" s="36">
        <v>2155.916666666667</v>
      </c>
      <c r="J101" s="36">
        <v>2182.9333333333329</v>
      </c>
      <c r="K101" s="31">
        <v>2128.9</v>
      </c>
      <c r="L101" s="31">
        <v>2081.0500000000002</v>
      </c>
      <c r="M101" s="31">
        <v>3.0377200000000002</v>
      </c>
      <c r="N101" s="1"/>
      <c r="O101" s="1"/>
    </row>
    <row r="102" spans="1:15" ht="12.75" customHeight="1">
      <c r="A102" s="33">
        <v>92</v>
      </c>
      <c r="B102" s="53" t="s">
        <v>357</v>
      </c>
      <c r="C102" s="31">
        <v>43.85</v>
      </c>
      <c r="D102" s="36">
        <v>42.983333333333327</v>
      </c>
      <c r="E102" s="36">
        <v>41.716666666666654</v>
      </c>
      <c r="F102" s="36">
        <v>39.583333333333329</v>
      </c>
      <c r="G102" s="36">
        <v>38.316666666666656</v>
      </c>
      <c r="H102" s="36">
        <v>45.116666666666653</v>
      </c>
      <c r="I102" s="36">
        <v>46.383333333333319</v>
      </c>
      <c r="J102" s="36">
        <v>48.516666666666652</v>
      </c>
      <c r="K102" s="31">
        <v>44.25</v>
      </c>
      <c r="L102" s="31">
        <v>40.85</v>
      </c>
      <c r="M102" s="31">
        <v>431.48324000000002</v>
      </c>
      <c r="N102" s="1"/>
      <c r="O102" s="1"/>
    </row>
    <row r="103" spans="1:15" ht="12.75" customHeight="1">
      <c r="A103" s="33">
        <v>93</v>
      </c>
      <c r="B103" s="53" t="s">
        <v>358</v>
      </c>
      <c r="C103" s="31">
        <v>1292.25</v>
      </c>
      <c r="D103" s="36">
        <v>1291.2166666666667</v>
      </c>
      <c r="E103" s="36">
        <v>1263.0333333333333</v>
      </c>
      <c r="F103" s="36">
        <v>1233.8166666666666</v>
      </c>
      <c r="G103" s="36">
        <v>1205.6333333333332</v>
      </c>
      <c r="H103" s="36">
        <v>1320.4333333333334</v>
      </c>
      <c r="I103" s="36">
        <v>1348.6166666666668</v>
      </c>
      <c r="J103" s="36">
        <v>1377.8333333333335</v>
      </c>
      <c r="K103" s="31">
        <v>1319.4</v>
      </c>
      <c r="L103" s="31">
        <v>1262</v>
      </c>
      <c r="M103" s="31">
        <v>15.17577</v>
      </c>
      <c r="N103" s="1"/>
      <c r="O103" s="1"/>
    </row>
    <row r="104" spans="1:15" ht="12.75" customHeight="1">
      <c r="A104" s="33">
        <v>94</v>
      </c>
      <c r="B104" s="53" t="s">
        <v>359</v>
      </c>
      <c r="C104" s="31">
        <v>601.6</v>
      </c>
      <c r="D104" s="36">
        <v>602.36666666666667</v>
      </c>
      <c r="E104" s="36">
        <v>593.23333333333335</v>
      </c>
      <c r="F104" s="36">
        <v>584.86666666666667</v>
      </c>
      <c r="G104" s="36">
        <v>575.73333333333335</v>
      </c>
      <c r="H104" s="36">
        <v>610.73333333333335</v>
      </c>
      <c r="I104" s="36">
        <v>619.86666666666679</v>
      </c>
      <c r="J104" s="36">
        <v>628.23333333333335</v>
      </c>
      <c r="K104" s="31">
        <v>611.5</v>
      </c>
      <c r="L104" s="31">
        <v>594</v>
      </c>
      <c r="M104" s="31">
        <v>0.76124000000000003</v>
      </c>
      <c r="N104" s="1"/>
      <c r="O104" s="1"/>
    </row>
    <row r="105" spans="1:15" ht="12.75" customHeight="1">
      <c r="A105" s="33">
        <v>95</v>
      </c>
      <c r="B105" s="53" t="s">
        <v>360</v>
      </c>
      <c r="C105" s="31">
        <v>1081.5</v>
      </c>
      <c r="D105" s="36">
        <v>1074.1666666666667</v>
      </c>
      <c r="E105" s="36">
        <v>1057.8333333333335</v>
      </c>
      <c r="F105" s="36">
        <v>1034.1666666666667</v>
      </c>
      <c r="G105" s="36">
        <v>1017.8333333333335</v>
      </c>
      <c r="H105" s="36">
        <v>1097.8333333333335</v>
      </c>
      <c r="I105" s="36">
        <v>1114.166666666667</v>
      </c>
      <c r="J105" s="36">
        <v>1137.8333333333335</v>
      </c>
      <c r="K105" s="31">
        <v>1090.5</v>
      </c>
      <c r="L105" s="31">
        <v>1050.5</v>
      </c>
      <c r="M105" s="31">
        <v>1.84731</v>
      </c>
      <c r="N105" s="1"/>
      <c r="O105" s="1"/>
    </row>
    <row r="106" spans="1:15" ht="12.75" customHeight="1">
      <c r="A106" s="33">
        <v>96</v>
      </c>
      <c r="B106" s="53" t="s">
        <v>361</v>
      </c>
      <c r="C106" s="31">
        <v>8509.9500000000007</v>
      </c>
      <c r="D106" s="36">
        <v>8356.65</v>
      </c>
      <c r="E106" s="36">
        <v>8129.2999999999993</v>
      </c>
      <c r="F106" s="36">
        <v>7748.65</v>
      </c>
      <c r="G106" s="36">
        <v>7521.2999999999993</v>
      </c>
      <c r="H106" s="36">
        <v>8737.2999999999993</v>
      </c>
      <c r="I106" s="36">
        <v>8964.6500000000015</v>
      </c>
      <c r="J106" s="36">
        <v>9345.2999999999993</v>
      </c>
      <c r="K106" s="31">
        <v>8584</v>
      </c>
      <c r="L106" s="31">
        <v>7976</v>
      </c>
      <c r="M106" s="31">
        <v>0.29831000000000002</v>
      </c>
      <c r="N106" s="1"/>
      <c r="O106" s="1"/>
    </row>
    <row r="107" spans="1:15" ht="12.75" customHeight="1">
      <c r="A107" s="33">
        <v>97</v>
      </c>
      <c r="B107" s="53" t="s">
        <v>348</v>
      </c>
      <c r="C107" s="31">
        <v>83.5</v>
      </c>
      <c r="D107" s="36">
        <v>83.7</v>
      </c>
      <c r="E107" s="36">
        <v>82.100000000000009</v>
      </c>
      <c r="F107" s="36">
        <v>80.7</v>
      </c>
      <c r="G107" s="36">
        <v>79.100000000000009</v>
      </c>
      <c r="H107" s="36">
        <v>85.100000000000009</v>
      </c>
      <c r="I107" s="36">
        <v>86.7</v>
      </c>
      <c r="J107" s="36">
        <v>88.100000000000009</v>
      </c>
      <c r="K107" s="31">
        <v>85.3</v>
      </c>
      <c r="L107" s="31">
        <v>82.3</v>
      </c>
      <c r="M107" s="31">
        <v>30.743120000000001</v>
      </c>
      <c r="N107" s="1"/>
      <c r="O107" s="1"/>
    </row>
    <row r="108" spans="1:15" ht="12.75" customHeight="1">
      <c r="A108" s="33">
        <v>98</v>
      </c>
      <c r="B108" s="53" t="s">
        <v>349</v>
      </c>
      <c r="C108" s="31">
        <v>371.6</v>
      </c>
      <c r="D108" s="36">
        <v>368.9666666666667</v>
      </c>
      <c r="E108" s="36">
        <v>361.83333333333337</v>
      </c>
      <c r="F108" s="36">
        <v>352.06666666666666</v>
      </c>
      <c r="G108" s="36">
        <v>344.93333333333334</v>
      </c>
      <c r="H108" s="36">
        <v>378.73333333333341</v>
      </c>
      <c r="I108" s="36">
        <v>385.86666666666673</v>
      </c>
      <c r="J108" s="36">
        <v>395.63333333333344</v>
      </c>
      <c r="K108" s="31">
        <v>376.1</v>
      </c>
      <c r="L108" s="31">
        <v>359.2</v>
      </c>
      <c r="M108" s="31">
        <v>22.25309</v>
      </c>
      <c r="N108" s="1"/>
      <c r="O108" s="1"/>
    </row>
    <row r="109" spans="1:15" ht="12.75" customHeight="1">
      <c r="A109" s="33">
        <v>99</v>
      </c>
      <c r="B109" s="53" t="s">
        <v>362</v>
      </c>
      <c r="C109" s="31">
        <v>557.25</v>
      </c>
      <c r="D109" s="36">
        <v>558.26666666666665</v>
      </c>
      <c r="E109" s="36">
        <v>541.5333333333333</v>
      </c>
      <c r="F109" s="36">
        <v>525.81666666666661</v>
      </c>
      <c r="G109" s="36">
        <v>509.08333333333326</v>
      </c>
      <c r="H109" s="36">
        <v>573.98333333333335</v>
      </c>
      <c r="I109" s="36">
        <v>590.7166666666667</v>
      </c>
      <c r="J109" s="36">
        <v>606.43333333333339</v>
      </c>
      <c r="K109" s="31">
        <v>575</v>
      </c>
      <c r="L109" s="31">
        <v>542.54999999999995</v>
      </c>
      <c r="M109" s="31">
        <v>4.8837900000000003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270</v>
      </c>
      <c r="D110" s="36">
        <v>269.5</v>
      </c>
      <c r="E110" s="36">
        <v>263.95</v>
      </c>
      <c r="F110" s="36">
        <v>257.89999999999998</v>
      </c>
      <c r="G110" s="36">
        <v>252.34999999999997</v>
      </c>
      <c r="H110" s="36">
        <v>275.55</v>
      </c>
      <c r="I110" s="36">
        <v>281.09999999999997</v>
      </c>
      <c r="J110" s="36">
        <v>287.15000000000003</v>
      </c>
      <c r="K110" s="31">
        <v>275.05</v>
      </c>
      <c r="L110" s="31">
        <v>263.45</v>
      </c>
      <c r="M110" s="31">
        <v>22.549620000000001</v>
      </c>
      <c r="N110" s="1"/>
      <c r="O110" s="1"/>
    </row>
    <row r="111" spans="1:15" ht="12.75" customHeight="1">
      <c r="A111" s="33">
        <v>101</v>
      </c>
      <c r="B111" s="53" t="s">
        <v>363</v>
      </c>
      <c r="C111" s="31">
        <v>445.7</v>
      </c>
      <c r="D111" s="36">
        <v>440.83333333333331</v>
      </c>
      <c r="E111" s="36">
        <v>433.66666666666663</v>
      </c>
      <c r="F111" s="36">
        <v>421.63333333333333</v>
      </c>
      <c r="G111" s="36">
        <v>414.46666666666664</v>
      </c>
      <c r="H111" s="36">
        <v>452.86666666666662</v>
      </c>
      <c r="I111" s="36">
        <v>460.03333333333325</v>
      </c>
      <c r="J111" s="36">
        <v>472.06666666666661</v>
      </c>
      <c r="K111" s="31">
        <v>448</v>
      </c>
      <c r="L111" s="31">
        <v>428.8</v>
      </c>
      <c r="M111" s="31">
        <v>0.67696999999999996</v>
      </c>
      <c r="N111" s="1"/>
      <c r="O111" s="1"/>
    </row>
    <row r="112" spans="1:15" ht="12.75" customHeight="1">
      <c r="A112" s="33">
        <v>102</v>
      </c>
      <c r="B112" s="53" t="s">
        <v>364</v>
      </c>
      <c r="C112" s="31">
        <v>1085.1500000000001</v>
      </c>
      <c r="D112" s="36">
        <v>1078.05</v>
      </c>
      <c r="E112" s="36">
        <v>1057.0999999999999</v>
      </c>
      <c r="F112" s="36">
        <v>1029.05</v>
      </c>
      <c r="G112" s="36">
        <v>1008.0999999999999</v>
      </c>
      <c r="H112" s="36">
        <v>1106.0999999999999</v>
      </c>
      <c r="I112" s="36">
        <v>1127.0500000000002</v>
      </c>
      <c r="J112" s="36">
        <v>1155.0999999999999</v>
      </c>
      <c r="K112" s="31">
        <v>1099</v>
      </c>
      <c r="L112" s="31">
        <v>1050</v>
      </c>
      <c r="M112" s="31">
        <v>1.67764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1134.5</v>
      </c>
      <c r="D113" s="36">
        <v>1131.2</v>
      </c>
      <c r="E113" s="36">
        <v>1117.95</v>
      </c>
      <c r="F113" s="36">
        <v>1101.4000000000001</v>
      </c>
      <c r="G113" s="36">
        <v>1088.1500000000001</v>
      </c>
      <c r="H113" s="36">
        <v>1147.75</v>
      </c>
      <c r="I113" s="36">
        <v>1161</v>
      </c>
      <c r="J113" s="36">
        <v>1177.55</v>
      </c>
      <c r="K113" s="31">
        <v>1144.45</v>
      </c>
      <c r="L113" s="31">
        <v>1114.6500000000001</v>
      </c>
      <c r="M113" s="31">
        <v>14.72625</v>
      </c>
      <c r="N113" s="1"/>
      <c r="O113" s="1"/>
    </row>
    <row r="114" spans="1:15" ht="12.75" customHeight="1">
      <c r="A114" s="33">
        <v>104</v>
      </c>
      <c r="B114" s="53" t="s">
        <v>843</v>
      </c>
      <c r="C114" s="31">
        <v>452.9</v>
      </c>
      <c r="D114" s="36">
        <v>453.75</v>
      </c>
      <c r="E114" s="36">
        <v>447.5</v>
      </c>
      <c r="F114" s="36">
        <v>442.1</v>
      </c>
      <c r="G114" s="36">
        <v>435.85</v>
      </c>
      <c r="H114" s="36">
        <v>459.15</v>
      </c>
      <c r="I114" s="36">
        <v>465.4</v>
      </c>
      <c r="J114" s="36">
        <v>470.79999999999995</v>
      </c>
      <c r="K114" s="31">
        <v>460</v>
      </c>
      <c r="L114" s="31">
        <v>448.35</v>
      </c>
      <c r="M114" s="31">
        <v>8.1203500000000002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1150.8499999999999</v>
      </c>
      <c r="D115" s="36">
        <v>1145.95</v>
      </c>
      <c r="E115" s="36">
        <v>1136.9000000000001</v>
      </c>
      <c r="F115" s="36">
        <v>1122.95</v>
      </c>
      <c r="G115" s="36">
        <v>1113.9000000000001</v>
      </c>
      <c r="H115" s="36">
        <v>1159.9000000000001</v>
      </c>
      <c r="I115" s="36">
        <v>1168.9499999999998</v>
      </c>
      <c r="J115" s="36">
        <v>1182.9000000000001</v>
      </c>
      <c r="K115" s="31">
        <v>1155</v>
      </c>
      <c r="L115" s="31">
        <v>1132</v>
      </c>
      <c r="M115" s="31">
        <v>20.16469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129.4</v>
      </c>
      <c r="D116" s="36">
        <v>129.36666666666667</v>
      </c>
      <c r="E116" s="36">
        <v>127.83333333333334</v>
      </c>
      <c r="F116" s="36">
        <v>126.26666666666667</v>
      </c>
      <c r="G116" s="36">
        <v>124.73333333333333</v>
      </c>
      <c r="H116" s="36">
        <v>130.93333333333334</v>
      </c>
      <c r="I116" s="36">
        <v>132.46666666666664</v>
      </c>
      <c r="J116" s="36">
        <v>134.03333333333336</v>
      </c>
      <c r="K116" s="31">
        <v>130.9</v>
      </c>
      <c r="L116" s="31">
        <v>127.8</v>
      </c>
      <c r="M116" s="31">
        <v>42.066479999999999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1314</v>
      </c>
      <c r="D117" s="36">
        <v>1310.6666666666667</v>
      </c>
      <c r="E117" s="36">
        <v>1293.3333333333335</v>
      </c>
      <c r="F117" s="36">
        <v>1272.6666666666667</v>
      </c>
      <c r="G117" s="36">
        <v>1255.3333333333335</v>
      </c>
      <c r="H117" s="36">
        <v>1331.3333333333335</v>
      </c>
      <c r="I117" s="36">
        <v>1348.666666666667</v>
      </c>
      <c r="J117" s="36">
        <v>1369.3333333333335</v>
      </c>
      <c r="K117" s="31">
        <v>1328</v>
      </c>
      <c r="L117" s="31">
        <v>1290</v>
      </c>
      <c r="M117" s="31">
        <v>0.84419999999999995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305.25</v>
      </c>
      <c r="D118" s="36">
        <v>305.76666666666665</v>
      </c>
      <c r="E118" s="36">
        <v>302.38333333333333</v>
      </c>
      <c r="F118" s="36">
        <v>299.51666666666665</v>
      </c>
      <c r="G118" s="36">
        <v>296.13333333333333</v>
      </c>
      <c r="H118" s="36">
        <v>308.63333333333333</v>
      </c>
      <c r="I118" s="36">
        <v>312.01666666666665</v>
      </c>
      <c r="J118" s="36">
        <v>314.88333333333333</v>
      </c>
      <c r="K118" s="31">
        <v>309.14999999999998</v>
      </c>
      <c r="L118" s="31">
        <v>302.89999999999998</v>
      </c>
      <c r="M118" s="31">
        <v>83.29092</v>
      </c>
      <c r="N118" s="1"/>
      <c r="O118" s="1"/>
    </row>
    <row r="119" spans="1:15" ht="12.75" customHeight="1">
      <c r="A119" s="33">
        <v>109</v>
      </c>
      <c r="B119" s="53" t="s">
        <v>365</v>
      </c>
      <c r="C119" s="31">
        <v>941.8</v>
      </c>
      <c r="D119" s="36">
        <v>923.4</v>
      </c>
      <c r="E119" s="36">
        <v>889.59999999999991</v>
      </c>
      <c r="F119" s="36">
        <v>837.4</v>
      </c>
      <c r="G119" s="36">
        <v>803.59999999999991</v>
      </c>
      <c r="H119" s="36">
        <v>975.59999999999991</v>
      </c>
      <c r="I119" s="36">
        <v>1009.3999999999999</v>
      </c>
      <c r="J119" s="36">
        <v>1061.5999999999999</v>
      </c>
      <c r="K119" s="31">
        <v>957.2</v>
      </c>
      <c r="L119" s="31">
        <v>871.2</v>
      </c>
      <c r="M119" s="31">
        <v>43.966189999999997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4904.3999999999996</v>
      </c>
      <c r="D120" s="36">
        <v>4872.5999999999995</v>
      </c>
      <c r="E120" s="36">
        <v>4788.3499999999985</v>
      </c>
      <c r="F120" s="36">
        <v>4672.2999999999993</v>
      </c>
      <c r="G120" s="36">
        <v>4588.0499999999984</v>
      </c>
      <c r="H120" s="36">
        <v>4988.6499999999987</v>
      </c>
      <c r="I120" s="36">
        <v>5072.9000000000005</v>
      </c>
      <c r="J120" s="36">
        <v>5188.9499999999989</v>
      </c>
      <c r="K120" s="31">
        <v>4956.8500000000004</v>
      </c>
      <c r="L120" s="31">
        <v>4756.55</v>
      </c>
      <c r="M120" s="31">
        <v>8.7854600000000005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2034.4</v>
      </c>
      <c r="D121" s="36">
        <v>2042.3333333333333</v>
      </c>
      <c r="E121" s="36">
        <v>2020.1666666666665</v>
      </c>
      <c r="F121" s="36">
        <v>2005.9333333333332</v>
      </c>
      <c r="G121" s="36">
        <v>1983.7666666666664</v>
      </c>
      <c r="H121" s="36">
        <v>2056.5666666666666</v>
      </c>
      <c r="I121" s="36">
        <v>2078.7333333333331</v>
      </c>
      <c r="J121" s="36">
        <v>2092.9666666666667</v>
      </c>
      <c r="K121" s="31">
        <v>2064.5</v>
      </c>
      <c r="L121" s="31">
        <v>2028.1</v>
      </c>
      <c r="M121" s="31">
        <v>5.3627700000000003</v>
      </c>
      <c r="N121" s="1"/>
      <c r="O121" s="1"/>
    </row>
    <row r="122" spans="1:15" ht="12.75" customHeight="1">
      <c r="A122" s="33">
        <v>112</v>
      </c>
      <c r="B122" s="53" t="s">
        <v>366</v>
      </c>
      <c r="C122" s="31">
        <v>2301.6</v>
      </c>
      <c r="D122" s="36">
        <v>2332.1166666666663</v>
      </c>
      <c r="E122" s="36">
        <v>2265.4333333333325</v>
      </c>
      <c r="F122" s="36">
        <v>2229.266666666666</v>
      </c>
      <c r="G122" s="36">
        <v>2162.5833333333321</v>
      </c>
      <c r="H122" s="36">
        <v>2368.2833333333328</v>
      </c>
      <c r="I122" s="36">
        <v>2434.9666666666662</v>
      </c>
      <c r="J122" s="36">
        <v>2471.1333333333332</v>
      </c>
      <c r="K122" s="31">
        <v>2398.8000000000002</v>
      </c>
      <c r="L122" s="31">
        <v>2295.9499999999998</v>
      </c>
      <c r="M122" s="31">
        <v>1.6861999999999999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691.25</v>
      </c>
      <c r="D123" s="36">
        <v>690.4</v>
      </c>
      <c r="E123" s="36">
        <v>675.84999999999991</v>
      </c>
      <c r="F123" s="36">
        <v>660.44999999999993</v>
      </c>
      <c r="G123" s="36">
        <v>645.89999999999986</v>
      </c>
      <c r="H123" s="36">
        <v>705.8</v>
      </c>
      <c r="I123" s="36">
        <v>720.34999999999991</v>
      </c>
      <c r="J123" s="36">
        <v>735.75</v>
      </c>
      <c r="K123" s="31">
        <v>704.95</v>
      </c>
      <c r="L123" s="31">
        <v>675</v>
      </c>
      <c r="M123" s="31">
        <v>8.1093899999999994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1073.4000000000001</v>
      </c>
      <c r="D124" s="36">
        <v>1081.8500000000001</v>
      </c>
      <c r="E124" s="36">
        <v>1045.5500000000002</v>
      </c>
      <c r="F124" s="36">
        <v>1017.7</v>
      </c>
      <c r="G124" s="36">
        <v>981.40000000000009</v>
      </c>
      <c r="H124" s="36">
        <v>1109.7000000000003</v>
      </c>
      <c r="I124" s="36">
        <v>1146</v>
      </c>
      <c r="J124" s="36">
        <v>1173.8500000000004</v>
      </c>
      <c r="K124" s="31">
        <v>1118.1500000000001</v>
      </c>
      <c r="L124" s="31">
        <v>1054</v>
      </c>
      <c r="M124" s="31">
        <v>8.6702899999999996</v>
      </c>
      <c r="N124" s="1"/>
      <c r="O124" s="1"/>
    </row>
    <row r="125" spans="1:15" ht="12.75" customHeight="1">
      <c r="A125" s="33">
        <v>115</v>
      </c>
      <c r="B125" s="53" t="s">
        <v>849</v>
      </c>
      <c r="C125" s="31">
        <v>4400.95</v>
      </c>
      <c r="D125" s="36">
        <v>4369.2333333333327</v>
      </c>
      <c r="E125" s="36">
        <v>4246.0666666666657</v>
      </c>
      <c r="F125" s="36">
        <v>4091.1833333333334</v>
      </c>
      <c r="G125" s="36">
        <v>3968.0166666666664</v>
      </c>
      <c r="H125" s="36">
        <v>4524.116666666665</v>
      </c>
      <c r="I125" s="36">
        <v>4647.283333333331</v>
      </c>
      <c r="J125" s="36">
        <v>4802.1666666666642</v>
      </c>
      <c r="K125" s="31">
        <v>4492.3999999999996</v>
      </c>
      <c r="L125" s="31">
        <v>4214.3500000000004</v>
      </c>
      <c r="M125" s="31">
        <v>0.55954999999999999</v>
      </c>
      <c r="N125" s="1"/>
      <c r="O125" s="1"/>
    </row>
    <row r="126" spans="1:15" ht="12.75" customHeight="1">
      <c r="A126" s="33">
        <v>116</v>
      </c>
      <c r="B126" s="53" t="s">
        <v>367</v>
      </c>
      <c r="C126" s="31">
        <v>1542.5</v>
      </c>
      <c r="D126" s="36">
        <v>1518.5833333333333</v>
      </c>
      <c r="E126" s="36">
        <v>1482.6666666666665</v>
      </c>
      <c r="F126" s="36">
        <v>1422.8333333333333</v>
      </c>
      <c r="G126" s="36">
        <v>1386.9166666666665</v>
      </c>
      <c r="H126" s="36">
        <v>1578.4166666666665</v>
      </c>
      <c r="I126" s="36">
        <v>1614.333333333333</v>
      </c>
      <c r="J126" s="36">
        <v>1674.1666666666665</v>
      </c>
      <c r="K126" s="31">
        <v>1554.5</v>
      </c>
      <c r="L126" s="31">
        <v>1458.75</v>
      </c>
      <c r="M126" s="31">
        <v>7.31487</v>
      </c>
      <c r="N126" s="1"/>
      <c r="O126" s="1"/>
    </row>
    <row r="127" spans="1:15" ht="12.75" customHeight="1">
      <c r="A127" s="33">
        <v>117</v>
      </c>
      <c r="B127" s="53" t="s">
        <v>350</v>
      </c>
      <c r="C127" s="31">
        <v>3862.95</v>
      </c>
      <c r="D127" s="36">
        <v>3882.5499999999997</v>
      </c>
      <c r="E127" s="36">
        <v>3800.3999999999996</v>
      </c>
      <c r="F127" s="36">
        <v>3737.85</v>
      </c>
      <c r="G127" s="36">
        <v>3655.7</v>
      </c>
      <c r="H127" s="36">
        <v>3945.0999999999995</v>
      </c>
      <c r="I127" s="36">
        <v>4027.25</v>
      </c>
      <c r="J127" s="36">
        <v>4089.7999999999993</v>
      </c>
      <c r="K127" s="31">
        <v>3964.7</v>
      </c>
      <c r="L127" s="31">
        <v>3820</v>
      </c>
      <c r="M127" s="31">
        <v>0.41009000000000001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287.64999999999998</v>
      </c>
      <c r="D128" s="36">
        <v>285.59999999999997</v>
      </c>
      <c r="E128" s="36">
        <v>281.79999999999995</v>
      </c>
      <c r="F128" s="36">
        <v>275.95</v>
      </c>
      <c r="G128" s="36">
        <v>272.14999999999998</v>
      </c>
      <c r="H128" s="36">
        <v>291.44999999999993</v>
      </c>
      <c r="I128" s="36">
        <v>295.25</v>
      </c>
      <c r="J128" s="36">
        <v>301.09999999999991</v>
      </c>
      <c r="K128" s="31">
        <v>289.39999999999998</v>
      </c>
      <c r="L128" s="31">
        <v>279.75</v>
      </c>
      <c r="M128" s="31">
        <v>19.783619999999999</v>
      </c>
      <c r="N128" s="1"/>
      <c r="O128" s="1"/>
    </row>
    <row r="129" spans="1:15" ht="12.75" customHeight="1">
      <c r="A129" s="33">
        <v>119</v>
      </c>
      <c r="B129" s="53" t="s">
        <v>351</v>
      </c>
      <c r="C129" s="31">
        <v>318.95</v>
      </c>
      <c r="D129" s="36">
        <v>319.31666666666666</v>
      </c>
      <c r="E129" s="36">
        <v>311.33333333333331</v>
      </c>
      <c r="F129" s="36">
        <v>303.71666666666664</v>
      </c>
      <c r="G129" s="36">
        <v>295.73333333333329</v>
      </c>
      <c r="H129" s="36">
        <v>326.93333333333334</v>
      </c>
      <c r="I129" s="36">
        <v>334.91666666666669</v>
      </c>
      <c r="J129" s="36">
        <v>342.53333333333336</v>
      </c>
      <c r="K129" s="31">
        <v>327.3</v>
      </c>
      <c r="L129" s="31">
        <v>311.7</v>
      </c>
      <c r="M129" s="31">
        <v>2.73902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1680.3</v>
      </c>
      <c r="D130" s="36">
        <v>1679.0333333333335</v>
      </c>
      <c r="E130" s="36">
        <v>1665.3166666666671</v>
      </c>
      <c r="F130" s="36">
        <v>1650.3333333333335</v>
      </c>
      <c r="G130" s="36">
        <v>1636.616666666667</v>
      </c>
      <c r="H130" s="36">
        <v>1694.0166666666671</v>
      </c>
      <c r="I130" s="36">
        <v>1707.7333333333338</v>
      </c>
      <c r="J130" s="36">
        <v>1722.7166666666672</v>
      </c>
      <c r="K130" s="31">
        <v>1692.75</v>
      </c>
      <c r="L130" s="31">
        <v>1664.05</v>
      </c>
      <c r="M130" s="31">
        <v>6.9467600000000003</v>
      </c>
      <c r="N130" s="1"/>
      <c r="O130" s="1"/>
    </row>
    <row r="131" spans="1:15" ht="12.75" customHeight="1">
      <c r="A131" s="33">
        <v>121</v>
      </c>
      <c r="B131" s="53" t="s">
        <v>368</v>
      </c>
      <c r="C131" s="31">
        <v>1593.65</v>
      </c>
      <c r="D131" s="36">
        <v>1583.1833333333332</v>
      </c>
      <c r="E131" s="36">
        <v>1552.5666666666664</v>
      </c>
      <c r="F131" s="36">
        <v>1511.4833333333331</v>
      </c>
      <c r="G131" s="36">
        <v>1480.8666666666663</v>
      </c>
      <c r="H131" s="36">
        <v>1624.2666666666664</v>
      </c>
      <c r="I131" s="36">
        <v>1654.8833333333332</v>
      </c>
      <c r="J131" s="36">
        <v>1695.9666666666665</v>
      </c>
      <c r="K131" s="31">
        <v>1613.8</v>
      </c>
      <c r="L131" s="31">
        <v>1542.1</v>
      </c>
      <c r="M131" s="31">
        <v>6.9977499999999999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508.45</v>
      </c>
      <c r="D132" s="36">
        <v>510.14999999999992</v>
      </c>
      <c r="E132" s="36">
        <v>502.39999999999986</v>
      </c>
      <c r="F132" s="36">
        <v>496.34999999999997</v>
      </c>
      <c r="G132" s="36">
        <v>488.59999999999991</v>
      </c>
      <c r="H132" s="36">
        <v>516.19999999999982</v>
      </c>
      <c r="I132" s="36">
        <v>523.94999999999993</v>
      </c>
      <c r="J132" s="36">
        <v>529.99999999999977</v>
      </c>
      <c r="K132" s="31">
        <v>517.9</v>
      </c>
      <c r="L132" s="31">
        <v>504.1</v>
      </c>
      <c r="M132" s="31">
        <v>24.0078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2015.6</v>
      </c>
      <c r="D133" s="36">
        <v>2020.4166666666667</v>
      </c>
      <c r="E133" s="36">
        <v>1990.2333333333336</v>
      </c>
      <c r="F133" s="36">
        <v>1964.8666666666668</v>
      </c>
      <c r="G133" s="36">
        <v>1934.6833333333336</v>
      </c>
      <c r="H133" s="36">
        <v>2045.7833333333335</v>
      </c>
      <c r="I133" s="36">
        <v>2075.9666666666662</v>
      </c>
      <c r="J133" s="36">
        <v>2101.3333333333335</v>
      </c>
      <c r="K133" s="31">
        <v>2050.6</v>
      </c>
      <c r="L133" s="31">
        <v>1995.05</v>
      </c>
      <c r="M133" s="31">
        <v>2.4200599999999999</v>
      </c>
      <c r="N133" s="1"/>
      <c r="O133" s="1"/>
    </row>
    <row r="134" spans="1:15" ht="12.75" customHeight="1">
      <c r="A134" s="33">
        <v>124</v>
      </c>
      <c r="B134" s="53" t="s">
        <v>850</v>
      </c>
      <c r="C134" s="31">
        <v>1835.15</v>
      </c>
      <c r="D134" s="36">
        <v>1821.6166666666668</v>
      </c>
      <c r="E134" s="36">
        <v>1748.5333333333335</v>
      </c>
      <c r="F134" s="36">
        <v>1661.9166666666667</v>
      </c>
      <c r="G134" s="36">
        <v>1588.8333333333335</v>
      </c>
      <c r="H134" s="36">
        <v>1908.2333333333336</v>
      </c>
      <c r="I134" s="36">
        <v>1981.3166666666666</v>
      </c>
      <c r="J134" s="36">
        <v>2067.9333333333334</v>
      </c>
      <c r="K134" s="31">
        <v>1894.7</v>
      </c>
      <c r="L134" s="31">
        <v>1735</v>
      </c>
      <c r="M134" s="31">
        <v>2.6138300000000001</v>
      </c>
      <c r="N134" s="1"/>
      <c r="O134" s="1"/>
    </row>
    <row r="135" spans="1:15" ht="12.75" customHeight="1">
      <c r="A135" s="33">
        <v>125</v>
      </c>
      <c r="B135" s="53" t="s">
        <v>369</v>
      </c>
      <c r="C135" s="31">
        <v>965.25</v>
      </c>
      <c r="D135" s="36">
        <v>970.48333333333323</v>
      </c>
      <c r="E135" s="36">
        <v>953.26666666666642</v>
      </c>
      <c r="F135" s="36">
        <v>941.28333333333319</v>
      </c>
      <c r="G135" s="36">
        <v>924.06666666666638</v>
      </c>
      <c r="H135" s="36">
        <v>982.46666666666647</v>
      </c>
      <c r="I135" s="36">
        <v>999.68333333333339</v>
      </c>
      <c r="J135" s="36">
        <v>1011.6666666666665</v>
      </c>
      <c r="K135" s="31">
        <v>987.7</v>
      </c>
      <c r="L135" s="31">
        <v>958.5</v>
      </c>
      <c r="M135" s="31">
        <v>0.43958000000000003</v>
      </c>
      <c r="N135" s="1"/>
      <c r="O135" s="1"/>
    </row>
    <row r="136" spans="1:15" ht="12.75" customHeight="1">
      <c r="A136" s="33">
        <v>126</v>
      </c>
      <c r="B136" s="53" t="s">
        <v>370</v>
      </c>
      <c r="C136" s="31">
        <v>617.15</v>
      </c>
      <c r="D136" s="36">
        <v>612.06666666666672</v>
      </c>
      <c r="E136" s="36">
        <v>599.13333333333344</v>
      </c>
      <c r="F136" s="36">
        <v>581.11666666666667</v>
      </c>
      <c r="G136" s="36">
        <v>568.18333333333339</v>
      </c>
      <c r="H136" s="36">
        <v>630.08333333333348</v>
      </c>
      <c r="I136" s="36">
        <v>643.01666666666665</v>
      </c>
      <c r="J136" s="36">
        <v>661.03333333333353</v>
      </c>
      <c r="K136" s="31">
        <v>625</v>
      </c>
      <c r="L136" s="31">
        <v>594.04999999999995</v>
      </c>
      <c r="M136" s="31">
        <v>7.8656499999999996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1950</v>
      </c>
      <c r="D137" s="36">
        <v>1950.2833333333335</v>
      </c>
      <c r="E137" s="36">
        <v>1921.5666666666671</v>
      </c>
      <c r="F137" s="36">
        <v>1893.1333333333334</v>
      </c>
      <c r="G137" s="36">
        <v>1864.416666666667</v>
      </c>
      <c r="H137" s="36">
        <v>1978.7166666666672</v>
      </c>
      <c r="I137" s="36">
        <v>2007.4333333333338</v>
      </c>
      <c r="J137" s="36">
        <v>2035.8666666666672</v>
      </c>
      <c r="K137" s="31">
        <v>1979</v>
      </c>
      <c r="L137" s="31">
        <v>1921.85</v>
      </c>
      <c r="M137" s="31">
        <v>2.6649400000000001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406.45</v>
      </c>
      <c r="D138" s="36">
        <v>409.83333333333331</v>
      </c>
      <c r="E138" s="36">
        <v>400.66666666666663</v>
      </c>
      <c r="F138" s="36">
        <v>394.88333333333333</v>
      </c>
      <c r="G138" s="36">
        <v>385.71666666666664</v>
      </c>
      <c r="H138" s="36">
        <v>415.61666666666662</v>
      </c>
      <c r="I138" s="36">
        <v>424.78333333333325</v>
      </c>
      <c r="J138" s="36">
        <v>430.56666666666661</v>
      </c>
      <c r="K138" s="31">
        <v>419</v>
      </c>
      <c r="L138" s="31">
        <v>404.05</v>
      </c>
      <c r="M138" s="31">
        <v>5.9570499999999997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127.45</v>
      </c>
      <c r="D139" s="36">
        <v>129.28333333333333</v>
      </c>
      <c r="E139" s="36">
        <v>124.56666666666666</v>
      </c>
      <c r="F139" s="36">
        <v>121.68333333333334</v>
      </c>
      <c r="G139" s="36">
        <v>116.96666666666667</v>
      </c>
      <c r="H139" s="36">
        <v>132.16666666666666</v>
      </c>
      <c r="I139" s="36">
        <v>136.8833333333333</v>
      </c>
      <c r="J139" s="36">
        <v>139.76666666666665</v>
      </c>
      <c r="K139" s="31">
        <v>134</v>
      </c>
      <c r="L139" s="31">
        <v>126.4</v>
      </c>
      <c r="M139" s="31">
        <v>75.579930000000004</v>
      </c>
      <c r="N139" s="1"/>
      <c r="O139" s="1"/>
    </row>
    <row r="140" spans="1:15" ht="12.75" customHeight="1">
      <c r="A140" s="33">
        <v>130</v>
      </c>
      <c r="B140" s="53" t="s">
        <v>371</v>
      </c>
      <c r="C140" s="31">
        <v>184.05</v>
      </c>
      <c r="D140" s="36">
        <v>185.11666666666665</v>
      </c>
      <c r="E140" s="36">
        <v>179.6333333333333</v>
      </c>
      <c r="F140" s="36">
        <v>175.21666666666664</v>
      </c>
      <c r="G140" s="36">
        <v>169.73333333333329</v>
      </c>
      <c r="H140" s="36">
        <v>189.5333333333333</v>
      </c>
      <c r="I140" s="36">
        <v>195.01666666666665</v>
      </c>
      <c r="J140" s="36">
        <v>199.43333333333331</v>
      </c>
      <c r="K140" s="31">
        <v>190.6</v>
      </c>
      <c r="L140" s="31">
        <v>180.7</v>
      </c>
      <c r="M140" s="31">
        <v>31.62763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3406.4</v>
      </c>
      <c r="D141" s="36">
        <v>3406.7166666666667</v>
      </c>
      <c r="E141" s="36">
        <v>3379.6833333333334</v>
      </c>
      <c r="F141" s="36">
        <v>3352.9666666666667</v>
      </c>
      <c r="G141" s="36">
        <v>3325.9333333333334</v>
      </c>
      <c r="H141" s="36">
        <v>3433.4333333333334</v>
      </c>
      <c r="I141" s="36">
        <v>3460.4666666666672</v>
      </c>
      <c r="J141" s="36">
        <v>3487.1833333333334</v>
      </c>
      <c r="K141" s="31">
        <v>3433.75</v>
      </c>
      <c r="L141" s="31">
        <v>3380</v>
      </c>
      <c r="M141" s="31">
        <v>5.3875500000000001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5340.95</v>
      </c>
      <c r="D142" s="36">
        <v>5358.9000000000005</v>
      </c>
      <c r="E142" s="36">
        <v>5270.3000000000011</v>
      </c>
      <c r="F142" s="36">
        <v>5199.6500000000005</v>
      </c>
      <c r="G142" s="36">
        <v>5111.0500000000011</v>
      </c>
      <c r="H142" s="36">
        <v>5429.5500000000011</v>
      </c>
      <c r="I142" s="36">
        <v>5518.1500000000015</v>
      </c>
      <c r="J142" s="36">
        <v>5588.8000000000011</v>
      </c>
      <c r="K142" s="31">
        <v>5447.5</v>
      </c>
      <c r="L142" s="31">
        <v>5288.25</v>
      </c>
      <c r="M142" s="31">
        <v>4.3366899999999999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522.29999999999995</v>
      </c>
      <c r="D143" s="36">
        <v>521.31666666666661</v>
      </c>
      <c r="E143" s="36">
        <v>514.48333333333323</v>
      </c>
      <c r="F143" s="36">
        <v>506.66666666666663</v>
      </c>
      <c r="G143" s="36">
        <v>499.83333333333326</v>
      </c>
      <c r="H143" s="36">
        <v>529.13333333333321</v>
      </c>
      <c r="I143" s="36">
        <v>535.9666666666667</v>
      </c>
      <c r="J143" s="36">
        <v>543.78333333333319</v>
      </c>
      <c r="K143" s="31">
        <v>528.15</v>
      </c>
      <c r="L143" s="31">
        <v>513.5</v>
      </c>
      <c r="M143" s="31">
        <v>43.613900000000001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2349.25</v>
      </c>
      <c r="D144" s="36">
        <v>2345.4833333333331</v>
      </c>
      <c r="E144" s="36">
        <v>2316.0666666666662</v>
      </c>
      <c r="F144" s="36">
        <v>2282.8833333333332</v>
      </c>
      <c r="G144" s="36">
        <v>2253.4666666666662</v>
      </c>
      <c r="H144" s="36">
        <v>2378.6666666666661</v>
      </c>
      <c r="I144" s="36">
        <v>2408.083333333333</v>
      </c>
      <c r="J144" s="36">
        <v>2441.266666666666</v>
      </c>
      <c r="K144" s="31">
        <v>2374.9</v>
      </c>
      <c r="L144" s="31">
        <v>2312.3000000000002</v>
      </c>
      <c r="M144" s="31">
        <v>1.5860799999999999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5421.95</v>
      </c>
      <c r="D145" s="36">
        <v>5426.7833333333338</v>
      </c>
      <c r="E145" s="36">
        <v>5336.0666666666675</v>
      </c>
      <c r="F145" s="36">
        <v>5250.1833333333334</v>
      </c>
      <c r="G145" s="36">
        <v>5159.4666666666672</v>
      </c>
      <c r="H145" s="36">
        <v>5512.6666666666679</v>
      </c>
      <c r="I145" s="36">
        <v>5603.3833333333332</v>
      </c>
      <c r="J145" s="36">
        <v>5689.2666666666682</v>
      </c>
      <c r="K145" s="31">
        <v>5517.5</v>
      </c>
      <c r="L145" s="31">
        <v>5340.9</v>
      </c>
      <c r="M145" s="31">
        <v>3.0882900000000002</v>
      </c>
      <c r="N145" s="1"/>
      <c r="O145" s="1"/>
    </row>
    <row r="146" spans="1:15" ht="12.75" customHeight="1">
      <c r="A146" s="33">
        <v>136</v>
      </c>
      <c r="B146" s="53" t="s">
        <v>372</v>
      </c>
      <c r="C146" s="31">
        <v>466.1</v>
      </c>
      <c r="D146" s="36">
        <v>463.56666666666666</v>
      </c>
      <c r="E146" s="36">
        <v>455.23333333333335</v>
      </c>
      <c r="F146" s="36">
        <v>444.36666666666667</v>
      </c>
      <c r="G146" s="36">
        <v>436.03333333333336</v>
      </c>
      <c r="H146" s="36">
        <v>474.43333333333334</v>
      </c>
      <c r="I146" s="36">
        <v>482.76666666666671</v>
      </c>
      <c r="J146" s="36">
        <v>493.63333333333333</v>
      </c>
      <c r="K146" s="31">
        <v>471.9</v>
      </c>
      <c r="L146" s="31">
        <v>452.7</v>
      </c>
      <c r="M146" s="31">
        <v>3.58345</v>
      </c>
      <c r="N146" s="1"/>
      <c r="O146" s="1"/>
    </row>
    <row r="147" spans="1:15" ht="12.75" customHeight="1">
      <c r="A147" s="33">
        <v>137</v>
      </c>
      <c r="B147" s="53" t="s">
        <v>375</v>
      </c>
      <c r="C147" s="31">
        <v>38.35</v>
      </c>
      <c r="D147" s="36">
        <v>38</v>
      </c>
      <c r="E147" s="36">
        <v>37.35</v>
      </c>
      <c r="F147" s="36">
        <v>36.35</v>
      </c>
      <c r="G147" s="36">
        <v>35.700000000000003</v>
      </c>
      <c r="H147" s="36">
        <v>39</v>
      </c>
      <c r="I147" s="36">
        <v>39.650000000000006</v>
      </c>
      <c r="J147" s="36">
        <v>40.65</v>
      </c>
      <c r="K147" s="31">
        <v>38.65</v>
      </c>
      <c r="L147" s="31">
        <v>37</v>
      </c>
      <c r="M147" s="31">
        <v>113.49431</v>
      </c>
      <c r="N147" s="1"/>
      <c r="O147" s="1"/>
    </row>
    <row r="148" spans="1:15" ht="12.75" customHeight="1">
      <c r="A148" s="33">
        <v>138</v>
      </c>
      <c r="B148" s="53" t="s">
        <v>563</v>
      </c>
      <c r="C148" s="31">
        <v>1899.85</v>
      </c>
      <c r="D148" s="36">
        <v>1901.6000000000001</v>
      </c>
      <c r="E148" s="36">
        <v>1869.2500000000002</v>
      </c>
      <c r="F148" s="36">
        <v>1838.65</v>
      </c>
      <c r="G148" s="36">
        <v>1806.3000000000002</v>
      </c>
      <c r="H148" s="36">
        <v>1932.2000000000003</v>
      </c>
      <c r="I148" s="36">
        <v>1964.5500000000002</v>
      </c>
      <c r="J148" s="36">
        <v>1995.1500000000003</v>
      </c>
      <c r="K148" s="31">
        <v>1933.95</v>
      </c>
      <c r="L148" s="31">
        <v>1871</v>
      </c>
      <c r="M148" s="31">
        <v>0.92776999999999998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3326.8</v>
      </c>
      <c r="D149" s="36">
        <v>3337.2666666666664</v>
      </c>
      <c r="E149" s="36">
        <v>3299.5333333333328</v>
      </c>
      <c r="F149" s="36">
        <v>3272.2666666666664</v>
      </c>
      <c r="G149" s="36">
        <v>3234.5333333333328</v>
      </c>
      <c r="H149" s="36">
        <v>3364.5333333333328</v>
      </c>
      <c r="I149" s="36">
        <v>3402.2666666666664</v>
      </c>
      <c r="J149" s="36">
        <v>3429.5333333333328</v>
      </c>
      <c r="K149" s="31">
        <v>3375</v>
      </c>
      <c r="L149" s="31">
        <v>3310</v>
      </c>
      <c r="M149" s="31">
        <v>4.2861900000000004</v>
      </c>
      <c r="N149" s="1"/>
      <c r="O149" s="1"/>
    </row>
    <row r="150" spans="1:15" ht="12.75" customHeight="1">
      <c r="A150" s="33">
        <v>140</v>
      </c>
      <c r="B150" s="53" t="s">
        <v>373</v>
      </c>
      <c r="C150" s="31">
        <v>213.15</v>
      </c>
      <c r="D150" s="36">
        <v>211.41666666666666</v>
      </c>
      <c r="E150" s="36">
        <v>207.2833333333333</v>
      </c>
      <c r="F150" s="36">
        <v>201.41666666666666</v>
      </c>
      <c r="G150" s="36">
        <v>197.2833333333333</v>
      </c>
      <c r="H150" s="36">
        <v>217.2833333333333</v>
      </c>
      <c r="I150" s="36">
        <v>221.41666666666669</v>
      </c>
      <c r="J150" s="36">
        <v>227.2833333333333</v>
      </c>
      <c r="K150" s="31">
        <v>215.55</v>
      </c>
      <c r="L150" s="31">
        <v>205.55</v>
      </c>
      <c r="M150" s="31">
        <v>7.3383099999999999</v>
      </c>
      <c r="N150" s="1"/>
      <c r="O150" s="1"/>
    </row>
    <row r="151" spans="1:15" ht="12.75" customHeight="1">
      <c r="A151" s="33">
        <v>141</v>
      </c>
      <c r="B151" s="53" t="s">
        <v>376</v>
      </c>
      <c r="C151" s="31">
        <v>472</v>
      </c>
      <c r="D151" s="36">
        <v>473.90000000000003</v>
      </c>
      <c r="E151" s="36">
        <v>464.90000000000009</v>
      </c>
      <c r="F151" s="36">
        <v>457.80000000000007</v>
      </c>
      <c r="G151" s="36">
        <v>448.80000000000013</v>
      </c>
      <c r="H151" s="36">
        <v>481.00000000000006</v>
      </c>
      <c r="I151" s="36">
        <v>489.99999999999994</v>
      </c>
      <c r="J151" s="36">
        <v>497.1</v>
      </c>
      <c r="K151" s="31">
        <v>482.9</v>
      </c>
      <c r="L151" s="31">
        <v>466.8</v>
      </c>
      <c r="M151" s="31">
        <v>1.3982399999999999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498.5</v>
      </c>
      <c r="D152" s="36">
        <v>500.88333333333338</v>
      </c>
      <c r="E152" s="36">
        <v>492.76666666666677</v>
      </c>
      <c r="F152" s="36">
        <v>487.03333333333336</v>
      </c>
      <c r="G152" s="36">
        <v>478.91666666666674</v>
      </c>
      <c r="H152" s="36">
        <v>506.61666666666679</v>
      </c>
      <c r="I152" s="36">
        <v>514.73333333333346</v>
      </c>
      <c r="J152" s="36">
        <v>520.46666666666681</v>
      </c>
      <c r="K152" s="31">
        <v>509</v>
      </c>
      <c r="L152" s="31">
        <v>495.15</v>
      </c>
      <c r="M152" s="31">
        <v>2.6535099999999998</v>
      </c>
      <c r="N152" s="1"/>
      <c r="O152" s="1"/>
    </row>
    <row r="153" spans="1:15" ht="12.75" customHeight="1">
      <c r="A153" s="33">
        <v>143</v>
      </c>
      <c r="B153" s="53" t="s">
        <v>377</v>
      </c>
      <c r="C153" s="31">
        <v>1581.05</v>
      </c>
      <c r="D153" s="36">
        <v>1583.1833333333332</v>
      </c>
      <c r="E153" s="36">
        <v>1557.2166666666662</v>
      </c>
      <c r="F153" s="36">
        <v>1533.383333333333</v>
      </c>
      <c r="G153" s="36">
        <v>1507.4166666666661</v>
      </c>
      <c r="H153" s="36">
        <v>1607.0166666666664</v>
      </c>
      <c r="I153" s="36">
        <v>1632.9833333333331</v>
      </c>
      <c r="J153" s="36">
        <v>1656.8166666666666</v>
      </c>
      <c r="K153" s="31">
        <v>1609.15</v>
      </c>
      <c r="L153" s="31">
        <v>1559.35</v>
      </c>
      <c r="M153" s="31">
        <v>2.1204100000000001</v>
      </c>
      <c r="N153" s="1"/>
      <c r="O153" s="1"/>
    </row>
    <row r="154" spans="1:15" ht="12.75" customHeight="1">
      <c r="A154" s="33">
        <v>144</v>
      </c>
      <c r="B154" s="53" t="s">
        <v>378</v>
      </c>
      <c r="C154" s="31">
        <v>118.95</v>
      </c>
      <c r="D154" s="36">
        <v>119.7</v>
      </c>
      <c r="E154" s="36">
        <v>115.7</v>
      </c>
      <c r="F154" s="36">
        <v>112.45</v>
      </c>
      <c r="G154" s="36">
        <v>108.45</v>
      </c>
      <c r="H154" s="36">
        <v>122.95</v>
      </c>
      <c r="I154" s="36">
        <v>126.95</v>
      </c>
      <c r="J154" s="36">
        <v>130.19999999999999</v>
      </c>
      <c r="K154" s="31">
        <v>123.7</v>
      </c>
      <c r="L154" s="31">
        <v>116.45</v>
      </c>
      <c r="M154" s="31">
        <v>64.558800000000005</v>
      </c>
      <c r="N154" s="1"/>
      <c r="O154" s="1"/>
    </row>
    <row r="155" spans="1:15" ht="12.75" customHeight="1">
      <c r="A155" s="33">
        <v>145</v>
      </c>
      <c r="B155" s="53" t="s">
        <v>374</v>
      </c>
      <c r="C155" s="31">
        <v>182.85</v>
      </c>
      <c r="D155" s="36">
        <v>181.66666666666666</v>
      </c>
      <c r="E155" s="36">
        <v>179.5333333333333</v>
      </c>
      <c r="F155" s="36">
        <v>176.21666666666664</v>
      </c>
      <c r="G155" s="36">
        <v>174.08333333333329</v>
      </c>
      <c r="H155" s="36">
        <v>184.98333333333332</v>
      </c>
      <c r="I155" s="36">
        <v>187.1166666666667</v>
      </c>
      <c r="J155" s="36">
        <v>190.43333333333334</v>
      </c>
      <c r="K155" s="31">
        <v>183.8</v>
      </c>
      <c r="L155" s="31">
        <v>178.35</v>
      </c>
      <c r="M155" s="31">
        <v>5.4565299999999999</v>
      </c>
      <c r="N155" s="1"/>
      <c r="O155" s="1"/>
    </row>
    <row r="156" spans="1:15" ht="12.75" customHeight="1">
      <c r="A156" s="33">
        <v>146</v>
      </c>
      <c r="B156" s="53" t="s">
        <v>379</v>
      </c>
      <c r="C156" s="31">
        <v>93.7</v>
      </c>
      <c r="D156" s="36">
        <v>92.233333333333334</v>
      </c>
      <c r="E156" s="36">
        <v>90.166666666666671</v>
      </c>
      <c r="F156" s="36">
        <v>86.63333333333334</v>
      </c>
      <c r="G156" s="36">
        <v>84.566666666666677</v>
      </c>
      <c r="H156" s="36">
        <v>95.766666666666666</v>
      </c>
      <c r="I156" s="36">
        <v>97.833333333333329</v>
      </c>
      <c r="J156" s="36">
        <v>101.36666666666666</v>
      </c>
      <c r="K156" s="31">
        <v>94.3</v>
      </c>
      <c r="L156" s="31">
        <v>88.7</v>
      </c>
      <c r="M156" s="31">
        <v>65.071849999999998</v>
      </c>
      <c r="N156" s="1"/>
      <c r="O156" s="1"/>
    </row>
    <row r="157" spans="1:15" ht="12.75" customHeight="1">
      <c r="A157" s="33">
        <v>147</v>
      </c>
      <c r="B157" s="53" t="s">
        <v>851</v>
      </c>
      <c r="C157" s="31">
        <v>815.75</v>
      </c>
      <c r="D157" s="36">
        <v>816.56666666666661</v>
      </c>
      <c r="E157" s="36">
        <v>803.18333333333317</v>
      </c>
      <c r="F157" s="36">
        <v>790.61666666666656</v>
      </c>
      <c r="G157" s="36">
        <v>777.23333333333312</v>
      </c>
      <c r="H157" s="36">
        <v>829.13333333333321</v>
      </c>
      <c r="I157" s="36">
        <v>842.51666666666665</v>
      </c>
      <c r="J157" s="36">
        <v>855.08333333333326</v>
      </c>
      <c r="K157" s="31">
        <v>829.95</v>
      </c>
      <c r="L157" s="31">
        <v>804</v>
      </c>
      <c r="M157" s="31">
        <v>1.6920999999999999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3133.55</v>
      </c>
      <c r="D158" s="36">
        <v>3102.5666666666671</v>
      </c>
      <c r="E158" s="36">
        <v>3062.0833333333339</v>
      </c>
      <c r="F158" s="36">
        <v>2990.6166666666668</v>
      </c>
      <c r="G158" s="36">
        <v>2950.1333333333337</v>
      </c>
      <c r="H158" s="36">
        <v>3174.0333333333342</v>
      </c>
      <c r="I158" s="36">
        <v>3214.5166666666669</v>
      </c>
      <c r="J158" s="36">
        <v>3285.9833333333345</v>
      </c>
      <c r="K158" s="31">
        <v>3143.05</v>
      </c>
      <c r="L158" s="31">
        <v>3031.1</v>
      </c>
      <c r="M158" s="31">
        <v>3.6480299999999999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246.2</v>
      </c>
      <c r="D159" s="36">
        <v>245.41666666666666</v>
      </c>
      <c r="E159" s="36">
        <v>242.48333333333332</v>
      </c>
      <c r="F159" s="36">
        <v>238.76666666666665</v>
      </c>
      <c r="G159" s="36">
        <v>235.83333333333331</v>
      </c>
      <c r="H159" s="36">
        <v>249.13333333333333</v>
      </c>
      <c r="I159" s="36">
        <v>252.06666666666666</v>
      </c>
      <c r="J159" s="36">
        <v>255.78333333333333</v>
      </c>
      <c r="K159" s="31">
        <v>248.35</v>
      </c>
      <c r="L159" s="31">
        <v>241.7</v>
      </c>
      <c r="M159" s="31">
        <v>22.128350000000001</v>
      </c>
      <c r="N159" s="1"/>
      <c r="O159" s="1"/>
    </row>
    <row r="160" spans="1:15" ht="12.75" customHeight="1">
      <c r="A160" s="33">
        <v>150</v>
      </c>
      <c r="B160" s="53" t="s">
        <v>380</v>
      </c>
      <c r="C160" s="31">
        <v>352.7</v>
      </c>
      <c r="D160" s="36">
        <v>353.05</v>
      </c>
      <c r="E160" s="36">
        <v>345.1</v>
      </c>
      <c r="F160" s="36">
        <v>337.5</v>
      </c>
      <c r="G160" s="36">
        <v>329.55</v>
      </c>
      <c r="H160" s="36">
        <v>360.65000000000003</v>
      </c>
      <c r="I160" s="36">
        <v>368.59999999999997</v>
      </c>
      <c r="J160" s="36">
        <v>376.20000000000005</v>
      </c>
      <c r="K160" s="31">
        <v>361</v>
      </c>
      <c r="L160" s="31">
        <v>345.45</v>
      </c>
      <c r="M160" s="31">
        <v>1.08005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138.15</v>
      </c>
      <c r="D161" s="36">
        <v>138.93333333333334</v>
      </c>
      <c r="E161" s="36">
        <v>136.51666666666668</v>
      </c>
      <c r="F161" s="36">
        <v>134.88333333333335</v>
      </c>
      <c r="G161" s="36">
        <v>132.4666666666667</v>
      </c>
      <c r="H161" s="36">
        <v>140.56666666666666</v>
      </c>
      <c r="I161" s="36">
        <v>142.98333333333329</v>
      </c>
      <c r="J161" s="36">
        <v>144.61666666666665</v>
      </c>
      <c r="K161" s="31">
        <v>141.35</v>
      </c>
      <c r="L161" s="31">
        <v>137.30000000000001</v>
      </c>
      <c r="M161" s="31">
        <v>194.69167999999999</v>
      </c>
      <c r="N161" s="1"/>
      <c r="O161" s="1"/>
    </row>
    <row r="162" spans="1:15" ht="12.75" customHeight="1">
      <c r="A162" s="33">
        <v>152</v>
      </c>
      <c r="B162" s="53" t="s">
        <v>381</v>
      </c>
      <c r="C162" s="31">
        <v>655.9</v>
      </c>
      <c r="D162" s="36">
        <v>654.73333333333323</v>
      </c>
      <c r="E162" s="36">
        <v>637.51666666666642</v>
      </c>
      <c r="F162" s="36">
        <v>619.13333333333321</v>
      </c>
      <c r="G162" s="36">
        <v>601.9166666666664</v>
      </c>
      <c r="H162" s="36">
        <v>673.11666666666645</v>
      </c>
      <c r="I162" s="36">
        <v>690.33333333333337</v>
      </c>
      <c r="J162" s="36">
        <v>708.71666666666647</v>
      </c>
      <c r="K162" s="31">
        <v>671.95</v>
      </c>
      <c r="L162" s="31">
        <v>636.35</v>
      </c>
      <c r="M162" s="31">
        <v>12.974729999999999</v>
      </c>
      <c r="N162" s="1"/>
      <c r="O162" s="1"/>
    </row>
    <row r="163" spans="1:15" ht="12.75" customHeight="1">
      <c r="A163" s="33">
        <v>153</v>
      </c>
      <c r="B163" s="53" t="s">
        <v>382</v>
      </c>
      <c r="C163" s="31">
        <v>4489.55</v>
      </c>
      <c r="D163" s="36">
        <v>4504.2166666666672</v>
      </c>
      <c r="E163" s="36">
        <v>4437.3833333333341</v>
      </c>
      <c r="F163" s="36">
        <v>4385.2166666666672</v>
      </c>
      <c r="G163" s="36">
        <v>4318.3833333333341</v>
      </c>
      <c r="H163" s="36">
        <v>4556.3833333333341</v>
      </c>
      <c r="I163" s="36">
        <v>4623.2166666666662</v>
      </c>
      <c r="J163" s="36">
        <v>4675.3833333333341</v>
      </c>
      <c r="K163" s="31">
        <v>4571.05</v>
      </c>
      <c r="L163" s="31">
        <v>4452.05</v>
      </c>
      <c r="M163" s="31">
        <v>0.21854000000000001</v>
      </c>
      <c r="N163" s="1"/>
      <c r="O163" s="1"/>
    </row>
    <row r="164" spans="1:15" ht="12.75" customHeight="1">
      <c r="A164" s="33">
        <v>154</v>
      </c>
      <c r="B164" s="53" t="s">
        <v>383</v>
      </c>
      <c r="C164" s="31">
        <v>851.3</v>
      </c>
      <c r="D164" s="36">
        <v>855.83333333333337</v>
      </c>
      <c r="E164" s="36">
        <v>836.66666666666674</v>
      </c>
      <c r="F164" s="36">
        <v>822.03333333333342</v>
      </c>
      <c r="G164" s="36">
        <v>802.86666666666679</v>
      </c>
      <c r="H164" s="36">
        <v>870.4666666666667</v>
      </c>
      <c r="I164" s="36">
        <v>889.63333333333344</v>
      </c>
      <c r="J164" s="36">
        <v>904.26666666666665</v>
      </c>
      <c r="K164" s="31">
        <v>875</v>
      </c>
      <c r="L164" s="31">
        <v>841.2</v>
      </c>
      <c r="M164" s="31">
        <v>5.1222500000000002</v>
      </c>
      <c r="N164" s="1"/>
      <c r="O164" s="1"/>
    </row>
    <row r="165" spans="1:15" ht="12.75" customHeight="1">
      <c r="A165" s="33">
        <v>155</v>
      </c>
      <c r="B165" s="53" t="s">
        <v>384</v>
      </c>
      <c r="C165" s="31">
        <v>192.4</v>
      </c>
      <c r="D165" s="36">
        <v>190.63333333333335</v>
      </c>
      <c r="E165" s="36">
        <v>187.56666666666672</v>
      </c>
      <c r="F165" s="36">
        <v>182.73333333333338</v>
      </c>
      <c r="G165" s="36">
        <v>179.66666666666674</v>
      </c>
      <c r="H165" s="36">
        <v>195.4666666666667</v>
      </c>
      <c r="I165" s="36">
        <v>198.53333333333336</v>
      </c>
      <c r="J165" s="36">
        <v>203.36666666666667</v>
      </c>
      <c r="K165" s="31">
        <v>193.7</v>
      </c>
      <c r="L165" s="31">
        <v>185.8</v>
      </c>
      <c r="M165" s="31">
        <v>8.2969299999999997</v>
      </c>
      <c r="N165" s="1"/>
      <c r="O165" s="1"/>
    </row>
    <row r="166" spans="1:15" ht="12.75" customHeight="1">
      <c r="A166" s="33">
        <v>156</v>
      </c>
      <c r="B166" s="53" t="s">
        <v>385</v>
      </c>
      <c r="C166" s="31">
        <v>153.1</v>
      </c>
      <c r="D166" s="36">
        <v>152.53333333333333</v>
      </c>
      <c r="E166" s="36">
        <v>148.86666666666667</v>
      </c>
      <c r="F166" s="36">
        <v>144.63333333333335</v>
      </c>
      <c r="G166" s="36">
        <v>140.9666666666667</v>
      </c>
      <c r="H166" s="36">
        <v>156.76666666666665</v>
      </c>
      <c r="I166" s="36">
        <v>160.43333333333334</v>
      </c>
      <c r="J166" s="36">
        <v>164.66666666666663</v>
      </c>
      <c r="K166" s="31">
        <v>156.19999999999999</v>
      </c>
      <c r="L166" s="31">
        <v>148.30000000000001</v>
      </c>
      <c r="M166" s="31">
        <v>23.00319</v>
      </c>
      <c r="N166" s="1"/>
      <c r="O166" s="1"/>
    </row>
    <row r="167" spans="1:15" ht="12.75" customHeight="1">
      <c r="A167" s="33">
        <v>157</v>
      </c>
      <c r="B167" s="53" t="s">
        <v>852</v>
      </c>
      <c r="C167" s="31">
        <v>708.15</v>
      </c>
      <c r="D167" s="36">
        <v>706.03333333333342</v>
      </c>
      <c r="E167" s="36">
        <v>692.06666666666683</v>
      </c>
      <c r="F167" s="36">
        <v>675.98333333333346</v>
      </c>
      <c r="G167" s="36">
        <v>662.01666666666688</v>
      </c>
      <c r="H167" s="36">
        <v>722.11666666666679</v>
      </c>
      <c r="I167" s="36">
        <v>736.08333333333326</v>
      </c>
      <c r="J167" s="36">
        <v>752.16666666666674</v>
      </c>
      <c r="K167" s="31">
        <v>720</v>
      </c>
      <c r="L167" s="31">
        <v>689.95</v>
      </c>
      <c r="M167" s="31">
        <v>3.3647999999999998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320.10000000000002</v>
      </c>
      <c r="D168" s="36">
        <v>321.3</v>
      </c>
      <c r="E168" s="36">
        <v>312.60000000000002</v>
      </c>
      <c r="F168" s="36">
        <v>305.10000000000002</v>
      </c>
      <c r="G168" s="36">
        <v>296.40000000000003</v>
      </c>
      <c r="H168" s="36">
        <v>328.8</v>
      </c>
      <c r="I168" s="36">
        <v>337.49999999999994</v>
      </c>
      <c r="J168" s="36">
        <v>345</v>
      </c>
      <c r="K168" s="31">
        <v>330</v>
      </c>
      <c r="L168" s="31">
        <v>313.8</v>
      </c>
      <c r="M168" s="31">
        <v>46.079900000000002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138.80000000000001</v>
      </c>
      <c r="D169" s="36">
        <v>138.85</v>
      </c>
      <c r="E169" s="36">
        <v>137.14999999999998</v>
      </c>
      <c r="F169" s="36">
        <v>135.49999999999997</v>
      </c>
      <c r="G169" s="36">
        <v>133.79999999999995</v>
      </c>
      <c r="H169" s="36">
        <v>140.5</v>
      </c>
      <c r="I169" s="36">
        <v>142.19999999999999</v>
      </c>
      <c r="J169" s="36">
        <v>143.85000000000002</v>
      </c>
      <c r="K169" s="31">
        <v>140.55000000000001</v>
      </c>
      <c r="L169" s="31">
        <v>137.19999999999999</v>
      </c>
      <c r="M169" s="31">
        <v>52.418990000000001</v>
      </c>
      <c r="N169" s="1"/>
      <c r="O169" s="1"/>
    </row>
    <row r="170" spans="1:15" ht="12.75" customHeight="1">
      <c r="A170" s="33">
        <v>160</v>
      </c>
      <c r="B170" s="53" t="s">
        <v>386</v>
      </c>
      <c r="C170" s="31">
        <v>1100.2</v>
      </c>
      <c r="D170" s="36">
        <v>1102.4166666666667</v>
      </c>
      <c r="E170" s="36">
        <v>1070.7833333333335</v>
      </c>
      <c r="F170" s="36">
        <v>1041.3666666666668</v>
      </c>
      <c r="G170" s="36">
        <v>1009.7333333333336</v>
      </c>
      <c r="H170" s="36">
        <v>1131.8333333333335</v>
      </c>
      <c r="I170" s="36">
        <v>1163.4666666666667</v>
      </c>
      <c r="J170" s="36">
        <v>1192.8833333333334</v>
      </c>
      <c r="K170" s="31">
        <v>1134.05</v>
      </c>
      <c r="L170" s="31">
        <v>1073</v>
      </c>
      <c r="M170" s="31">
        <v>1.1973499999999999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118.5</v>
      </c>
      <c r="D171" s="36">
        <v>118.2</v>
      </c>
      <c r="E171" s="36">
        <v>117.15</v>
      </c>
      <c r="F171" s="36">
        <v>115.8</v>
      </c>
      <c r="G171" s="36">
        <v>114.75</v>
      </c>
      <c r="H171" s="36">
        <v>119.55000000000001</v>
      </c>
      <c r="I171" s="36">
        <v>120.6</v>
      </c>
      <c r="J171" s="36">
        <v>121.95000000000002</v>
      </c>
      <c r="K171" s="31">
        <v>119.25</v>
      </c>
      <c r="L171" s="31">
        <v>116.85</v>
      </c>
      <c r="M171" s="31">
        <v>131.70505</v>
      </c>
      <c r="N171" s="1"/>
      <c r="O171" s="1"/>
    </row>
    <row r="172" spans="1:15" ht="12.75" customHeight="1">
      <c r="A172" s="33">
        <v>162</v>
      </c>
      <c r="B172" s="53" t="s">
        <v>388</v>
      </c>
      <c r="C172" s="31">
        <v>2575.65</v>
      </c>
      <c r="D172" s="36">
        <v>2565.3833333333332</v>
      </c>
      <c r="E172" s="36">
        <v>2515.2666666666664</v>
      </c>
      <c r="F172" s="36">
        <v>2454.8833333333332</v>
      </c>
      <c r="G172" s="36">
        <v>2404.7666666666664</v>
      </c>
      <c r="H172" s="36">
        <v>2625.7666666666664</v>
      </c>
      <c r="I172" s="36">
        <v>2675.8833333333332</v>
      </c>
      <c r="J172" s="36">
        <v>2736.2666666666664</v>
      </c>
      <c r="K172" s="31">
        <v>2615.5</v>
      </c>
      <c r="L172" s="31">
        <v>2505</v>
      </c>
      <c r="M172" s="31">
        <v>0.17519000000000001</v>
      </c>
      <c r="N172" s="1"/>
      <c r="O172" s="1"/>
    </row>
    <row r="173" spans="1:15" ht="12.75" customHeight="1">
      <c r="A173" s="33">
        <v>163</v>
      </c>
      <c r="B173" s="53" t="s">
        <v>389</v>
      </c>
      <c r="C173" s="31">
        <v>3109.85</v>
      </c>
      <c r="D173" s="36">
        <v>3103.4666666666667</v>
      </c>
      <c r="E173" s="36">
        <v>3056.3833333333332</v>
      </c>
      <c r="F173" s="36">
        <v>3002.9166666666665</v>
      </c>
      <c r="G173" s="36">
        <v>2955.833333333333</v>
      </c>
      <c r="H173" s="36">
        <v>3156.9333333333334</v>
      </c>
      <c r="I173" s="36">
        <v>3204.0166666666664</v>
      </c>
      <c r="J173" s="36">
        <v>3257.4833333333336</v>
      </c>
      <c r="K173" s="31">
        <v>3150.55</v>
      </c>
      <c r="L173" s="31">
        <v>3050</v>
      </c>
      <c r="M173" s="31">
        <v>0.14509</v>
      </c>
      <c r="N173" s="1"/>
      <c r="O173" s="1"/>
    </row>
    <row r="174" spans="1:15" ht="12.75" customHeight="1">
      <c r="A174" s="33">
        <v>164</v>
      </c>
      <c r="B174" s="53" t="s">
        <v>390</v>
      </c>
      <c r="C174" s="31">
        <v>218.85</v>
      </c>
      <c r="D174" s="36">
        <v>218.06666666666669</v>
      </c>
      <c r="E174" s="36">
        <v>213.28333333333339</v>
      </c>
      <c r="F174" s="36">
        <v>207.7166666666667</v>
      </c>
      <c r="G174" s="36">
        <v>202.93333333333339</v>
      </c>
      <c r="H174" s="36">
        <v>223.63333333333338</v>
      </c>
      <c r="I174" s="36">
        <v>228.41666666666669</v>
      </c>
      <c r="J174" s="36">
        <v>233.98333333333338</v>
      </c>
      <c r="K174" s="31">
        <v>222.85</v>
      </c>
      <c r="L174" s="31">
        <v>212.5</v>
      </c>
      <c r="M174" s="31">
        <v>6.0421800000000001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1537.55</v>
      </c>
      <c r="D175" s="36">
        <v>1520.7</v>
      </c>
      <c r="E175" s="36">
        <v>1491.9</v>
      </c>
      <c r="F175" s="36">
        <v>1446.25</v>
      </c>
      <c r="G175" s="36">
        <v>1417.45</v>
      </c>
      <c r="H175" s="36">
        <v>1566.3500000000001</v>
      </c>
      <c r="I175" s="36">
        <v>1595.1499999999999</v>
      </c>
      <c r="J175" s="36">
        <v>1640.8000000000002</v>
      </c>
      <c r="K175" s="31">
        <v>1549.5</v>
      </c>
      <c r="L175" s="31">
        <v>1475.05</v>
      </c>
      <c r="M175" s="31">
        <v>2.5714899999999998</v>
      </c>
      <c r="N175" s="1"/>
      <c r="O175" s="1"/>
    </row>
    <row r="176" spans="1:15" ht="12.75" customHeight="1">
      <c r="A176" s="33">
        <v>166</v>
      </c>
      <c r="B176" s="53" t="s">
        <v>391</v>
      </c>
      <c r="C176" s="31">
        <v>1440.3</v>
      </c>
      <c r="D176" s="36">
        <v>1442.5</v>
      </c>
      <c r="E176" s="36">
        <v>1430</v>
      </c>
      <c r="F176" s="36">
        <v>1419.7</v>
      </c>
      <c r="G176" s="36">
        <v>1407.2</v>
      </c>
      <c r="H176" s="36">
        <v>1452.8</v>
      </c>
      <c r="I176" s="36">
        <v>1465.3</v>
      </c>
      <c r="J176" s="36">
        <v>1475.6</v>
      </c>
      <c r="K176" s="31">
        <v>1455</v>
      </c>
      <c r="L176" s="31">
        <v>1432.2</v>
      </c>
      <c r="M176" s="31">
        <v>0.63644000000000001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749.1</v>
      </c>
      <c r="D177" s="36">
        <v>745.66666666666663</v>
      </c>
      <c r="E177" s="36">
        <v>734.93333333333328</v>
      </c>
      <c r="F177" s="36">
        <v>720.76666666666665</v>
      </c>
      <c r="G177" s="36">
        <v>710.0333333333333</v>
      </c>
      <c r="H177" s="36">
        <v>759.83333333333326</v>
      </c>
      <c r="I177" s="36">
        <v>770.56666666666661</v>
      </c>
      <c r="J177" s="36">
        <v>784.73333333333323</v>
      </c>
      <c r="K177" s="31">
        <v>756.4</v>
      </c>
      <c r="L177" s="31">
        <v>731.5</v>
      </c>
      <c r="M177" s="31">
        <v>8.84483</v>
      </c>
      <c r="N177" s="1"/>
      <c r="O177" s="1"/>
    </row>
    <row r="178" spans="1:15" ht="12.75" customHeight="1">
      <c r="A178" s="33">
        <v>168</v>
      </c>
      <c r="B178" s="53" t="s">
        <v>858</v>
      </c>
      <c r="C178" s="31">
        <v>747.25</v>
      </c>
      <c r="D178" s="36">
        <v>739.91666666666663</v>
      </c>
      <c r="E178" s="36">
        <v>715.33333333333326</v>
      </c>
      <c r="F178" s="36">
        <v>683.41666666666663</v>
      </c>
      <c r="G178" s="36">
        <v>658.83333333333326</v>
      </c>
      <c r="H178" s="36">
        <v>771.83333333333326</v>
      </c>
      <c r="I178" s="36">
        <v>796.41666666666652</v>
      </c>
      <c r="J178" s="36">
        <v>828.33333333333326</v>
      </c>
      <c r="K178" s="31">
        <v>764.5</v>
      </c>
      <c r="L178" s="31">
        <v>708</v>
      </c>
      <c r="M178" s="31">
        <v>3.9537599999999999</v>
      </c>
      <c r="N178" s="1"/>
      <c r="O178" s="1"/>
    </row>
    <row r="179" spans="1:15" ht="12.75" customHeight="1">
      <c r="A179" s="33">
        <v>169</v>
      </c>
      <c r="B179" s="53" t="s">
        <v>387</v>
      </c>
      <c r="C179" s="31">
        <v>1654</v>
      </c>
      <c r="D179" s="36">
        <v>1668.6333333333332</v>
      </c>
      <c r="E179" s="36">
        <v>1622.2666666666664</v>
      </c>
      <c r="F179" s="36">
        <v>1590.5333333333333</v>
      </c>
      <c r="G179" s="36">
        <v>1544.1666666666665</v>
      </c>
      <c r="H179" s="36">
        <v>1700.3666666666663</v>
      </c>
      <c r="I179" s="36">
        <v>1746.7333333333331</v>
      </c>
      <c r="J179" s="36">
        <v>1778.4666666666662</v>
      </c>
      <c r="K179" s="31">
        <v>1715</v>
      </c>
      <c r="L179" s="31">
        <v>1636.9</v>
      </c>
      <c r="M179" s="31">
        <v>1.66357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53.5</v>
      </c>
      <c r="D180" s="36">
        <v>53.166666666666664</v>
      </c>
      <c r="E180" s="36">
        <v>52.333333333333329</v>
      </c>
      <c r="F180" s="36">
        <v>51.166666666666664</v>
      </c>
      <c r="G180" s="36">
        <v>50.333333333333329</v>
      </c>
      <c r="H180" s="36">
        <v>54.333333333333329</v>
      </c>
      <c r="I180" s="36">
        <v>55.166666666666657</v>
      </c>
      <c r="J180" s="36">
        <v>56.333333333333329</v>
      </c>
      <c r="K180" s="31">
        <v>54</v>
      </c>
      <c r="L180" s="31">
        <v>52</v>
      </c>
      <c r="M180" s="31">
        <v>74.485069999999993</v>
      </c>
      <c r="N180" s="1"/>
      <c r="O180" s="1"/>
    </row>
    <row r="181" spans="1:15" ht="12.75" customHeight="1">
      <c r="A181" s="33">
        <v>171</v>
      </c>
      <c r="B181" s="53" t="s">
        <v>392</v>
      </c>
      <c r="C181" s="31">
        <v>1267.75</v>
      </c>
      <c r="D181" s="36">
        <v>1277.2833333333335</v>
      </c>
      <c r="E181" s="36">
        <v>1244.5166666666671</v>
      </c>
      <c r="F181" s="36">
        <v>1221.2833333333335</v>
      </c>
      <c r="G181" s="36">
        <v>1188.5166666666671</v>
      </c>
      <c r="H181" s="36">
        <v>1300.5166666666671</v>
      </c>
      <c r="I181" s="36">
        <v>1333.2833333333335</v>
      </c>
      <c r="J181" s="36">
        <v>1356.5166666666671</v>
      </c>
      <c r="K181" s="31">
        <v>1310.05</v>
      </c>
      <c r="L181" s="31">
        <v>1254.05</v>
      </c>
      <c r="M181" s="31">
        <v>0.64326000000000005</v>
      </c>
      <c r="N181" s="1"/>
      <c r="O181" s="1"/>
    </row>
    <row r="182" spans="1:15" ht="12.75" customHeight="1">
      <c r="A182" s="33">
        <v>172</v>
      </c>
      <c r="B182" s="53" t="s">
        <v>393</v>
      </c>
      <c r="C182" s="31">
        <v>2105.85</v>
      </c>
      <c r="D182" s="36">
        <v>2090.3166666666671</v>
      </c>
      <c r="E182" s="36">
        <v>2007.6333333333341</v>
      </c>
      <c r="F182" s="36">
        <v>1909.416666666667</v>
      </c>
      <c r="G182" s="36">
        <v>1826.733333333334</v>
      </c>
      <c r="H182" s="36">
        <v>2188.5333333333342</v>
      </c>
      <c r="I182" s="36">
        <v>2271.2166666666676</v>
      </c>
      <c r="J182" s="36">
        <v>2369.4333333333343</v>
      </c>
      <c r="K182" s="31">
        <v>2173</v>
      </c>
      <c r="L182" s="31">
        <v>1992.1</v>
      </c>
      <c r="M182" s="31">
        <v>1.34585</v>
      </c>
      <c r="N182" s="1"/>
      <c r="O182" s="1"/>
    </row>
    <row r="183" spans="1:15" ht="12.75" customHeight="1">
      <c r="A183" s="33">
        <v>173</v>
      </c>
      <c r="B183" s="53" t="s">
        <v>394</v>
      </c>
      <c r="C183" s="31">
        <v>460.5</v>
      </c>
      <c r="D183" s="36">
        <v>456.98333333333335</v>
      </c>
      <c r="E183" s="36">
        <v>449.86666666666667</v>
      </c>
      <c r="F183" s="36">
        <v>439.23333333333335</v>
      </c>
      <c r="G183" s="36">
        <v>432.11666666666667</v>
      </c>
      <c r="H183" s="36">
        <v>467.61666666666667</v>
      </c>
      <c r="I183" s="36">
        <v>474.73333333333335</v>
      </c>
      <c r="J183" s="36">
        <v>485.36666666666667</v>
      </c>
      <c r="K183" s="31">
        <v>464.1</v>
      </c>
      <c r="L183" s="31">
        <v>446.35</v>
      </c>
      <c r="M183" s="31">
        <v>1.16252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963.8</v>
      </c>
      <c r="D184" s="36">
        <v>966.9</v>
      </c>
      <c r="E184" s="36">
        <v>956.69999999999993</v>
      </c>
      <c r="F184" s="36">
        <v>949.59999999999991</v>
      </c>
      <c r="G184" s="36">
        <v>939.39999999999986</v>
      </c>
      <c r="H184" s="36">
        <v>974</v>
      </c>
      <c r="I184" s="36">
        <v>984.2</v>
      </c>
      <c r="J184" s="36">
        <v>991.30000000000007</v>
      </c>
      <c r="K184" s="31">
        <v>977.1</v>
      </c>
      <c r="L184" s="31">
        <v>959.8</v>
      </c>
      <c r="M184" s="31">
        <v>6.5206799999999996</v>
      </c>
      <c r="N184" s="1"/>
      <c r="O184" s="1"/>
    </row>
    <row r="185" spans="1:15" ht="12.75" customHeight="1">
      <c r="A185" s="33">
        <v>175</v>
      </c>
      <c r="B185" s="53" t="s">
        <v>395</v>
      </c>
      <c r="C185" s="31">
        <v>618.1</v>
      </c>
      <c r="D185" s="36">
        <v>614.16666666666663</v>
      </c>
      <c r="E185" s="36">
        <v>606.33333333333326</v>
      </c>
      <c r="F185" s="36">
        <v>594.56666666666661</v>
      </c>
      <c r="G185" s="36">
        <v>586.73333333333323</v>
      </c>
      <c r="H185" s="36">
        <v>625.93333333333328</v>
      </c>
      <c r="I185" s="36">
        <v>633.76666666666654</v>
      </c>
      <c r="J185" s="36">
        <v>645.5333333333333</v>
      </c>
      <c r="K185" s="31">
        <v>622</v>
      </c>
      <c r="L185" s="31">
        <v>602.4</v>
      </c>
      <c r="M185" s="31">
        <v>2.7113900000000002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1576.85</v>
      </c>
      <c r="D186" s="36">
        <v>1571.6333333333332</v>
      </c>
      <c r="E186" s="36">
        <v>1554.0166666666664</v>
      </c>
      <c r="F186" s="36">
        <v>1531.1833333333332</v>
      </c>
      <c r="G186" s="36">
        <v>1513.5666666666664</v>
      </c>
      <c r="H186" s="36">
        <v>1594.4666666666665</v>
      </c>
      <c r="I186" s="36">
        <v>1612.0833333333333</v>
      </c>
      <c r="J186" s="36">
        <v>1634.9166666666665</v>
      </c>
      <c r="K186" s="31">
        <v>1589.25</v>
      </c>
      <c r="L186" s="31">
        <v>1548.8</v>
      </c>
      <c r="M186" s="31">
        <v>5.5132000000000003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324.39999999999998</v>
      </c>
      <c r="D187" s="36">
        <v>324.31666666666666</v>
      </c>
      <c r="E187" s="36">
        <v>319.0333333333333</v>
      </c>
      <c r="F187" s="36">
        <v>313.66666666666663</v>
      </c>
      <c r="G187" s="36">
        <v>308.38333333333327</v>
      </c>
      <c r="H187" s="36">
        <v>329.68333333333334</v>
      </c>
      <c r="I187" s="36">
        <v>334.96666666666675</v>
      </c>
      <c r="J187" s="36">
        <v>340.33333333333337</v>
      </c>
      <c r="K187" s="31">
        <v>329.6</v>
      </c>
      <c r="L187" s="31">
        <v>318.95</v>
      </c>
      <c r="M187" s="31">
        <v>7.5643500000000001</v>
      </c>
      <c r="N187" s="1"/>
      <c r="O187" s="1"/>
    </row>
    <row r="188" spans="1:15" ht="12.75" customHeight="1">
      <c r="A188" s="33">
        <v>178</v>
      </c>
      <c r="B188" s="53" t="s">
        <v>396</v>
      </c>
      <c r="C188" s="31">
        <v>456.4</v>
      </c>
      <c r="D188" s="36">
        <v>454.13333333333338</v>
      </c>
      <c r="E188" s="36">
        <v>436.46666666666675</v>
      </c>
      <c r="F188" s="36">
        <v>416.53333333333336</v>
      </c>
      <c r="G188" s="36">
        <v>398.86666666666673</v>
      </c>
      <c r="H188" s="36">
        <v>474.06666666666678</v>
      </c>
      <c r="I188" s="36">
        <v>491.73333333333341</v>
      </c>
      <c r="J188" s="36">
        <v>511.6666666666668</v>
      </c>
      <c r="K188" s="31">
        <v>471.8</v>
      </c>
      <c r="L188" s="31">
        <v>434.2</v>
      </c>
      <c r="M188" s="31">
        <v>13.55152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1849.55</v>
      </c>
      <c r="D189" s="36">
        <v>1854.3666666666668</v>
      </c>
      <c r="E189" s="36">
        <v>1834.7333333333336</v>
      </c>
      <c r="F189" s="36">
        <v>1819.9166666666667</v>
      </c>
      <c r="G189" s="36">
        <v>1800.2833333333335</v>
      </c>
      <c r="H189" s="36">
        <v>1869.1833333333336</v>
      </c>
      <c r="I189" s="36">
        <v>1888.8166666666668</v>
      </c>
      <c r="J189" s="36">
        <v>1903.6333333333337</v>
      </c>
      <c r="K189" s="31">
        <v>1874</v>
      </c>
      <c r="L189" s="31">
        <v>1839.55</v>
      </c>
      <c r="M189" s="31">
        <v>11.36566</v>
      </c>
      <c r="N189" s="1"/>
      <c r="O189" s="1"/>
    </row>
    <row r="190" spans="1:15" ht="12.75" customHeight="1">
      <c r="A190" s="33">
        <v>180</v>
      </c>
      <c r="B190" s="53" t="s">
        <v>397</v>
      </c>
      <c r="C190" s="31">
        <v>798.75</v>
      </c>
      <c r="D190" s="36">
        <v>801.06666666666661</v>
      </c>
      <c r="E190" s="36">
        <v>783.68333333333317</v>
      </c>
      <c r="F190" s="36">
        <v>768.61666666666656</v>
      </c>
      <c r="G190" s="36">
        <v>751.23333333333312</v>
      </c>
      <c r="H190" s="36">
        <v>816.13333333333321</v>
      </c>
      <c r="I190" s="36">
        <v>833.51666666666665</v>
      </c>
      <c r="J190" s="36">
        <v>848.58333333333326</v>
      </c>
      <c r="K190" s="31">
        <v>818.45</v>
      </c>
      <c r="L190" s="31">
        <v>786</v>
      </c>
      <c r="M190" s="31">
        <v>2.8219599999999998</v>
      </c>
      <c r="N190" s="1"/>
      <c r="O190" s="1"/>
    </row>
    <row r="191" spans="1:15" ht="12.75" customHeight="1">
      <c r="A191" s="33">
        <v>181</v>
      </c>
      <c r="B191" s="53" t="s">
        <v>398</v>
      </c>
      <c r="C191" s="31">
        <v>346.7</v>
      </c>
      <c r="D191" s="36">
        <v>345.95</v>
      </c>
      <c r="E191" s="36">
        <v>336.7</v>
      </c>
      <c r="F191" s="36">
        <v>326.7</v>
      </c>
      <c r="G191" s="36">
        <v>317.45</v>
      </c>
      <c r="H191" s="36">
        <v>355.95</v>
      </c>
      <c r="I191" s="36">
        <v>365.2</v>
      </c>
      <c r="J191" s="36">
        <v>375.2</v>
      </c>
      <c r="K191" s="31">
        <v>355.2</v>
      </c>
      <c r="L191" s="31">
        <v>335.95</v>
      </c>
      <c r="M191" s="31">
        <v>2.86639</v>
      </c>
      <c r="N191" s="1"/>
      <c r="O191" s="1"/>
    </row>
    <row r="192" spans="1:15" ht="12.75" customHeight="1">
      <c r="A192" s="33">
        <v>182</v>
      </c>
      <c r="B192" s="53" t="s">
        <v>399</v>
      </c>
      <c r="C192" s="31">
        <v>1996</v>
      </c>
      <c r="D192" s="36">
        <v>1994.9833333333333</v>
      </c>
      <c r="E192" s="36">
        <v>1951.0166666666667</v>
      </c>
      <c r="F192" s="36">
        <v>1906.0333333333333</v>
      </c>
      <c r="G192" s="36">
        <v>1862.0666666666666</v>
      </c>
      <c r="H192" s="36">
        <v>2039.9666666666667</v>
      </c>
      <c r="I192" s="36">
        <v>2083.9333333333334</v>
      </c>
      <c r="J192" s="36">
        <v>2128.916666666667</v>
      </c>
      <c r="K192" s="31">
        <v>2038.95</v>
      </c>
      <c r="L192" s="31">
        <v>1950</v>
      </c>
      <c r="M192" s="31">
        <v>0.45341999999999999</v>
      </c>
      <c r="N192" s="1"/>
      <c r="O192" s="1"/>
    </row>
    <row r="193" spans="1:15" ht="12.75" customHeight="1">
      <c r="A193" s="33">
        <v>183</v>
      </c>
      <c r="B193" s="53" t="s">
        <v>400</v>
      </c>
      <c r="C193" s="31">
        <v>698.3</v>
      </c>
      <c r="D193" s="36">
        <v>689.7833333333333</v>
      </c>
      <c r="E193" s="36">
        <v>678.56666666666661</v>
      </c>
      <c r="F193" s="36">
        <v>658.83333333333326</v>
      </c>
      <c r="G193" s="36">
        <v>647.61666666666656</v>
      </c>
      <c r="H193" s="36">
        <v>709.51666666666665</v>
      </c>
      <c r="I193" s="36">
        <v>720.73333333333335</v>
      </c>
      <c r="J193" s="36">
        <v>740.4666666666667</v>
      </c>
      <c r="K193" s="31">
        <v>701</v>
      </c>
      <c r="L193" s="31">
        <v>670.05</v>
      </c>
      <c r="M193" s="31">
        <v>1.30962</v>
      </c>
      <c r="N193" s="1"/>
      <c r="O193" s="1"/>
    </row>
    <row r="194" spans="1:15" ht="12.75" customHeight="1">
      <c r="A194" s="33">
        <v>184</v>
      </c>
      <c r="B194" s="53" t="s">
        <v>401</v>
      </c>
      <c r="C194" s="31">
        <v>331.4</v>
      </c>
      <c r="D194" s="36">
        <v>325.46666666666664</v>
      </c>
      <c r="E194" s="36">
        <v>314.5333333333333</v>
      </c>
      <c r="F194" s="36">
        <v>297.66666666666669</v>
      </c>
      <c r="G194" s="36">
        <v>286.73333333333335</v>
      </c>
      <c r="H194" s="36">
        <v>342.33333333333326</v>
      </c>
      <c r="I194" s="36">
        <v>353.26666666666654</v>
      </c>
      <c r="J194" s="36">
        <v>370.13333333333321</v>
      </c>
      <c r="K194" s="31">
        <v>336.4</v>
      </c>
      <c r="L194" s="31">
        <v>308.60000000000002</v>
      </c>
      <c r="M194" s="31">
        <v>14.237880000000001</v>
      </c>
      <c r="N194" s="1"/>
      <c r="O194" s="1"/>
    </row>
    <row r="195" spans="1:15" ht="12.75" customHeight="1">
      <c r="A195" s="33">
        <v>185</v>
      </c>
      <c r="B195" s="53" t="s">
        <v>402</v>
      </c>
      <c r="C195" s="31">
        <v>2765.75</v>
      </c>
      <c r="D195" s="36">
        <v>2726.9166666666665</v>
      </c>
      <c r="E195" s="36">
        <v>2608.833333333333</v>
      </c>
      <c r="F195" s="36">
        <v>2451.9166666666665</v>
      </c>
      <c r="G195" s="36">
        <v>2333.833333333333</v>
      </c>
      <c r="H195" s="36">
        <v>2883.833333333333</v>
      </c>
      <c r="I195" s="36">
        <v>3001.9166666666661</v>
      </c>
      <c r="J195" s="36">
        <v>3158.833333333333</v>
      </c>
      <c r="K195" s="31">
        <v>2845</v>
      </c>
      <c r="L195" s="31">
        <v>2570</v>
      </c>
      <c r="M195" s="31">
        <v>1.5236000000000001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403.85</v>
      </c>
      <c r="D196" s="36">
        <v>401.83333333333331</v>
      </c>
      <c r="E196" s="36">
        <v>399.06666666666661</v>
      </c>
      <c r="F196" s="36">
        <v>394.2833333333333</v>
      </c>
      <c r="G196" s="36">
        <v>391.51666666666659</v>
      </c>
      <c r="H196" s="36">
        <v>406.61666666666662</v>
      </c>
      <c r="I196" s="36">
        <v>409.38333333333338</v>
      </c>
      <c r="J196" s="36">
        <v>414.16666666666663</v>
      </c>
      <c r="K196" s="31">
        <v>404.6</v>
      </c>
      <c r="L196" s="31">
        <v>397.05</v>
      </c>
      <c r="M196" s="31">
        <v>15.691940000000001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646.70000000000005</v>
      </c>
      <c r="D197" s="36">
        <v>642.56666666666672</v>
      </c>
      <c r="E197" s="36">
        <v>633.28333333333342</v>
      </c>
      <c r="F197" s="36">
        <v>619.86666666666667</v>
      </c>
      <c r="G197" s="36">
        <v>610.58333333333337</v>
      </c>
      <c r="H197" s="36">
        <v>655.98333333333346</v>
      </c>
      <c r="I197" s="36">
        <v>665.26666666666677</v>
      </c>
      <c r="J197" s="36">
        <v>678.68333333333351</v>
      </c>
      <c r="K197" s="31">
        <v>651.85</v>
      </c>
      <c r="L197" s="31">
        <v>629.15</v>
      </c>
      <c r="M197" s="31">
        <v>10.576079999999999</v>
      </c>
      <c r="N197" s="1"/>
      <c r="O197" s="1"/>
    </row>
    <row r="198" spans="1:15" ht="12.75" customHeight="1">
      <c r="A198" s="33">
        <v>188</v>
      </c>
      <c r="B198" s="53" t="s">
        <v>403</v>
      </c>
      <c r="C198" s="31">
        <v>121.35</v>
      </c>
      <c r="D198" s="36">
        <v>119.93333333333334</v>
      </c>
      <c r="E198" s="36">
        <v>117.66666666666667</v>
      </c>
      <c r="F198" s="36">
        <v>113.98333333333333</v>
      </c>
      <c r="G198" s="36">
        <v>111.71666666666667</v>
      </c>
      <c r="H198" s="36">
        <v>123.61666666666667</v>
      </c>
      <c r="I198" s="36">
        <v>125.88333333333333</v>
      </c>
      <c r="J198" s="36">
        <v>129.56666666666666</v>
      </c>
      <c r="K198" s="31">
        <v>122.2</v>
      </c>
      <c r="L198" s="31">
        <v>116.25</v>
      </c>
      <c r="M198" s="31">
        <v>14.101929999999999</v>
      </c>
      <c r="N198" s="1"/>
      <c r="O198" s="1"/>
    </row>
    <row r="199" spans="1:15" ht="12.75" customHeight="1">
      <c r="A199" s="33">
        <v>189</v>
      </c>
      <c r="B199" s="53" t="s">
        <v>404</v>
      </c>
      <c r="C199" s="31">
        <v>190.4</v>
      </c>
      <c r="D199" s="36">
        <v>189.53333333333333</v>
      </c>
      <c r="E199" s="36">
        <v>185.61666666666667</v>
      </c>
      <c r="F199" s="36">
        <v>180.83333333333334</v>
      </c>
      <c r="G199" s="36">
        <v>176.91666666666669</v>
      </c>
      <c r="H199" s="36">
        <v>194.31666666666666</v>
      </c>
      <c r="I199" s="36">
        <v>198.23333333333335</v>
      </c>
      <c r="J199" s="36">
        <v>203.01666666666665</v>
      </c>
      <c r="K199" s="31">
        <v>193.45</v>
      </c>
      <c r="L199" s="31">
        <v>184.75</v>
      </c>
      <c r="M199" s="31">
        <v>49.354030000000002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275.5</v>
      </c>
      <c r="D200" s="36">
        <v>274.48333333333335</v>
      </c>
      <c r="E200" s="36">
        <v>270.56666666666672</v>
      </c>
      <c r="F200" s="36">
        <v>265.63333333333338</v>
      </c>
      <c r="G200" s="36">
        <v>261.71666666666675</v>
      </c>
      <c r="H200" s="36">
        <v>279.41666666666669</v>
      </c>
      <c r="I200" s="36">
        <v>283.33333333333331</v>
      </c>
      <c r="J200" s="36">
        <v>288.26666666666665</v>
      </c>
      <c r="K200" s="31">
        <v>278.39999999999998</v>
      </c>
      <c r="L200" s="31">
        <v>269.55</v>
      </c>
      <c r="M200" s="31">
        <v>8.6644699999999997</v>
      </c>
      <c r="N200" s="1"/>
      <c r="O200" s="1"/>
    </row>
    <row r="201" spans="1:15" ht="12.75" customHeight="1">
      <c r="A201" s="33">
        <v>191</v>
      </c>
      <c r="B201" s="53" t="s">
        <v>405</v>
      </c>
      <c r="C201" s="31">
        <v>1562.65</v>
      </c>
      <c r="D201" s="36">
        <v>1539.8666666666668</v>
      </c>
      <c r="E201" s="36">
        <v>1484.6833333333336</v>
      </c>
      <c r="F201" s="36">
        <v>1406.7166666666669</v>
      </c>
      <c r="G201" s="36">
        <v>1351.5333333333338</v>
      </c>
      <c r="H201" s="36">
        <v>1617.8333333333335</v>
      </c>
      <c r="I201" s="36">
        <v>1673.0166666666669</v>
      </c>
      <c r="J201" s="36">
        <v>1750.9833333333333</v>
      </c>
      <c r="K201" s="31">
        <v>1595.05</v>
      </c>
      <c r="L201" s="31">
        <v>1461.9</v>
      </c>
      <c r="M201" s="31">
        <v>3.28355</v>
      </c>
      <c r="N201" s="1"/>
      <c r="O201" s="1"/>
    </row>
    <row r="202" spans="1:15" ht="12.75" customHeight="1">
      <c r="A202" s="33">
        <v>192</v>
      </c>
      <c r="B202" s="53" t="s">
        <v>408</v>
      </c>
      <c r="C202" s="31">
        <v>813.55</v>
      </c>
      <c r="D202" s="36">
        <v>809.4</v>
      </c>
      <c r="E202" s="36">
        <v>802.34999999999991</v>
      </c>
      <c r="F202" s="36">
        <v>791.15</v>
      </c>
      <c r="G202" s="36">
        <v>784.09999999999991</v>
      </c>
      <c r="H202" s="36">
        <v>820.59999999999991</v>
      </c>
      <c r="I202" s="36">
        <v>827.64999999999986</v>
      </c>
      <c r="J202" s="36">
        <v>838.84999999999991</v>
      </c>
      <c r="K202" s="31">
        <v>816.45</v>
      </c>
      <c r="L202" s="31">
        <v>798.2</v>
      </c>
      <c r="M202" s="31">
        <v>2.9780899999999999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1266.9000000000001</v>
      </c>
      <c r="D203" s="36">
        <v>1260.1333333333334</v>
      </c>
      <c r="E203" s="36">
        <v>1247.0166666666669</v>
      </c>
      <c r="F203" s="36">
        <v>1227.1333333333334</v>
      </c>
      <c r="G203" s="36">
        <v>1214.0166666666669</v>
      </c>
      <c r="H203" s="36">
        <v>1280.0166666666669</v>
      </c>
      <c r="I203" s="36">
        <v>1293.1333333333332</v>
      </c>
      <c r="J203" s="36">
        <v>1313.0166666666669</v>
      </c>
      <c r="K203" s="31">
        <v>1273.25</v>
      </c>
      <c r="L203" s="31">
        <v>1240.25</v>
      </c>
      <c r="M203" s="31">
        <v>7.5844399999999998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1231.8</v>
      </c>
      <c r="D204" s="36">
        <v>1227.3500000000001</v>
      </c>
      <c r="E204" s="36">
        <v>1216.5000000000002</v>
      </c>
      <c r="F204" s="36">
        <v>1201.2</v>
      </c>
      <c r="G204" s="36">
        <v>1190.3500000000001</v>
      </c>
      <c r="H204" s="36">
        <v>1242.6500000000003</v>
      </c>
      <c r="I204" s="36">
        <v>1253.5000000000002</v>
      </c>
      <c r="J204" s="36">
        <v>1268.8000000000004</v>
      </c>
      <c r="K204" s="31">
        <v>1238.2</v>
      </c>
      <c r="L204" s="31">
        <v>1212.05</v>
      </c>
      <c r="M204" s="31">
        <v>46.174239999999998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2711.15</v>
      </c>
      <c r="D205" s="36">
        <v>2735.2666666666664</v>
      </c>
      <c r="E205" s="36">
        <v>2670.5333333333328</v>
      </c>
      <c r="F205" s="36">
        <v>2629.9166666666665</v>
      </c>
      <c r="G205" s="36">
        <v>2565.1833333333329</v>
      </c>
      <c r="H205" s="36">
        <v>2775.8833333333328</v>
      </c>
      <c r="I205" s="36">
        <v>2840.6166666666663</v>
      </c>
      <c r="J205" s="36">
        <v>2881.2333333333327</v>
      </c>
      <c r="K205" s="31">
        <v>2800</v>
      </c>
      <c r="L205" s="31">
        <v>2694.65</v>
      </c>
      <c r="M205" s="31">
        <v>5.8268000000000004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1463.4</v>
      </c>
      <c r="D206" s="36">
        <v>1471.8833333333332</v>
      </c>
      <c r="E206" s="36">
        <v>1451.7666666666664</v>
      </c>
      <c r="F206" s="36">
        <v>1440.1333333333332</v>
      </c>
      <c r="G206" s="36">
        <v>1420.0166666666664</v>
      </c>
      <c r="H206" s="36">
        <v>1483.5166666666664</v>
      </c>
      <c r="I206" s="36">
        <v>1503.6333333333332</v>
      </c>
      <c r="J206" s="36">
        <v>1515.2666666666664</v>
      </c>
      <c r="K206" s="31">
        <v>1492</v>
      </c>
      <c r="L206" s="31">
        <v>1460.25</v>
      </c>
      <c r="M206" s="31">
        <v>277.80898999999999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605.85</v>
      </c>
      <c r="D207" s="36">
        <v>607.83333333333337</v>
      </c>
      <c r="E207" s="36">
        <v>600.7166666666667</v>
      </c>
      <c r="F207" s="36">
        <v>595.58333333333337</v>
      </c>
      <c r="G207" s="36">
        <v>588.4666666666667</v>
      </c>
      <c r="H207" s="36">
        <v>612.9666666666667</v>
      </c>
      <c r="I207" s="36">
        <v>620.08333333333326</v>
      </c>
      <c r="J207" s="36">
        <v>625.2166666666667</v>
      </c>
      <c r="K207" s="31">
        <v>614.95000000000005</v>
      </c>
      <c r="L207" s="31">
        <v>602.70000000000005</v>
      </c>
      <c r="M207" s="31">
        <v>20.115120000000001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3111.95</v>
      </c>
      <c r="D208" s="36">
        <v>3109</v>
      </c>
      <c r="E208" s="36">
        <v>3087.95</v>
      </c>
      <c r="F208" s="36">
        <v>3063.95</v>
      </c>
      <c r="G208" s="36">
        <v>3042.8999999999996</v>
      </c>
      <c r="H208" s="36">
        <v>3133</v>
      </c>
      <c r="I208" s="36">
        <v>3154.05</v>
      </c>
      <c r="J208" s="36">
        <v>3178.05</v>
      </c>
      <c r="K208" s="31">
        <v>3130.05</v>
      </c>
      <c r="L208" s="31">
        <v>3085</v>
      </c>
      <c r="M208" s="31">
        <v>4.6147499999999999</v>
      </c>
      <c r="N208" s="1"/>
      <c r="O208" s="1"/>
    </row>
    <row r="209" spans="1:15" ht="12.75" customHeight="1">
      <c r="A209" s="33">
        <v>199</v>
      </c>
      <c r="B209" s="53" t="s">
        <v>406</v>
      </c>
      <c r="C209" s="31">
        <v>63.35</v>
      </c>
      <c r="D209" s="36">
        <v>62.916666666666664</v>
      </c>
      <c r="E209" s="36">
        <v>61.93333333333333</v>
      </c>
      <c r="F209" s="36">
        <v>60.516666666666666</v>
      </c>
      <c r="G209" s="36">
        <v>59.533333333333331</v>
      </c>
      <c r="H209" s="36">
        <v>64.333333333333329</v>
      </c>
      <c r="I209" s="36">
        <v>65.316666666666663</v>
      </c>
      <c r="J209" s="36">
        <v>66.73333333333332</v>
      </c>
      <c r="K209" s="31">
        <v>63.9</v>
      </c>
      <c r="L209" s="31">
        <v>61.5</v>
      </c>
      <c r="M209" s="31">
        <v>69.225160000000002</v>
      </c>
      <c r="N209" s="1"/>
      <c r="O209" s="1"/>
    </row>
    <row r="210" spans="1:15" ht="12.75" customHeight="1">
      <c r="A210" s="33">
        <v>200</v>
      </c>
      <c r="B210" s="53" t="s">
        <v>410</v>
      </c>
      <c r="C210" s="31">
        <v>271.05</v>
      </c>
      <c r="D210" s="36">
        <v>268.91666666666669</v>
      </c>
      <c r="E210" s="36">
        <v>265.13333333333338</v>
      </c>
      <c r="F210" s="36">
        <v>259.2166666666667</v>
      </c>
      <c r="G210" s="36">
        <v>255.43333333333339</v>
      </c>
      <c r="H210" s="36">
        <v>274.83333333333337</v>
      </c>
      <c r="I210" s="36">
        <v>278.61666666666667</v>
      </c>
      <c r="J210" s="36">
        <v>284.53333333333336</v>
      </c>
      <c r="K210" s="31">
        <v>272.7</v>
      </c>
      <c r="L210" s="31">
        <v>263</v>
      </c>
      <c r="M210" s="31">
        <v>1.7758400000000001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456.65</v>
      </c>
      <c r="D211" s="36">
        <v>454.61666666666662</v>
      </c>
      <c r="E211" s="36">
        <v>450.78333333333325</v>
      </c>
      <c r="F211" s="36">
        <v>444.91666666666663</v>
      </c>
      <c r="G211" s="36">
        <v>441.08333333333326</v>
      </c>
      <c r="H211" s="36">
        <v>460.48333333333323</v>
      </c>
      <c r="I211" s="36">
        <v>464.31666666666661</v>
      </c>
      <c r="J211" s="36">
        <v>470.18333333333322</v>
      </c>
      <c r="K211" s="31">
        <v>458.45</v>
      </c>
      <c r="L211" s="31">
        <v>448.75</v>
      </c>
      <c r="M211" s="31">
        <v>66.25855</v>
      </c>
      <c r="N211" s="1"/>
      <c r="O211" s="1"/>
    </row>
    <row r="212" spans="1:15" ht="12.75" customHeight="1">
      <c r="A212" s="33">
        <v>202</v>
      </c>
      <c r="B212" s="53" t="s">
        <v>411</v>
      </c>
      <c r="C212" s="31">
        <v>939.1</v>
      </c>
      <c r="D212" s="36">
        <v>940.75</v>
      </c>
      <c r="E212" s="36">
        <v>923.4</v>
      </c>
      <c r="F212" s="36">
        <v>907.69999999999993</v>
      </c>
      <c r="G212" s="36">
        <v>890.34999999999991</v>
      </c>
      <c r="H212" s="36">
        <v>956.45</v>
      </c>
      <c r="I212" s="36">
        <v>973.8</v>
      </c>
      <c r="J212" s="36">
        <v>989.50000000000011</v>
      </c>
      <c r="K212" s="31">
        <v>958.1</v>
      </c>
      <c r="L212" s="31">
        <v>925.05</v>
      </c>
      <c r="M212" s="31">
        <v>0.19516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1819.45</v>
      </c>
      <c r="D213" s="36">
        <v>1806.3666666666668</v>
      </c>
      <c r="E213" s="36">
        <v>1780.8833333333337</v>
      </c>
      <c r="F213" s="36">
        <v>1742.3166666666668</v>
      </c>
      <c r="G213" s="36">
        <v>1716.8333333333337</v>
      </c>
      <c r="H213" s="36">
        <v>1844.9333333333336</v>
      </c>
      <c r="I213" s="36">
        <v>1870.4166666666667</v>
      </c>
      <c r="J213" s="36">
        <v>1908.9833333333336</v>
      </c>
      <c r="K213" s="31">
        <v>1831.85</v>
      </c>
      <c r="L213" s="31">
        <v>1767.8</v>
      </c>
      <c r="M213" s="31">
        <v>14.78145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140.9</v>
      </c>
      <c r="D214" s="36">
        <v>139.35</v>
      </c>
      <c r="E214" s="36">
        <v>137.19999999999999</v>
      </c>
      <c r="F214" s="36">
        <v>133.5</v>
      </c>
      <c r="G214" s="36">
        <v>131.35</v>
      </c>
      <c r="H214" s="36">
        <v>143.04999999999998</v>
      </c>
      <c r="I214" s="36">
        <v>145.20000000000002</v>
      </c>
      <c r="J214" s="36">
        <v>148.89999999999998</v>
      </c>
      <c r="K214" s="31">
        <v>141.5</v>
      </c>
      <c r="L214" s="31">
        <v>135.65</v>
      </c>
      <c r="M214" s="31">
        <v>47.81118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242.15</v>
      </c>
      <c r="D215" s="36">
        <v>242.13333333333335</v>
      </c>
      <c r="E215" s="36">
        <v>239.2166666666667</v>
      </c>
      <c r="F215" s="36">
        <v>236.28333333333333</v>
      </c>
      <c r="G215" s="36">
        <v>233.36666666666667</v>
      </c>
      <c r="H215" s="36">
        <v>245.06666666666672</v>
      </c>
      <c r="I215" s="36">
        <v>247.98333333333341</v>
      </c>
      <c r="J215" s="36">
        <v>250.91666666666674</v>
      </c>
      <c r="K215" s="31">
        <v>245.05</v>
      </c>
      <c r="L215" s="31">
        <v>239.2</v>
      </c>
      <c r="M215" s="31">
        <v>32.019730000000003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2476.4</v>
      </c>
      <c r="D216" s="36">
        <v>2474.0166666666664</v>
      </c>
      <c r="E216" s="36">
        <v>2458.0333333333328</v>
      </c>
      <c r="F216" s="36">
        <v>2439.6666666666665</v>
      </c>
      <c r="G216" s="36">
        <v>2423.6833333333329</v>
      </c>
      <c r="H216" s="36">
        <v>2492.3833333333328</v>
      </c>
      <c r="I216" s="36">
        <v>2508.3666666666663</v>
      </c>
      <c r="J216" s="36">
        <v>2526.7333333333327</v>
      </c>
      <c r="K216" s="31">
        <v>2490</v>
      </c>
      <c r="L216" s="31">
        <v>2455.65</v>
      </c>
      <c r="M216" s="31">
        <v>26.505600000000001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294.7</v>
      </c>
      <c r="D217" s="36">
        <v>294.95</v>
      </c>
      <c r="E217" s="36">
        <v>290.25</v>
      </c>
      <c r="F217" s="36">
        <v>285.8</v>
      </c>
      <c r="G217" s="36">
        <v>281.10000000000002</v>
      </c>
      <c r="H217" s="36">
        <v>299.39999999999998</v>
      </c>
      <c r="I217" s="36">
        <v>304.09999999999991</v>
      </c>
      <c r="J217" s="36">
        <v>308.54999999999995</v>
      </c>
      <c r="K217" s="31">
        <v>299.64999999999998</v>
      </c>
      <c r="L217" s="31">
        <v>290.5</v>
      </c>
      <c r="M217" s="31">
        <v>5.5710699999999997</v>
      </c>
      <c r="N217" s="1"/>
      <c r="O217" s="1"/>
    </row>
    <row r="218" spans="1:15" ht="12.75" customHeight="1">
      <c r="A218" s="33">
        <v>208</v>
      </c>
      <c r="B218" s="53" t="s">
        <v>412</v>
      </c>
      <c r="C218" s="31">
        <v>4155.3500000000004</v>
      </c>
      <c r="D218" s="36">
        <v>4160.1333333333341</v>
      </c>
      <c r="E218" s="36">
        <v>4025.6666666666679</v>
      </c>
      <c r="F218" s="36">
        <v>3895.9833333333336</v>
      </c>
      <c r="G218" s="36">
        <v>3761.5166666666673</v>
      </c>
      <c r="H218" s="36">
        <v>4289.8166666666684</v>
      </c>
      <c r="I218" s="36">
        <v>4424.2833333333338</v>
      </c>
      <c r="J218" s="36">
        <v>4553.966666666669</v>
      </c>
      <c r="K218" s="31">
        <v>4294.6000000000004</v>
      </c>
      <c r="L218" s="31">
        <v>4030.45</v>
      </c>
      <c r="M218" s="31">
        <v>0.36956</v>
      </c>
      <c r="N218" s="1"/>
      <c r="O218" s="1"/>
    </row>
    <row r="219" spans="1:15" ht="12.75" customHeight="1">
      <c r="A219" s="33">
        <v>209</v>
      </c>
      <c r="B219" s="53" t="s">
        <v>407</v>
      </c>
      <c r="C219" s="31">
        <v>498.95</v>
      </c>
      <c r="D219" s="36">
        <v>502.3</v>
      </c>
      <c r="E219" s="36">
        <v>489.80000000000007</v>
      </c>
      <c r="F219" s="36">
        <v>480.65000000000003</v>
      </c>
      <c r="G219" s="36">
        <v>468.15000000000009</v>
      </c>
      <c r="H219" s="36">
        <v>511.45000000000005</v>
      </c>
      <c r="I219" s="36">
        <v>523.94999999999993</v>
      </c>
      <c r="J219" s="36">
        <v>533.1</v>
      </c>
      <c r="K219" s="31">
        <v>514.79999999999995</v>
      </c>
      <c r="L219" s="31">
        <v>493.15</v>
      </c>
      <c r="M219" s="31">
        <v>1.16771</v>
      </c>
      <c r="N219" s="1"/>
      <c r="O219" s="1"/>
    </row>
    <row r="220" spans="1:15" ht="12.75" customHeight="1">
      <c r="A220" s="33">
        <v>210</v>
      </c>
      <c r="B220" s="53" t="s">
        <v>413</v>
      </c>
      <c r="C220" s="31">
        <v>907.45</v>
      </c>
      <c r="D220" s="36">
        <v>893.23333333333323</v>
      </c>
      <c r="E220" s="36">
        <v>867.21666666666647</v>
      </c>
      <c r="F220" s="36">
        <v>826.98333333333323</v>
      </c>
      <c r="G220" s="36">
        <v>800.96666666666647</v>
      </c>
      <c r="H220" s="36">
        <v>933.46666666666647</v>
      </c>
      <c r="I220" s="36">
        <v>959.48333333333312</v>
      </c>
      <c r="J220" s="36">
        <v>999.71666666666647</v>
      </c>
      <c r="K220" s="31">
        <v>919.25</v>
      </c>
      <c r="L220" s="31">
        <v>853</v>
      </c>
      <c r="M220" s="31">
        <v>1.67245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36139.65</v>
      </c>
      <c r="D221" s="36">
        <v>36475.9</v>
      </c>
      <c r="E221" s="36">
        <v>35748.800000000003</v>
      </c>
      <c r="F221" s="36">
        <v>35357.950000000004</v>
      </c>
      <c r="G221" s="36">
        <v>34630.850000000006</v>
      </c>
      <c r="H221" s="36">
        <v>36866.75</v>
      </c>
      <c r="I221" s="36">
        <v>37593.849999999991</v>
      </c>
      <c r="J221" s="36">
        <v>37984.699999999997</v>
      </c>
      <c r="K221" s="31">
        <v>37203</v>
      </c>
      <c r="L221" s="31">
        <v>36085.050000000003</v>
      </c>
      <c r="M221" s="31">
        <v>4.8460000000000003E-2</v>
      </c>
      <c r="N221" s="1"/>
      <c r="O221" s="1"/>
    </row>
    <row r="222" spans="1:15" ht="12.75" customHeight="1">
      <c r="A222" s="33">
        <v>212</v>
      </c>
      <c r="B222" s="53" t="s">
        <v>414</v>
      </c>
      <c r="C222" s="31">
        <v>74.3</v>
      </c>
      <c r="D222" s="36">
        <v>73.466666666666654</v>
      </c>
      <c r="E222" s="36">
        <v>72.083333333333314</v>
      </c>
      <c r="F222" s="36">
        <v>69.86666666666666</v>
      </c>
      <c r="G222" s="36">
        <v>68.48333333333332</v>
      </c>
      <c r="H222" s="36">
        <v>75.683333333333309</v>
      </c>
      <c r="I222" s="36">
        <v>77.066666666666663</v>
      </c>
      <c r="J222" s="36">
        <v>79.283333333333303</v>
      </c>
      <c r="K222" s="31">
        <v>74.849999999999994</v>
      </c>
      <c r="L222" s="31">
        <v>71.25</v>
      </c>
      <c r="M222" s="31">
        <v>125.73433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908.65</v>
      </c>
      <c r="D223" s="36">
        <v>908.08333333333337</v>
      </c>
      <c r="E223" s="36">
        <v>899.56666666666672</v>
      </c>
      <c r="F223" s="36">
        <v>890.48333333333335</v>
      </c>
      <c r="G223" s="36">
        <v>881.9666666666667</v>
      </c>
      <c r="H223" s="36">
        <v>917.16666666666674</v>
      </c>
      <c r="I223" s="36">
        <v>925.68333333333339</v>
      </c>
      <c r="J223" s="36">
        <v>934.76666666666677</v>
      </c>
      <c r="K223" s="31">
        <v>916.6</v>
      </c>
      <c r="L223" s="31">
        <v>899</v>
      </c>
      <c r="M223" s="31">
        <v>216.93344999999999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1355.65</v>
      </c>
      <c r="D224" s="36">
        <v>1358.55</v>
      </c>
      <c r="E224" s="36">
        <v>1342.5</v>
      </c>
      <c r="F224" s="36">
        <v>1329.3500000000001</v>
      </c>
      <c r="G224" s="36">
        <v>1313.3000000000002</v>
      </c>
      <c r="H224" s="36">
        <v>1371.6999999999998</v>
      </c>
      <c r="I224" s="36">
        <v>1387.7499999999995</v>
      </c>
      <c r="J224" s="36">
        <v>1400.8999999999996</v>
      </c>
      <c r="K224" s="31">
        <v>1374.6</v>
      </c>
      <c r="L224" s="31">
        <v>1345.4</v>
      </c>
      <c r="M224" s="31">
        <v>3.6808299999999998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510.85</v>
      </c>
      <c r="D225" s="36">
        <v>510.95</v>
      </c>
      <c r="E225" s="36">
        <v>504.9</v>
      </c>
      <c r="F225" s="36">
        <v>498.95</v>
      </c>
      <c r="G225" s="36">
        <v>492.9</v>
      </c>
      <c r="H225" s="36">
        <v>516.9</v>
      </c>
      <c r="I225" s="36">
        <v>522.95000000000005</v>
      </c>
      <c r="J225" s="36">
        <v>528.9</v>
      </c>
      <c r="K225" s="31">
        <v>517</v>
      </c>
      <c r="L225" s="31">
        <v>505</v>
      </c>
      <c r="M225" s="31">
        <v>10.31823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644.5</v>
      </c>
      <c r="D226" s="36">
        <v>641.4666666666667</v>
      </c>
      <c r="E226" s="36">
        <v>631.03333333333342</v>
      </c>
      <c r="F226" s="36">
        <v>617.56666666666672</v>
      </c>
      <c r="G226" s="36">
        <v>607.13333333333344</v>
      </c>
      <c r="H226" s="36">
        <v>654.93333333333339</v>
      </c>
      <c r="I226" s="36">
        <v>665.36666666666679</v>
      </c>
      <c r="J226" s="36">
        <v>678.83333333333337</v>
      </c>
      <c r="K226" s="31">
        <v>651.9</v>
      </c>
      <c r="L226" s="31">
        <v>628</v>
      </c>
      <c r="M226" s="31">
        <v>4.7410800000000002</v>
      </c>
      <c r="N226" s="1"/>
      <c r="O226" s="1"/>
    </row>
    <row r="227" spans="1:15" ht="12.75" customHeight="1">
      <c r="A227" s="33">
        <v>217</v>
      </c>
      <c r="B227" s="53" t="s">
        <v>415</v>
      </c>
      <c r="C227" s="31">
        <v>62.8</v>
      </c>
      <c r="D227" s="36">
        <v>62.550000000000004</v>
      </c>
      <c r="E227" s="36">
        <v>61.650000000000006</v>
      </c>
      <c r="F227" s="36">
        <v>60.5</v>
      </c>
      <c r="G227" s="36">
        <v>59.6</v>
      </c>
      <c r="H227" s="36">
        <v>63.70000000000001</v>
      </c>
      <c r="I227" s="36">
        <v>64.599999999999994</v>
      </c>
      <c r="J227" s="36">
        <v>65.750000000000014</v>
      </c>
      <c r="K227" s="31">
        <v>63.45</v>
      </c>
      <c r="L227" s="31">
        <v>61.4</v>
      </c>
      <c r="M227" s="31">
        <v>96.074590000000001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84.95</v>
      </c>
      <c r="D228" s="36">
        <v>85.566666666666663</v>
      </c>
      <c r="E228" s="36">
        <v>83.883333333333326</v>
      </c>
      <c r="F228" s="36">
        <v>82.816666666666663</v>
      </c>
      <c r="G228" s="36">
        <v>81.133333333333326</v>
      </c>
      <c r="H228" s="36">
        <v>86.633333333333326</v>
      </c>
      <c r="I228" s="36">
        <v>88.316666666666663</v>
      </c>
      <c r="J228" s="36">
        <v>89.383333333333326</v>
      </c>
      <c r="K228" s="31">
        <v>87.25</v>
      </c>
      <c r="L228" s="31">
        <v>84.5</v>
      </c>
      <c r="M228" s="31">
        <v>514.15392999999995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118.15</v>
      </c>
      <c r="D229" s="36">
        <v>118.40000000000002</v>
      </c>
      <c r="E229" s="36">
        <v>117.15000000000003</v>
      </c>
      <c r="F229" s="36">
        <v>116.15000000000002</v>
      </c>
      <c r="G229" s="36">
        <v>114.90000000000003</v>
      </c>
      <c r="H229" s="36">
        <v>119.40000000000003</v>
      </c>
      <c r="I229" s="36">
        <v>120.65</v>
      </c>
      <c r="J229" s="36">
        <v>121.65000000000003</v>
      </c>
      <c r="K229" s="31">
        <v>119.65</v>
      </c>
      <c r="L229" s="31">
        <v>117.4</v>
      </c>
      <c r="M229" s="31">
        <v>86.885750000000002</v>
      </c>
      <c r="N229" s="1"/>
      <c r="O229" s="1"/>
    </row>
    <row r="230" spans="1:15" ht="12.75" customHeight="1">
      <c r="A230" s="33">
        <v>220</v>
      </c>
      <c r="B230" s="53" t="s">
        <v>416</v>
      </c>
      <c r="C230" s="31">
        <v>882.15</v>
      </c>
      <c r="D230" s="36">
        <v>884.30000000000007</v>
      </c>
      <c r="E230" s="36">
        <v>866.95000000000016</v>
      </c>
      <c r="F230" s="36">
        <v>851.75000000000011</v>
      </c>
      <c r="G230" s="36">
        <v>834.4000000000002</v>
      </c>
      <c r="H230" s="36">
        <v>899.50000000000011</v>
      </c>
      <c r="I230" s="36">
        <v>916.85</v>
      </c>
      <c r="J230" s="36">
        <v>932.05000000000007</v>
      </c>
      <c r="K230" s="31">
        <v>901.65</v>
      </c>
      <c r="L230" s="31">
        <v>869.1</v>
      </c>
      <c r="M230" s="31">
        <v>0.14457</v>
      </c>
      <c r="N230" s="1"/>
      <c r="O230" s="1"/>
    </row>
    <row r="231" spans="1:15" ht="12.75" customHeight="1">
      <c r="A231" s="33">
        <v>221</v>
      </c>
      <c r="B231" s="53" t="s">
        <v>417</v>
      </c>
      <c r="C231" s="31">
        <v>597.65</v>
      </c>
      <c r="D231" s="36">
        <v>599.30000000000007</v>
      </c>
      <c r="E231" s="36">
        <v>580.60000000000014</v>
      </c>
      <c r="F231" s="36">
        <v>563.55000000000007</v>
      </c>
      <c r="G231" s="36">
        <v>544.85000000000014</v>
      </c>
      <c r="H231" s="36">
        <v>616.35000000000014</v>
      </c>
      <c r="I231" s="36">
        <v>635.05000000000018</v>
      </c>
      <c r="J231" s="36">
        <v>652.10000000000014</v>
      </c>
      <c r="K231" s="31">
        <v>618</v>
      </c>
      <c r="L231" s="31">
        <v>582.25</v>
      </c>
      <c r="M231" s="31">
        <v>7.4948100000000002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209.35</v>
      </c>
      <c r="D232" s="36">
        <v>207.20000000000002</v>
      </c>
      <c r="E232" s="36">
        <v>203.90000000000003</v>
      </c>
      <c r="F232" s="36">
        <v>198.45000000000002</v>
      </c>
      <c r="G232" s="36">
        <v>195.15000000000003</v>
      </c>
      <c r="H232" s="36">
        <v>212.65000000000003</v>
      </c>
      <c r="I232" s="36">
        <v>215.95000000000005</v>
      </c>
      <c r="J232" s="36">
        <v>221.40000000000003</v>
      </c>
      <c r="K232" s="31">
        <v>210.5</v>
      </c>
      <c r="L232" s="31">
        <v>201.75</v>
      </c>
      <c r="M232" s="31">
        <v>27.428280000000001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154.94999999999999</v>
      </c>
      <c r="D233" s="36">
        <v>153.83333333333334</v>
      </c>
      <c r="E233" s="36">
        <v>151.16666666666669</v>
      </c>
      <c r="F233" s="36">
        <v>147.38333333333335</v>
      </c>
      <c r="G233" s="36">
        <v>144.7166666666667</v>
      </c>
      <c r="H233" s="36">
        <v>157.61666666666667</v>
      </c>
      <c r="I233" s="36">
        <v>160.28333333333336</v>
      </c>
      <c r="J233" s="36">
        <v>164.06666666666666</v>
      </c>
      <c r="K233" s="31">
        <v>156.5</v>
      </c>
      <c r="L233" s="31">
        <v>150.05000000000001</v>
      </c>
      <c r="M233" s="31">
        <v>158.89637999999999</v>
      </c>
      <c r="N233" s="1"/>
      <c r="O233" s="1"/>
    </row>
    <row r="234" spans="1:15" ht="12.75" customHeight="1">
      <c r="A234" s="33">
        <v>224</v>
      </c>
      <c r="B234" s="53" t="s">
        <v>420</v>
      </c>
      <c r="C234" s="31">
        <v>71.3</v>
      </c>
      <c r="D234" s="36">
        <v>70.933333333333337</v>
      </c>
      <c r="E234" s="36">
        <v>69.366666666666674</v>
      </c>
      <c r="F234" s="36">
        <v>67.433333333333337</v>
      </c>
      <c r="G234" s="36">
        <v>65.866666666666674</v>
      </c>
      <c r="H234" s="36">
        <v>72.866666666666674</v>
      </c>
      <c r="I234" s="36">
        <v>74.433333333333337</v>
      </c>
      <c r="J234" s="36">
        <v>76.366666666666674</v>
      </c>
      <c r="K234" s="31">
        <v>72.5</v>
      </c>
      <c r="L234" s="31">
        <v>69</v>
      </c>
      <c r="M234" s="31">
        <v>87.193290000000005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2660.25</v>
      </c>
      <c r="D235" s="36">
        <v>2655.4</v>
      </c>
      <c r="E235" s="36">
        <v>2618.5</v>
      </c>
      <c r="F235" s="36">
        <v>2576.75</v>
      </c>
      <c r="G235" s="36">
        <v>2539.85</v>
      </c>
      <c r="H235" s="36">
        <v>2697.15</v>
      </c>
      <c r="I235" s="36">
        <v>2734.0500000000006</v>
      </c>
      <c r="J235" s="36">
        <v>2775.8</v>
      </c>
      <c r="K235" s="31">
        <v>2692.3</v>
      </c>
      <c r="L235" s="31">
        <v>2613.65</v>
      </c>
      <c r="M235" s="31">
        <v>1.4311100000000001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400.55</v>
      </c>
      <c r="D236" s="36">
        <v>402.05</v>
      </c>
      <c r="E236" s="36">
        <v>394.90000000000003</v>
      </c>
      <c r="F236" s="36">
        <v>389.25</v>
      </c>
      <c r="G236" s="36">
        <v>382.1</v>
      </c>
      <c r="H236" s="36">
        <v>407.70000000000005</v>
      </c>
      <c r="I236" s="36">
        <v>414.85</v>
      </c>
      <c r="J236" s="36">
        <v>420.50000000000006</v>
      </c>
      <c r="K236" s="31">
        <v>409.2</v>
      </c>
      <c r="L236" s="31">
        <v>396.4</v>
      </c>
      <c r="M236" s="31">
        <v>20.571249999999999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123.45</v>
      </c>
      <c r="D237" s="36">
        <v>123.06666666666668</v>
      </c>
      <c r="E237" s="36">
        <v>121.73333333333335</v>
      </c>
      <c r="F237" s="36">
        <v>120.01666666666667</v>
      </c>
      <c r="G237" s="36">
        <v>118.68333333333334</v>
      </c>
      <c r="H237" s="36">
        <v>124.78333333333336</v>
      </c>
      <c r="I237" s="36">
        <v>126.1166666666667</v>
      </c>
      <c r="J237" s="36">
        <v>127.83333333333337</v>
      </c>
      <c r="K237" s="31">
        <v>124.4</v>
      </c>
      <c r="L237" s="31">
        <v>121.35</v>
      </c>
      <c r="M237" s="31">
        <v>47.44258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374.8</v>
      </c>
      <c r="D238" s="36">
        <v>378.01666666666671</v>
      </c>
      <c r="E238" s="36">
        <v>368.43333333333339</v>
      </c>
      <c r="F238" s="36">
        <v>362.06666666666666</v>
      </c>
      <c r="G238" s="36">
        <v>352.48333333333335</v>
      </c>
      <c r="H238" s="36">
        <v>384.38333333333344</v>
      </c>
      <c r="I238" s="36">
        <v>393.96666666666681</v>
      </c>
      <c r="J238" s="36">
        <v>400.33333333333348</v>
      </c>
      <c r="K238" s="31">
        <v>387.6</v>
      </c>
      <c r="L238" s="31">
        <v>371.65</v>
      </c>
      <c r="M238" s="31">
        <v>66.795680000000004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86.2</v>
      </c>
      <c r="D239" s="36">
        <v>86.5</v>
      </c>
      <c r="E239" s="36">
        <v>85.2</v>
      </c>
      <c r="F239" s="36">
        <v>84.2</v>
      </c>
      <c r="G239" s="36">
        <v>82.9</v>
      </c>
      <c r="H239" s="36">
        <v>87.5</v>
      </c>
      <c r="I239" s="36">
        <v>88.800000000000011</v>
      </c>
      <c r="J239" s="36">
        <v>89.8</v>
      </c>
      <c r="K239" s="31">
        <v>87.8</v>
      </c>
      <c r="L239" s="31">
        <v>85.5</v>
      </c>
      <c r="M239" s="31">
        <v>101.08394</v>
      </c>
      <c r="N239" s="1"/>
      <c r="O239" s="1"/>
    </row>
    <row r="240" spans="1:15" ht="12.75" customHeight="1">
      <c r="A240" s="33">
        <v>230</v>
      </c>
      <c r="B240" s="53" t="s">
        <v>421</v>
      </c>
      <c r="C240" s="31">
        <v>38.4</v>
      </c>
      <c r="D240" s="36">
        <v>37.966666666666669</v>
      </c>
      <c r="E240" s="36">
        <v>37.083333333333336</v>
      </c>
      <c r="F240" s="36">
        <v>35.766666666666666</v>
      </c>
      <c r="G240" s="36">
        <v>34.883333333333333</v>
      </c>
      <c r="H240" s="36">
        <v>39.283333333333339</v>
      </c>
      <c r="I240" s="36">
        <v>40.166666666666664</v>
      </c>
      <c r="J240" s="36">
        <v>41.483333333333341</v>
      </c>
      <c r="K240" s="31">
        <v>38.85</v>
      </c>
      <c r="L240" s="31">
        <v>36.65</v>
      </c>
      <c r="M240" s="31">
        <v>974.17425000000003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645.04999999999995</v>
      </c>
      <c r="D241" s="36">
        <v>645.66666666666663</v>
      </c>
      <c r="E241" s="36">
        <v>634.93333333333328</v>
      </c>
      <c r="F241" s="36">
        <v>624.81666666666661</v>
      </c>
      <c r="G241" s="36">
        <v>614.08333333333326</v>
      </c>
      <c r="H241" s="36">
        <v>655.7833333333333</v>
      </c>
      <c r="I241" s="36">
        <v>666.51666666666665</v>
      </c>
      <c r="J241" s="36">
        <v>676.63333333333333</v>
      </c>
      <c r="K241" s="31">
        <v>656.4</v>
      </c>
      <c r="L241" s="31">
        <v>635.54999999999995</v>
      </c>
      <c r="M241" s="31">
        <v>18.219470000000001</v>
      </c>
      <c r="N241" s="1"/>
      <c r="O241" s="1"/>
    </row>
    <row r="242" spans="1:15" ht="12.75" customHeight="1">
      <c r="A242" s="33">
        <v>232</v>
      </c>
      <c r="B242" s="53" t="s">
        <v>422</v>
      </c>
      <c r="C242" s="31">
        <v>70.2</v>
      </c>
      <c r="D242" s="36">
        <v>69.116666666666674</v>
      </c>
      <c r="E242" s="36">
        <v>66.833333333333343</v>
      </c>
      <c r="F242" s="36">
        <v>63.466666666666669</v>
      </c>
      <c r="G242" s="36">
        <v>61.183333333333337</v>
      </c>
      <c r="H242" s="36">
        <v>72.483333333333348</v>
      </c>
      <c r="I242" s="36">
        <v>74.76666666666668</v>
      </c>
      <c r="J242" s="36">
        <v>78.133333333333354</v>
      </c>
      <c r="K242" s="31">
        <v>71.400000000000006</v>
      </c>
      <c r="L242" s="31">
        <v>65.75</v>
      </c>
      <c r="M242" s="31">
        <v>1099.6502399999999</v>
      </c>
      <c r="N242" s="1"/>
      <c r="O242" s="1"/>
    </row>
    <row r="243" spans="1:15" ht="12.75" customHeight="1">
      <c r="A243" s="33">
        <v>233</v>
      </c>
      <c r="B243" s="53" t="s">
        <v>423</v>
      </c>
      <c r="C243" s="31">
        <v>1392.75</v>
      </c>
      <c r="D243" s="36">
        <v>1379.75</v>
      </c>
      <c r="E243" s="36">
        <v>1334.5</v>
      </c>
      <c r="F243" s="36">
        <v>1276.25</v>
      </c>
      <c r="G243" s="36">
        <v>1231</v>
      </c>
      <c r="H243" s="36">
        <v>1438</v>
      </c>
      <c r="I243" s="36">
        <v>1483.25</v>
      </c>
      <c r="J243" s="36">
        <v>1541.5</v>
      </c>
      <c r="K243" s="31">
        <v>1425</v>
      </c>
      <c r="L243" s="31">
        <v>1321.5</v>
      </c>
      <c r="M243" s="31">
        <v>1.71204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386.85</v>
      </c>
      <c r="D244" s="36">
        <v>389.7166666666667</v>
      </c>
      <c r="E244" s="36">
        <v>380.48333333333341</v>
      </c>
      <c r="F244" s="36">
        <v>374.11666666666673</v>
      </c>
      <c r="G244" s="36">
        <v>364.88333333333344</v>
      </c>
      <c r="H244" s="36">
        <v>396.08333333333337</v>
      </c>
      <c r="I244" s="36">
        <v>405.31666666666672</v>
      </c>
      <c r="J244" s="36">
        <v>411.68333333333334</v>
      </c>
      <c r="K244" s="31">
        <v>398.95</v>
      </c>
      <c r="L244" s="31">
        <v>383.35</v>
      </c>
      <c r="M244" s="31">
        <v>33.308120000000002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170.2</v>
      </c>
      <c r="D245" s="36">
        <v>172.0333333333333</v>
      </c>
      <c r="E245" s="36">
        <v>166.96666666666661</v>
      </c>
      <c r="F245" s="36">
        <v>163.73333333333332</v>
      </c>
      <c r="G245" s="36">
        <v>158.66666666666663</v>
      </c>
      <c r="H245" s="36">
        <v>175.26666666666659</v>
      </c>
      <c r="I245" s="36">
        <v>180.33333333333331</v>
      </c>
      <c r="J245" s="36">
        <v>183.56666666666658</v>
      </c>
      <c r="K245" s="31">
        <v>177.1</v>
      </c>
      <c r="L245" s="31">
        <v>168.8</v>
      </c>
      <c r="M245" s="31">
        <v>93.980720000000005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1414.65</v>
      </c>
      <c r="D246" s="36">
        <v>1412.5333333333335</v>
      </c>
      <c r="E246" s="36">
        <v>1395.7666666666671</v>
      </c>
      <c r="F246" s="36">
        <v>1376.8833333333337</v>
      </c>
      <c r="G246" s="36">
        <v>1360.1166666666672</v>
      </c>
      <c r="H246" s="36">
        <v>1431.416666666667</v>
      </c>
      <c r="I246" s="36">
        <v>1448.1833333333334</v>
      </c>
      <c r="J246" s="36">
        <v>1467.0666666666668</v>
      </c>
      <c r="K246" s="31">
        <v>1429.3</v>
      </c>
      <c r="L246" s="31">
        <v>1393.65</v>
      </c>
      <c r="M246" s="31">
        <v>41.944180000000003</v>
      </c>
      <c r="N246" s="1"/>
      <c r="O246" s="1"/>
    </row>
    <row r="247" spans="1:15" ht="12.75" customHeight="1">
      <c r="A247" s="33">
        <v>237</v>
      </c>
      <c r="B247" s="53" t="s">
        <v>424</v>
      </c>
      <c r="C247" s="31">
        <v>18.649999999999999</v>
      </c>
      <c r="D247" s="36">
        <v>18.400000000000002</v>
      </c>
      <c r="E247" s="36">
        <v>18.000000000000004</v>
      </c>
      <c r="F247" s="36">
        <v>17.350000000000001</v>
      </c>
      <c r="G247" s="36">
        <v>16.950000000000003</v>
      </c>
      <c r="H247" s="36">
        <v>19.050000000000004</v>
      </c>
      <c r="I247" s="36">
        <v>19.450000000000003</v>
      </c>
      <c r="J247" s="36">
        <v>20.100000000000005</v>
      </c>
      <c r="K247" s="31">
        <v>18.8</v>
      </c>
      <c r="L247" s="31">
        <v>17.75</v>
      </c>
      <c r="M247" s="31">
        <v>268.63511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4048.85</v>
      </c>
      <c r="D248" s="36">
        <v>4033.85</v>
      </c>
      <c r="E248" s="36">
        <v>3987.0499999999997</v>
      </c>
      <c r="F248" s="36">
        <v>3925.25</v>
      </c>
      <c r="G248" s="36">
        <v>3878.45</v>
      </c>
      <c r="H248" s="36">
        <v>4095.6499999999996</v>
      </c>
      <c r="I248" s="36">
        <v>4142.45</v>
      </c>
      <c r="J248" s="36">
        <v>4204.25</v>
      </c>
      <c r="K248" s="31">
        <v>4080.65</v>
      </c>
      <c r="L248" s="31">
        <v>3972.05</v>
      </c>
      <c r="M248" s="31">
        <v>2.6311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1359.45</v>
      </c>
      <c r="D249" s="36">
        <v>1362.1833333333332</v>
      </c>
      <c r="E249" s="36">
        <v>1350.3666666666663</v>
      </c>
      <c r="F249" s="36">
        <v>1341.2833333333331</v>
      </c>
      <c r="G249" s="36">
        <v>1329.4666666666662</v>
      </c>
      <c r="H249" s="36">
        <v>1371.2666666666664</v>
      </c>
      <c r="I249" s="36">
        <v>1383.0833333333335</v>
      </c>
      <c r="J249" s="36">
        <v>1392.1666666666665</v>
      </c>
      <c r="K249" s="31">
        <v>1374</v>
      </c>
      <c r="L249" s="31">
        <v>1353.1</v>
      </c>
      <c r="M249" s="31">
        <v>63.576560000000001</v>
      </c>
      <c r="N249" s="1"/>
      <c r="O249" s="1"/>
    </row>
    <row r="250" spans="1:15" ht="12.75" customHeight="1">
      <c r="A250" s="33">
        <v>240</v>
      </c>
      <c r="B250" s="53" t="s">
        <v>853</v>
      </c>
      <c r="C250" s="31">
        <v>2811.65</v>
      </c>
      <c r="D250" s="36">
        <v>2826.3666666666668</v>
      </c>
      <c r="E250" s="36">
        <v>2750.2833333333338</v>
      </c>
      <c r="F250" s="36">
        <v>2688.916666666667</v>
      </c>
      <c r="G250" s="36">
        <v>2612.8333333333339</v>
      </c>
      <c r="H250" s="36">
        <v>2887.7333333333336</v>
      </c>
      <c r="I250" s="36">
        <v>2963.8166666666666</v>
      </c>
      <c r="J250" s="36">
        <v>3025.1833333333334</v>
      </c>
      <c r="K250" s="31">
        <v>2902.45</v>
      </c>
      <c r="L250" s="31">
        <v>2765</v>
      </c>
      <c r="M250" s="31">
        <v>0.21745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658.35</v>
      </c>
      <c r="D251" s="36">
        <v>648.75</v>
      </c>
      <c r="E251" s="36">
        <v>634.6</v>
      </c>
      <c r="F251" s="36">
        <v>610.85</v>
      </c>
      <c r="G251" s="36">
        <v>596.70000000000005</v>
      </c>
      <c r="H251" s="36">
        <v>672.5</v>
      </c>
      <c r="I251" s="36">
        <v>686.65000000000009</v>
      </c>
      <c r="J251" s="36">
        <v>710.4</v>
      </c>
      <c r="K251" s="31">
        <v>662.9</v>
      </c>
      <c r="L251" s="31">
        <v>625</v>
      </c>
      <c r="M251" s="31">
        <v>3.3612500000000001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2412.1999999999998</v>
      </c>
      <c r="D252" s="36">
        <v>2411.3833333333332</v>
      </c>
      <c r="E252" s="36">
        <v>2393.8166666666666</v>
      </c>
      <c r="F252" s="36">
        <v>2375.4333333333334</v>
      </c>
      <c r="G252" s="36">
        <v>2357.8666666666668</v>
      </c>
      <c r="H252" s="36">
        <v>2429.7666666666664</v>
      </c>
      <c r="I252" s="36">
        <v>2447.333333333333</v>
      </c>
      <c r="J252" s="36">
        <v>2465.7166666666662</v>
      </c>
      <c r="K252" s="31">
        <v>2428.9499999999998</v>
      </c>
      <c r="L252" s="31">
        <v>2393</v>
      </c>
      <c r="M252" s="31">
        <v>7.5529000000000002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979.75</v>
      </c>
      <c r="D253" s="36">
        <v>979.25</v>
      </c>
      <c r="E253" s="36">
        <v>960.5</v>
      </c>
      <c r="F253" s="36">
        <v>941.25</v>
      </c>
      <c r="G253" s="36">
        <v>922.5</v>
      </c>
      <c r="H253" s="36">
        <v>998.5</v>
      </c>
      <c r="I253" s="36">
        <v>1017.25</v>
      </c>
      <c r="J253" s="36">
        <v>1036.5</v>
      </c>
      <c r="K253" s="31">
        <v>998</v>
      </c>
      <c r="L253" s="31">
        <v>960</v>
      </c>
      <c r="M253" s="31">
        <v>6.8122400000000001</v>
      </c>
      <c r="N253" s="1"/>
      <c r="O253" s="1"/>
    </row>
    <row r="254" spans="1:15" ht="12.75" customHeight="1">
      <c r="A254" s="33">
        <v>244</v>
      </c>
      <c r="B254" s="53" t="s">
        <v>418</v>
      </c>
      <c r="C254" s="31">
        <v>32.25</v>
      </c>
      <c r="D254" s="36">
        <v>31.983333333333334</v>
      </c>
      <c r="E254" s="36">
        <v>31.31666666666667</v>
      </c>
      <c r="F254" s="36">
        <v>30.383333333333336</v>
      </c>
      <c r="G254" s="36">
        <v>29.716666666666672</v>
      </c>
      <c r="H254" s="36">
        <v>32.916666666666671</v>
      </c>
      <c r="I254" s="36">
        <v>33.583333333333329</v>
      </c>
      <c r="J254" s="36">
        <v>34.516666666666666</v>
      </c>
      <c r="K254" s="31">
        <v>32.65</v>
      </c>
      <c r="L254" s="31">
        <v>31.05</v>
      </c>
      <c r="M254" s="31">
        <v>474.21839999999997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434.35</v>
      </c>
      <c r="D255" s="36">
        <v>433.5</v>
      </c>
      <c r="E255" s="36">
        <v>430.4</v>
      </c>
      <c r="F255" s="36">
        <v>426.45</v>
      </c>
      <c r="G255" s="36">
        <v>423.34999999999997</v>
      </c>
      <c r="H255" s="36">
        <v>437.45</v>
      </c>
      <c r="I255" s="36">
        <v>440.55</v>
      </c>
      <c r="J255" s="36">
        <v>444.5</v>
      </c>
      <c r="K255" s="31">
        <v>436.6</v>
      </c>
      <c r="L255" s="31">
        <v>429.55</v>
      </c>
      <c r="M255" s="31">
        <v>188.01213999999999</v>
      </c>
      <c r="N255" s="1"/>
      <c r="O255" s="1"/>
    </row>
    <row r="256" spans="1:15" ht="12.75" customHeight="1">
      <c r="A256" s="33">
        <v>246</v>
      </c>
      <c r="B256" s="53" t="s">
        <v>419</v>
      </c>
      <c r="C256" s="31">
        <v>269.25</v>
      </c>
      <c r="D256" s="36">
        <v>266.46666666666664</v>
      </c>
      <c r="E256" s="36">
        <v>254.2833333333333</v>
      </c>
      <c r="F256" s="36">
        <v>239.31666666666666</v>
      </c>
      <c r="G256" s="36">
        <v>227.13333333333333</v>
      </c>
      <c r="H256" s="36">
        <v>281.43333333333328</v>
      </c>
      <c r="I256" s="36">
        <v>293.61666666666656</v>
      </c>
      <c r="J256" s="36">
        <v>308.58333333333326</v>
      </c>
      <c r="K256" s="31">
        <v>278.64999999999998</v>
      </c>
      <c r="L256" s="31">
        <v>251.5</v>
      </c>
      <c r="M256" s="31">
        <v>71.244129999999998</v>
      </c>
      <c r="N256" s="1"/>
      <c r="O256" s="1"/>
    </row>
    <row r="257" spans="1:15" ht="12.75" customHeight="1">
      <c r="A257" s="33">
        <v>247</v>
      </c>
      <c r="B257" s="53" t="s">
        <v>425</v>
      </c>
      <c r="C257" s="31">
        <v>1309.3499999999999</v>
      </c>
      <c r="D257" s="36">
        <v>1290.0333333333331</v>
      </c>
      <c r="E257" s="36">
        <v>1263.7666666666662</v>
      </c>
      <c r="F257" s="36">
        <v>1218.1833333333332</v>
      </c>
      <c r="G257" s="36">
        <v>1191.9166666666663</v>
      </c>
      <c r="H257" s="36">
        <v>1335.6166666666661</v>
      </c>
      <c r="I257" s="36">
        <v>1361.883333333333</v>
      </c>
      <c r="J257" s="36">
        <v>1407.466666666666</v>
      </c>
      <c r="K257" s="31">
        <v>1316.3</v>
      </c>
      <c r="L257" s="31">
        <v>1244.45</v>
      </c>
      <c r="M257" s="31">
        <v>1.4634799999999999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3080.25</v>
      </c>
      <c r="D258" s="36">
        <v>3080.2999999999997</v>
      </c>
      <c r="E258" s="36">
        <v>3052.5999999999995</v>
      </c>
      <c r="F258" s="36">
        <v>3024.95</v>
      </c>
      <c r="G258" s="36">
        <v>2997.2499999999995</v>
      </c>
      <c r="H258" s="36">
        <v>3107.9499999999994</v>
      </c>
      <c r="I258" s="36">
        <v>3135.6499999999992</v>
      </c>
      <c r="J258" s="36">
        <v>3163.2999999999993</v>
      </c>
      <c r="K258" s="31">
        <v>3108</v>
      </c>
      <c r="L258" s="31">
        <v>3052.65</v>
      </c>
      <c r="M258" s="31">
        <v>0.71404000000000001</v>
      </c>
      <c r="N258" s="1"/>
      <c r="O258" s="1"/>
    </row>
    <row r="259" spans="1:15" ht="12.75" customHeight="1">
      <c r="A259" s="33">
        <v>249</v>
      </c>
      <c r="B259" s="53" t="s">
        <v>430</v>
      </c>
      <c r="C259" s="31">
        <v>104.55</v>
      </c>
      <c r="D259" s="36">
        <v>104.59999999999998</v>
      </c>
      <c r="E259" s="36">
        <v>102.29999999999995</v>
      </c>
      <c r="F259" s="36">
        <v>100.04999999999997</v>
      </c>
      <c r="G259" s="36">
        <v>97.749999999999943</v>
      </c>
      <c r="H259" s="36">
        <v>106.84999999999997</v>
      </c>
      <c r="I259" s="36">
        <v>109.15</v>
      </c>
      <c r="J259" s="36">
        <v>111.39999999999998</v>
      </c>
      <c r="K259" s="31">
        <v>106.9</v>
      </c>
      <c r="L259" s="31">
        <v>102.35</v>
      </c>
      <c r="M259" s="31">
        <v>17.378139999999998</v>
      </c>
      <c r="N259" s="1"/>
      <c r="O259" s="1"/>
    </row>
    <row r="260" spans="1:15" ht="12.75" customHeight="1">
      <c r="A260" s="33">
        <v>250</v>
      </c>
      <c r="B260" s="53" t="s">
        <v>426</v>
      </c>
      <c r="C260" s="31">
        <v>1159</v>
      </c>
      <c r="D260" s="36">
        <v>1147.45</v>
      </c>
      <c r="E260" s="36">
        <v>1124.9000000000001</v>
      </c>
      <c r="F260" s="36">
        <v>1090.8</v>
      </c>
      <c r="G260" s="36">
        <v>1068.25</v>
      </c>
      <c r="H260" s="36">
        <v>1181.5500000000002</v>
      </c>
      <c r="I260" s="36">
        <v>1204.0999999999999</v>
      </c>
      <c r="J260" s="36">
        <v>1238.2000000000003</v>
      </c>
      <c r="K260" s="31">
        <v>1170</v>
      </c>
      <c r="L260" s="31">
        <v>1113.3499999999999</v>
      </c>
      <c r="M260" s="31">
        <v>0.43917</v>
      </c>
      <c r="N260" s="1"/>
      <c r="O260" s="1"/>
    </row>
    <row r="261" spans="1:15" ht="12.75" customHeight="1">
      <c r="A261" s="33">
        <v>251</v>
      </c>
      <c r="B261" s="53" t="s">
        <v>431</v>
      </c>
      <c r="C261" s="31">
        <v>445.45</v>
      </c>
      <c r="D261" s="36">
        <v>448.60000000000008</v>
      </c>
      <c r="E261" s="36">
        <v>440.70000000000016</v>
      </c>
      <c r="F261" s="36">
        <v>435.9500000000001</v>
      </c>
      <c r="G261" s="36">
        <v>428.05000000000018</v>
      </c>
      <c r="H261" s="36">
        <v>453.35000000000014</v>
      </c>
      <c r="I261" s="36">
        <v>461.25000000000011</v>
      </c>
      <c r="J261" s="36">
        <v>466.00000000000011</v>
      </c>
      <c r="K261" s="31">
        <v>456.5</v>
      </c>
      <c r="L261" s="31">
        <v>443.85</v>
      </c>
      <c r="M261" s="31">
        <v>10.099019999999999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645.04999999999995</v>
      </c>
      <c r="D262" s="36">
        <v>643.9</v>
      </c>
      <c r="E262" s="36">
        <v>639.15</v>
      </c>
      <c r="F262" s="36">
        <v>633.25</v>
      </c>
      <c r="G262" s="36">
        <v>628.5</v>
      </c>
      <c r="H262" s="36">
        <v>649.79999999999995</v>
      </c>
      <c r="I262" s="36">
        <v>654.54999999999995</v>
      </c>
      <c r="J262" s="36">
        <v>660.44999999999993</v>
      </c>
      <c r="K262" s="31">
        <v>648.65</v>
      </c>
      <c r="L262" s="31">
        <v>638</v>
      </c>
      <c r="M262" s="31">
        <v>23.20101</v>
      </c>
      <c r="N262" s="1"/>
      <c r="O262" s="1"/>
    </row>
    <row r="263" spans="1:15" ht="12.75" customHeight="1">
      <c r="A263" s="33">
        <v>253</v>
      </c>
      <c r="B263" s="53" t="s">
        <v>854</v>
      </c>
      <c r="C263" s="31">
        <v>352.75</v>
      </c>
      <c r="D263" s="36">
        <v>362.84999999999997</v>
      </c>
      <c r="E263" s="36">
        <v>337.79999999999995</v>
      </c>
      <c r="F263" s="36">
        <v>322.84999999999997</v>
      </c>
      <c r="G263" s="36">
        <v>297.79999999999995</v>
      </c>
      <c r="H263" s="36">
        <v>377.79999999999995</v>
      </c>
      <c r="I263" s="36">
        <v>402.85</v>
      </c>
      <c r="J263" s="36">
        <v>417.79999999999995</v>
      </c>
      <c r="K263" s="31">
        <v>387.9</v>
      </c>
      <c r="L263" s="31">
        <v>347.9</v>
      </c>
      <c r="M263" s="31">
        <v>4.3749799999999999</v>
      </c>
      <c r="N263" s="1"/>
      <c r="O263" s="1"/>
    </row>
    <row r="264" spans="1:15" ht="12.75" customHeight="1">
      <c r="A264" s="33">
        <v>254</v>
      </c>
      <c r="B264" s="53" t="s">
        <v>427</v>
      </c>
      <c r="C264" s="31">
        <v>654.70000000000005</v>
      </c>
      <c r="D264" s="36">
        <v>656.41666666666663</v>
      </c>
      <c r="E264" s="36">
        <v>647.83333333333326</v>
      </c>
      <c r="F264" s="36">
        <v>640.96666666666658</v>
      </c>
      <c r="G264" s="36">
        <v>632.38333333333321</v>
      </c>
      <c r="H264" s="36">
        <v>663.2833333333333</v>
      </c>
      <c r="I264" s="36">
        <v>671.86666666666656</v>
      </c>
      <c r="J264" s="36">
        <v>678.73333333333335</v>
      </c>
      <c r="K264" s="31">
        <v>665</v>
      </c>
      <c r="L264" s="31">
        <v>649.54999999999995</v>
      </c>
      <c r="M264" s="31">
        <v>1.62544</v>
      </c>
      <c r="N264" s="1"/>
      <c r="O264" s="1"/>
    </row>
    <row r="265" spans="1:15" ht="12.75" customHeight="1">
      <c r="A265" s="33">
        <v>255</v>
      </c>
      <c r="B265" s="53" t="s">
        <v>428</v>
      </c>
      <c r="C265" s="31">
        <v>373.75</v>
      </c>
      <c r="D265" s="36">
        <v>372.45</v>
      </c>
      <c r="E265" s="36">
        <v>366.9</v>
      </c>
      <c r="F265" s="36">
        <v>360.05</v>
      </c>
      <c r="G265" s="36">
        <v>354.5</v>
      </c>
      <c r="H265" s="36">
        <v>379.29999999999995</v>
      </c>
      <c r="I265" s="36">
        <v>384.85</v>
      </c>
      <c r="J265" s="36">
        <v>391.69999999999993</v>
      </c>
      <c r="K265" s="31">
        <v>378</v>
      </c>
      <c r="L265" s="31">
        <v>365.6</v>
      </c>
      <c r="M265" s="31">
        <v>11.14324</v>
      </c>
      <c r="N265" s="1"/>
      <c r="O265" s="1"/>
    </row>
    <row r="266" spans="1:15" ht="12.75" customHeight="1">
      <c r="A266" s="33">
        <v>256</v>
      </c>
      <c r="B266" s="53" t="s">
        <v>429</v>
      </c>
      <c r="C266" s="31">
        <v>81.45</v>
      </c>
      <c r="D266" s="36">
        <v>80.3</v>
      </c>
      <c r="E266" s="36">
        <v>78.5</v>
      </c>
      <c r="F266" s="36">
        <v>75.55</v>
      </c>
      <c r="G266" s="36">
        <v>73.75</v>
      </c>
      <c r="H266" s="36">
        <v>83.25</v>
      </c>
      <c r="I266" s="36">
        <v>85.049999999999983</v>
      </c>
      <c r="J266" s="36">
        <v>88</v>
      </c>
      <c r="K266" s="31">
        <v>82.1</v>
      </c>
      <c r="L266" s="31">
        <v>77.349999999999994</v>
      </c>
      <c r="M266" s="31">
        <v>38.199820000000003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390.9</v>
      </c>
      <c r="D267" s="36">
        <v>381.56666666666666</v>
      </c>
      <c r="E267" s="36">
        <v>369.33333333333331</v>
      </c>
      <c r="F267" s="36">
        <v>347.76666666666665</v>
      </c>
      <c r="G267" s="36">
        <v>335.5333333333333</v>
      </c>
      <c r="H267" s="36">
        <v>403.13333333333333</v>
      </c>
      <c r="I267" s="36">
        <v>415.36666666666667</v>
      </c>
      <c r="J267" s="36">
        <v>436.93333333333334</v>
      </c>
      <c r="K267" s="31">
        <v>393.8</v>
      </c>
      <c r="L267" s="31">
        <v>360</v>
      </c>
      <c r="M267" s="31">
        <v>115.14552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728.7</v>
      </c>
      <c r="D268" s="36">
        <v>733.06666666666661</v>
      </c>
      <c r="E268" s="36">
        <v>721.13333333333321</v>
      </c>
      <c r="F268" s="36">
        <v>713.56666666666661</v>
      </c>
      <c r="G268" s="36">
        <v>701.63333333333321</v>
      </c>
      <c r="H268" s="36">
        <v>740.63333333333321</v>
      </c>
      <c r="I268" s="36">
        <v>752.56666666666661</v>
      </c>
      <c r="J268" s="36">
        <v>760.13333333333321</v>
      </c>
      <c r="K268" s="31">
        <v>745</v>
      </c>
      <c r="L268" s="31">
        <v>725.5</v>
      </c>
      <c r="M268" s="31">
        <v>25.195699999999999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506.05</v>
      </c>
      <c r="D269" s="36">
        <v>507.06666666666666</v>
      </c>
      <c r="E269" s="36">
        <v>494.23333333333335</v>
      </c>
      <c r="F269" s="36">
        <v>482.41666666666669</v>
      </c>
      <c r="G269" s="36">
        <v>469.58333333333337</v>
      </c>
      <c r="H269" s="36">
        <v>518.88333333333333</v>
      </c>
      <c r="I269" s="36">
        <v>531.7166666666667</v>
      </c>
      <c r="J269" s="36">
        <v>543.5333333333333</v>
      </c>
      <c r="K269" s="31">
        <v>519.9</v>
      </c>
      <c r="L269" s="31">
        <v>495.25</v>
      </c>
      <c r="M269" s="31">
        <v>100.81408</v>
      </c>
      <c r="N269" s="1"/>
      <c r="O269" s="1"/>
    </row>
    <row r="270" spans="1:15" ht="12.75" customHeight="1">
      <c r="A270" s="33">
        <v>260</v>
      </c>
      <c r="B270" s="53" t="s">
        <v>432</v>
      </c>
      <c r="C270" s="31">
        <v>428.65</v>
      </c>
      <c r="D270" s="36">
        <v>426.55</v>
      </c>
      <c r="E270" s="36">
        <v>417.1</v>
      </c>
      <c r="F270" s="36">
        <v>405.55</v>
      </c>
      <c r="G270" s="36">
        <v>396.1</v>
      </c>
      <c r="H270" s="36">
        <v>438.1</v>
      </c>
      <c r="I270" s="36">
        <v>447.54999999999995</v>
      </c>
      <c r="J270" s="36">
        <v>459.1</v>
      </c>
      <c r="K270" s="31">
        <v>436</v>
      </c>
      <c r="L270" s="31">
        <v>415</v>
      </c>
      <c r="M270" s="31">
        <v>1.6752</v>
      </c>
      <c r="N270" s="1"/>
      <c r="O270" s="1"/>
    </row>
    <row r="271" spans="1:15" ht="12.75" customHeight="1">
      <c r="A271" s="33">
        <v>261</v>
      </c>
      <c r="B271" s="53" t="s">
        <v>433</v>
      </c>
      <c r="C271" s="31">
        <v>339.7</v>
      </c>
      <c r="D271" s="36">
        <v>334.48333333333335</v>
      </c>
      <c r="E271" s="36">
        <v>323.9666666666667</v>
      </c>
      <c r="F271" s="36">
        <v>308.23333333333335</v>
      </c>
      <c r="G271" s="36">
        <v>297.7166666666667</v>
      </c>
      <c r="H271" s="36">
        <v>350.2166666666667</v>
      </c>
      <c r="I271" s="36">
        <v>360.73333333333335</v>
      </c>
      <c r="J271" s="36">
        <v>376.4666666666667</v>
      </c>
      <c r="K271" s="31">
        <v>345</v>
      </c>
      <c r="L271" s="31">
        <v>318.75</v>
      </c>
      <c r="M271" s="31">
        <v>7.2256</v>
      </c>
      <c r="N271" s="1"/>
      <c r="O271" s="1"/>
    </row>
    <row r="272" spans="1:15" ht="12.75" customHeight="1">
      <c r="A272" s="33">
        <v>262</v>
      </c>
      <c r="B272" s="53" t="s">
        <v>434</v>
      </c>
      <c r="C272" s="31">
        <v>721.75</v>
      </c>
      <c r="D272" s="36">
        <v>725.4666666666667</v>
      </c>
      <c r="E272" s="36">
        <v>706.28333333333342</v>
      </c>
      <c r="F272" s="36">
        <v>690.81666666666672</v>
      </c>
      <c r="G272" s="36">
        <v>671.63333333333344</v>
      </c>
      <c r="H272" s="36">
        <v>740.93333333333339</v>
      </c>
      <c r="I272" s="36">
        <v>760.11666666666679</v>
      </c>
      <c r="J272" s="36">
        <v>775.58333333333337</v>
      </c>
      <c r="K272" s="31">
        <v>744.65</v>
      </c>
      <c r="L272" s="31">
        <v>710</v>
      </c>
      <c r="M272" s="31">
        <v>1.35588</v>
      </c>
      <c r="N272" s="1"/>
      <c r="O272" s="1"/>
    </row>
    <row r="273" spans="1:15" ht="12.75" customHeight="1">
      <c r="A273" s="33">
        <v>263</v>
      </c>
      <c r="B273" s="53" t="s">
        <v>435</v>
      </c>
      <c r="C273" s="31">
        <v>349.3</v>
      </c>
      <c r="D273" s="36">
        <v>345.55</v>
      </c>
      <c r="E273" s="36">
        <v>336.75</v>
      </c>
      <c r="F273" s="36">
        <v>324.2</v>
      </c>
      <c r="G273" s="36">
        <v>315.39999999999998</v>
      </c>
      <c r="H273" s="36">
        <v>358.1</v>
      </c>
      <c r="I273" s="36">
        <v>366.90000000000009</v>
      </c>
      <c r="J273" s="36">
        <v>379.45000000000005</v>
      </c>
      <c r="K273" s="31">
        <v>354.35</v>
      </c>
      <c r="L273" s="31">
        <v>333</v>
      </c>
      <c r="M273" s="31">
        <v>12.64939</v>
      </c>
      <c r="N273" s="1"/>
      <c r="O273" s="1"/>
    </row>
    <row r="274" spans="1:15" ht="12.75" customHeight="1">
      <c r="A274" s="33">
        <v>264</v>
      </c>
      <c r="B274" s="53" t="s">
        <v>436</v>
      </c>
      <c r="C274" s="31">
        <v>795.25</v>
      </c>
      <c r="D274" s="36">
        <v>783.16666666666663</v>
      </c>
      <c r="E274" s="36">
        <v>758.38333333333321</v>
      </c>
      <c r="F274" s="36">
        <v>721.51666666666654</v>
      </c>
      <c r="G274" s="36">
        <v>696.73333333333312</v>
      </c>
      <c r="H274" s="36">
        <v>820.0333333333333</v>
      </c>
      <c r="I274" s="36">
        <v>844.81666666666683</v>
      </c>
      <c r="J274" s="36">
        <v>881.68333333333339</v>
      </c>
      <c r="K274" s="31">
        <v>807.95</v>
      </c>
      <c r="L274" s="31">
        <v>746.3</v>
      </c>
      <c r="M274" s="31">
        <v>5.4538000000000002</v>
      </c>
      <c r="N274" s="1"/>
      <c r="O274" s="1"/>
    </row>
    <row r="275" spans="1:15" ht="12.75" customHeight="1">
      <c r="A275" s="33">
        <v>265</v>
      </c>
      <c r="B275" s="53" t="s">
        <v>441</v>
      </c>
      <c r="C275" s="31">
        <v>1220.4000000000001</v>
      </c>
      <c r="D275" s="36">
        <v>1207.1333333333334</v>
      </c>
      <c r="E275" s="36">
        <v>1181.2666666666669</v>
      </c>
      <c r="F275" s="36">
        <v>1142.1333333333334</v>
      </c>
      <c r="G275" s="36">
        <v>1116.2666666666669</v>
      </c>
      <c r="H275" s="36">
        <v>1246.2666666666669</v>
      </c>
      <c r="I275" s="36">
        <v>1272.1333333333332</v>
      </c>
      <c r="J275" s="36">
        <v>1311.2666666666669</v>
      </c>
      <c r="K275" s="31">
        <v>1233</v>
      </c>
      <c r="L275" s="31">
        <v>1168</v>
      </c>
      <c r="M275" s="31">
        <v>2.92645</v>
      </c>
      <c r="N275" s="1"/>
      <c r="O275" s="1"/>
    </row>
    <row r="276" spans="1:15" ht="12.75" customHeight="1">
      <c r="A276" s="33">
        <v>266</v>
      </c>
      <c r="B276" s="53" t="s">
        <v>842</v>
      </c>
      <c r="C276" s="31">
        <v>649.25</v>
      </c>
      <c r="D276" s="36">
        <v>654.5</v>
      </c>
      <c r="E276" s="36">
        <v>634.04999999999995</v>
      </c>
      <c r="F276" s="36">
        <v>618.84999999999991</v>
      </c>
      <c r="G276" s="36">
        <v>598.39999999999986</v>
      </c>
      <c r="H276" s="36">
        <v>669.7</v>
      </c>
      <c r="I276" s="36">
        <v>690.15000000000009</v>
      </c>
      <c r="J276" s="36">
        <v>705.35000000000014</v>
      </c>
      <c r="K276" s="31">
        <v>674.95</v>
      </c>
      <c r="L276" s="31">
        <v>639.29999999999995</v>
      </c>
      <c r="M276" s="31">
        <v>3.5071099999999999</v>
      </c>
      <c r="N276" s="1"/>
      <c r="O276" s="1"/>
    </row>
    <row r="277" spans="1:15" ht="12.75" customHeight="1">
      <c r="A277" s="33">
        <v>267</v>
      </c>
      <c r="B277" s="53" t="s">
        <v>442</v>
      </c>
      <c r="C277" s="31">
        <v>285.89999999999998</v>
      </c>
      <c r="D277" s="36">
        <v>285.89999999999998</v>
      </c>
      <c r="E277" s="36">
        <v>278.09999999999997</v>
      </c>
      <c r="F277" s="36">
        <v>270.3</v>
      </c>
      <c r="G277" s="36">
        <v>262.5</v>
      </c>
      <c r="H277" s="36">
        <v>293.69999999999993</v>
      </c>
      <c r="I277" s="36">
        <v>301.49999999999989</v>
      </c>
      <c r="J277" s="36">
        <v>309.2999999999999</v>
      </c>
      <c r="K277" s="31">
        <v>293.7</v>
      </c>
      <c r="L277" s="31">
        <v>278.10000000000002</v>
      </c>
      <c r="M277" s="31">
        <v>57.41348</v>
      </c>
      <c r="N277" s="1"/>
      <c r="O277" s="1"/>
    </row>
    <row r="278" spans="1:15" ht="12.75" customHeight="1">
      <c r="A278" s="33">
        <v>268</v>
      </c>
      <c r="B278" s="53" t="s">
        <v>443</v>
      </c>
      <c r="C278" s="31">
        <v>312.2</v>
      </c>
      <c r="D278" s="36">
        <v>313.05</v>
      </c>
      <c r="E278" s="36">
        <v>308.10000000000002</v>
      </c>
      <c r="F278" s="36">
        <v>304</v>
      </c>
      <c r="G278" s="36">
        <v>299.05</v>
      </c>
      <c r="H278" s="36">
        <v>317.15000000000003</v>
      </c>
      <c r="I278" s="36">
        <v>322.09999999999997</v>
      </c>
      <c r="J278" s="36">
        <v>326.20000000000005</v>
      </c>
      <c r="K278" s="31">
        <v>318</v>
      </c>
      <c r="L278" s="31">
        <v>308.95</v>
      </c>
      <c r="M278" s="31">
        <v>3.4219599999999999</v>
      </c>
      <c r="N278" s="1"/>
      <c r="O278" s="1"/>
    </row>
    <row r="279" spans="1:15" ht="12.75" customHeight="1">
      <c r="A279" s="33">
        <v>269</v>
      </c>
      <c r="B279" s="53" t="s">
        <v>444</v>
      </c>
      <c r="C279" s="31">
        <v>143.80000000000001</v>
      </c>
      <c r="D279" s="36">
        <v>142.9</v>
      </c>
      <c r="E279" s="36">
        <v>139.30000000000001</v>
      </c>
      <c r="F279" s="36">
        <v>134.80000000000001</v>
      </c>
      <c r="G279" s="36">
        <v>131.20000000000002</v>
      </c>
      <c r="H279" s="36">
        <v>147.4</v>
      </c>
      <c r="I279" s="36">
        <v>150.99999999999997</v>
      </c>
      <c r="J279" s="36">
        <v>155.5</v>
      </c>
      <c r="K279" s="31">
        <v>146.5</v>
      </c>
      <c r="L279" s="31">
        <v>138.4</v>
      </c>
      <c r="M279" s="31">
        <v>63.603969999999997</v>
      </c>
      <c r="N279" s="1"/>
      <c r="O279" s="1"/>
    </row>
    <row r="280" spans="1:15" ht="12.75" customHeight="1">
      <c r="A280" s="33">
        <v>270</v>
      </c>
      <c r="B280" s="53" t="s">
        <v>445</v>
      </c>
      <c r="C280" s="31">
        <v>633.45000000000005</v>
      </c>
      <c r="D280" s="36">
        <v>623.68333333333339</v>
      </c>
      <c r="E280" s="36">
        <v>607.66666666666674</v>
      </c>
      <c r="F280" s="36">
        <v>581.88333333333333</v>
      </c>
      <c r="G280" s="36">
        <v>565.86666666666667</v>
      </c>
      <c r="H280" s="36">
        <v>649.46666666666681</v>
      </c>
      <c r="I280" s="36">
        <v>665.48333333333346</v>
      </c>
      <c r="J280" s="36">
        <v>691.26666666666688</v>
      </c>
      <c r="K280" s="31">
        <v>639.70000000000005</v>
      </c>
      <c r="L280" s="31">
        <v>597.9</v>
      </c>
      <c r="M280" s="31">
        <v>3.1397900000000001</v>
      </c>
      <c r="N280" s="1"/>
      <c r="O280" s="1"/>
    </row>
    <row r="281" spans="1:15" ht="12.75" customHeight="1">
      <c r="A281" s="33">
        <v>271</v>
      </c>
      <c r="B281" s="53" t="s">
        <v>437</v>
      </c>
      <c r="C281" s="31">
        <v>2494.25</v>
      </c>
      <c r="D281" s="36">
        <v>2460.0833333333335</v>
      </c>
      <c r="E281" s="36">
        <v>2395.3166666666671</v>
      </c>
      <c r="F281" s="36">
        <v>2296.3833333333337</v>
      </c>
      <c r="G281" s="36">
        <v>2231.6166666666672</v>
      </c>
      <c r="H281" s="36">
        <v>2559.0166666666669</v>
      </c>
      <c r="I281" s="36">
        <v>2623.7833333333333</v>
      </c>
      <c r="J281" s="36">
        <v>2722.7166666666667</v>
      </c>
      <c r="K281" s="31">
        <v>2524.85</v>
      </c>
      <c r="L281" s="31">
        <v>2361.15</v>
      </c>
      <c r="M281" s="31">
        <v>2.9030300000000002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 t="e">
        <v>#N/A</v>
      </c>
      <c r="D282" s="36" t="e">
        <v>#N/A</v>
      </c>
      <c r="E282" s="36" t="e">
        <v>#N/A</v>
      </c>
      <c r="F282" s="36" t="e">
        <v>#N/A</v>
      </c>
      <c r="G282" s="36" t="e">
        <v>#N/A</v>
      </c>
      <c r="H282" s="36" t="e">
        <v>#N/A</v>
      </c>
      <c r="I282" s="36" t="e">
        <v>#N/A</v>
      </c>
      <c r="J282" s="36" t="e">
        <v>#N/A</v>
      </c>
      <c r="K282" s="31" t="e">
        <v>#N/A</v>
      </c>
      <c r="L282" s="31" t="e">
        <v>#N/A</v>
      </c>
      <c r="M282" s="31" t="e">
        <v>#N/A</v>
      </c>
      <c r="N282" s="1"/>
      <c r="O282" s="1"/>
    </row>
    <row r="283" spans="1:15" ht="12.75" customHeight="1">
      <c r="A283" s="33">
        <v>273</v>
      </c>
      <c r="B283" s="53" t="s">
        <v>860</v>
      </c>
      <c r="C283" s="31">
        <v>539.35</v>
      </c>
      <c r="D283" s="36">
        <v>538.75</v>
      </c>
      <c r="E283" s="36">
        <v>518.6</v>
      </c>
      <c r="F283" s="36">
        <v>497.85</v>
      </c>
      <c r="G283" s="36">
        <v>477.70000000000005</v>
      </c>
      <c r="H283" s="36">
        <v>559.5</v>
      </c>
      <c r="I283" s="36">
        <v>579.65000000000009</v>
      </c>
      <c r="J283" s="36">
        <v>600.4</v>
      </c>
      <c r="K283" s="31">
        <v>558.9</v>
      </c>
      <c r="L283" s="31">
        <v>518</v>
      </c>
      <c r="M283" s="31">
        <v>0.34400999999999998</v>
      </c>
      <c r="N283" s="1"/>
      <c r="O283" s="1"/>
    </row>
    <row r="284" spans="1:15" ht="12.75" customHeight="1">
      <c r="A284" s="33">
        <v>274</v>
      </c>
      <c r="B284" s="53" t="s">
        <v>856</v>
      </c>
      <c r="C284" s="31">
        <v>437.95</v>
      </c>
      <c r="D284" s="36">
        <v>436.73333333333335</v>
      </c>
      <c r="E284" s="36">
        <v>426.76666666666671</v>
      </c>
      <c r="F284" s="36">
        <v>415.58333333333337</v>
      </c>
      <c r="G284" s="36">
        <v>405.61666666666673</v>
      </c>
      <c r="H284" s="36">
        <v>447.91666666666669</v>
      </c>
      <c r="I284" s="36">
        <v>457.88333333333338</v>
      </c>
      <c r="J284" s="36">
        <v>469.06666666666666</v>
      </c>
      <c r="K284" s="31">
        <v>446.7</v>
      </c>
      <c r="L284" s="31">
        <v>425.55</v>
      </c>
      <c r="M284" s="31">
        <v>2.6260500000000002</v>
      </c>
      <c r="N284" s="1"/>
      <c r="O284" s="1"/>
    </row>
    <row r="285" spans="1:15" ht="12.75" customHeight="1">
      <c r="A285" s="33">
        <v>275</v>
      </c>
      <c r="B285" s="53" t="s">
        <v>438</v>
      </c>
      <c r="C285" s="31">
        <v>262.64999999999998</v>
      </c>
      <c r="D285" s="36">
        <v>263.11666666666662</v>
      </c>
      <c r="E285" s="36">
        <v>256.53333333333325</v>
      </c>
      <c r="F285" s="36">
        <v>250.41666666666663</v>
      </c>
      <c r="G285" s="36">
        <v>243.83333333333326</v>
      </c>
      <c r="H285" s="36">
        <v>269.23333333333323</v>
      </c>
      <c r="I285" s="36">
        <v>275.81666666666661</v>
      </c>
      <c r="J285" s="36">
        <v>281.93333333333322</v>
      </c>
      <c r="K285" s="31">
        <v>269.7</v>
      </c>
      <c r="L285" s="31">
        <v>257</v>
      </c>
      <c r="M285" s="31">
        <v>10.443580000000001</v>
      </c>
      <c r="N285" s="1"/>
      <c r="O285" s="1"/>
    </row>
    <row r="286" spans="1:15" ht="12.75" customHeight="1">
      <c r="A286" s="33">
        <v>276</v>
      </c>
      <c r="B286" s="53" t="s">
        <v>162</v>
      </c>
      <c r="C286" s="31">
        <v>1694.85</v>
      </c>
      <c r="D286" s="36">
        <v>1703.8500000000001</v>
      </c>
      <c r="E286" s="36">
        <v>1680.0000000000002</v>
      </c>
      <c r="F286" s="36">
        <v>1665.15</v>
      </c>
      <c r="G286" s="36">
        <v>1641.3000000000002</v>
      </c>
      <c r="H286" s="36">
        <v>1718.7000000000003</v>
      </c>
      <c r="I286" s="36">
        <v>1742.5500000000002</v>
      </c>
      <c r="J286" s="36">
        <v>1757.4000000000003</v>
      </c>
      <c r="K286" s="31">
        <v>1727.7</v>
      </c>
      <c r="L286" s="31">
        <v>1689</v>
      </c>
      <c r="M286" s="31">
        <v>62.7928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1120.3499999999999</v>
      </c>
      <c r="D287" s="36">
        <v>1115.7666666666667</v>
      </c>
      <c r="E287" s="36">
        <v>1095.7833333333333</v>
      </c>
      <c r="F287" s="36">
        <v>1071.2166666666667</v>
      </c>
      <c r="G287" s="36">
        <v>1051.2333333333333</v>
      </c>
      <c r="H287" s="36">
        <v>1140.3333333333333</v>
      </c>
      <c r="I287" s="36">
        <v>1160.3166666666664</v>
      </c>
      <c r="J287" s="36">
        <v>1184.8833333333332</v>
      </c>
      <c r="K287" s="31">
        <v>1135.75</v>
      </c>
      <c r="L287" s="31">
        <v>1091.2</v>
      </c>
      <c r="M287" s="31">
        <v>9.6049299999999995</v>
      </c>
      <c r="N287" s="1"/>
      <c r="O287" s="1"/>
    </row>
    <row r="288" spans="1:15" ht="12.75" customHeight="1">
      <c r="A288" s="33">
        <v>278</v>
      </c>
      <c r="B288" s="53" t="s">
        <v>440</v>
      </c>
      <c r="C288" s="31">
        <v>363.05</v>
      </c>
      <c r="D288" s="36">
        <v>358.41666666666669</v>
      </c>
      <c r="E288" s="36">
        <v>351.93333333333339</v>
      </c>
      <c r="F288" s="36">
        <v>340.81666666666672</v>
      </c>
      <c r="G288" s="36">
        <v>334.33333333333343</v>
      </c>
      <c r="H288" s="36">
        <v>369.53333333333336</v>
      </c>
      <c r="I288" s="36">
        <v>376.01666666666659</v>
      </c>
      <c r="J288" s="36">
        <v>387.13333333333333</v>
      </c>
      <c r="K288" s="31">
        <v>364.9</v>
      </c>
      <c r="L288" s="31">
        <v>347.3</v>
      </c>
      <c r="M288" s="31">
        <v>2.73909</v>
      </c>
      <c r="N288" s="1"/>
      <c r="O288" s="1"/>
    </row>
    <row r="289" spans="1:15" ht="12.75" customHeight="1">
      <c r="A289" s="33">
        <v>279</v>
      </c>
      <c r="B289" s="53" t="s">
        <v>446</v>
      </c>
      <c r="C289" s="31">
        <v>1836</v>
      </c>
      <c r="D289" s="36">
        <v>1816.0166666666667</v>
      </c>
      <c r="E289" s="36">
        <v>1792.0333333333333</v>
      </c>
      <c r="F289" s="36">
        <v>1748.0666666666666</v>
      </c>
      <c r="G289" s="36">
        <v>1724.0833333333333</v>
      </c>
      <c r="H289" s="36">
        <v>1859.9833333333333</v>
      </c>
      <c r="I289" s="36">
        <v>1883.9666666666665</v>
      </c>
      <c r="J289" s="36">
        <v>1927.9333333333334</v>
      </c>
      <c r="K289" s="31">
        <v>1840</v>
      </c>
      <c r="L289" s="31">
        <v>1772.05</v>
      </c>
      <c r="M289" s="31">
        <v>0.84552000000000005</v>
      </c>
      <c r="N289" s="1"/>
      <c r="O289" s="1"/>
    </row>
    <row r="290" spans="1:15" ht="12.75" customHeight="1">
      <c r="A290" s="33">
        <v>280</v>
      </c>
      <c r="B290" s="53" t="s">
        <v>857</v>
      </c>
      <c r="C290" s="31">
        <v>2876.25</v>
      </c>
      <c r="D290" s="36">
        <v>2863.65</v>
      </c>
      <c r="E290" s="36">
        <v>2807.3</v>
      </c>
      <c r="F290" s="36">
        <v>2738.35</v>
      </c>
      <c r="G290" s="36">
        <v>2682</v>
      </c>
      <c r="H290" s="36">
        <v>2932.6000000000004</v>
      </c>
      <c r="I290" s="36">
        <v>2988.95</v>
      </c>
      <c r="J290" s="36">
        <v>3057.9000000000005</v>
      </c>
      <c r="K290" s="31">
        <v>2920</v>
      </c>
      <c r="L290" s="31">
        <v>2794.7</v>
      </c>
      <c r="M290" s="31">
        <v>0.47227999999999998</v>
      </c>
      <c r="N290" s="1"/>
      <c r="O290" s="1"/>
    </row>
    <row r="291" spans="1:15" ht="12.75" customHeight="1">
      <c r="A291" s="33">
        <v>281</v>
      </c>
      <c r="B291" s="53" t="s">
        <v>163</v>
      </c>
      <c r="C291" s="31">
        <v>131.4</v>
      </c>
      <c r="D291" s="36">
        <v>130.06666666666669</v>
      </c>
      <c r="E291" s="36">
        <v>127.93333333333339</v>
      </c>
      <c r="F291" s="36">
        <v>124.4666666666667</v>
      </c>
      <c r="G291" s="36">
        <v>122.3333333333334</v>
      </c>
      <c r="H291" s="36">
        <v>133.53333333333339</v>
      </c>
      <c r="I291" s="36">
        <v>135.66666666666666</v>
      </c>
      <c r="J291" s="36">
        <v>139.13333333333338</v>
      </c>
      <c r="K291" s="31">
        <v>132.19999999999999</v>
      </c>
      <c r="L291" s="31">
        <v>126.6</v>
      </c>
      <c r="M291" s="31">
        <v>147.21489</v>
      </c>
      <c r="N291" s="1"/>
      <c r="O291" s="1"/>
    </row>
    <row r="292" spans="1:15" ht="12.75" customHeight="1">
      <c r="A292" s="33">
        <v>282</v>
      </c>
      <c r="B292" s="53" t="s">
        <v>169</v>
      </c>
      <c r="C292" s="31">
        <v>4139.25</v>
      </c>
      <c r="D292" s="36">
        <v>4148.0666666666666</v>
      </c>
      <c r="E292" s="36">
        <v>4102.1833333333334</v>
      </c>
      <c r="F292" s="36">
        <v>4065.1166666666668</v>
      </c>
      <c r="G292" s="36">
        <v>4019.2333333333336</v>
      </c>
      <c r="H292" s="36">
        <v>4185.1333333333332</v>
      </c>
      <c r="I292" s="36">
        <v>4231.0166666666664</v>
      </c>
      <c r="J292" s="36">
        <v>4268.083333333333</v>
      </c>
      <c r="K292" s="31">
        <v>4193.95</v>
      </c>
      <c r="L292" s="31">
        <v>4111</v>
      </c>
      <c r="M292" s="31">
        <v>1.80823</v>
      </c>
      <c r="N292" s="1"/>
      <c r="O292" s="1"/>
    </row>
    <row r="293" spans="1:15" ht="12.75" customHeight="1">
      <c r="A293" s="33">
        <v>283</v>
      </c>
      <c r="B293" s="53" t="s">
        <v>447</v>
      </c>
      <c r="C293" s="31">
        <v>13201.1</v>
      </c>
      <c r="D293" s="36">
        <v>13348.699999999999</v>
      </c>
      <c r="E293" s="36">
        <v>12777.399999999998</v>
      </c>
      <c r="F293" s="36">
        <v>12353.699999999999</v>
      </c>
      <c r="G293" s="36">
        <v>11782.399999999998</v>
      </c>
      <c r="H293" s="36">
        <v>13772.399999999998</v>
      </c>
      <c r="I293" s="36">
        <v>14343.699999999997</v>
      </c>
      <c r="J293" s="36">
        <v>14767.399999999998</v>
      </c>
      <c r="K293" s="31">
        <v>13920</v>
      </c>
      <c r="L293" s="31">
        <v>12925</v>
      </c>
      <c r="M293" s="31">
        <v>0.1666</v>
      </c>
      <c r="N293" s="1"/>
      <c r="O293" s="1"/>
    </row>
    <row r="294" spans="1:15" ht="12.75" customHeight="1">
      <c r="A294" s="33">
        <v>284</v>
      </c>
      <c r="B294" s="53" t="s">
        <v>167</v>
      </c>
      <c r="C294" s="31">
        <v>2864.6</v>
      </c>
      <c r="D294" s="36">
        <v>2879.2666666666664</v>
      </c>
      <c r="E294" s="36">
        <v>2842.3833333333328</v>
      </c>
      <c r="F294" s="36">
        <v>2820.1666666666665</v>
      </c>
      <c r="G294" s="36">
        <v>2783.2833333333328</v>
      </c>
      <c r="H294" s="36">
        <v>2901.4833333333327</v>
      </c>
      <c r="I294" s="36">
        <v>2938.3666666666659</v>
      </c>
      <c r="J294" s="36">
        <v>2960.5833333333326</v>
      </c>
      <c r="K294" s="31">
        <v>2916.15</v>
      </c>
      <c r="L294" s="31">
        <v>2857.05</v>
      </c>
      <c r="M294" s="31">
        <v>32.861089999999997</v>
      </c>
      <c r="N294" s="1"/>
      <c r="O294" s="1"/>
    </row>
    <row r="295" spans="1:15" ht="12.75" customHeight="1">
      <c r="A295" s="33">
        <v>285</v>
      </c>
      <c r="B295" s="53" t="s">
        <v>448</v>
      </c>
      <c r="C295" s="31">
        <v>412.75</v>
      </c>
      <c r="D295" s="36">
        <v>409.41666666666669</v>
      </c>
      <c r="E295" s="36">
        <v>401.83333333333337</v>
      </c>
      <c r="F295" s="36">
        <v>390.91666666666669</v>
      </c>
      <c r="G295" s="36">
        <v>383.33333333333337</v>
      </c>
      <c r="H295" s="36">
        <v>420.33333333333337</v>
      </c>
      <c r="I295" s="36">
        <v>427.91666666666674</v>
      </c>
      <c r="J295" s="36">
        <v>438.83333333333337</v>
      </c>
      <c r="K295" s="31">
        <v>417</v>
      </c>
      <c r="L295" s="31">
        <v>398.5</v>
      </c>
      <c r="M295" s="31">
        <v>4.7761300000000002</v>
      </c>
      <c r="N295" s="1"/>
      <c r="O295" s="1"/>
    </row>
    <row r="296" spans="1:15" ht="12.75" customHeight="1">
      <c r="A296" s="33">
        <v>286</v>
      </c>
      <c r="B296" s="53" t="s">
        <v>165</v>
      </c>
      <c r="C296" s="31">
        <v>359.1</v>
      </c>
      <c r="D296" s="36">
        <v>357.01666666666671</v>
      </c>
      <c r="E296" s="36">
        <v>351.48333333333341</v>
      </c>
      <c r="F296" s="36">
        <v>343.86666666666667</v>
      </c>
      <c r="G296" s="36">
        <v>338.33333333333337</v>
      </c>
      <c r="H296" s="36">
        <v>364.63333333333344</v>
      </c>
      <c r="I296" s="36">
        <v>370.16666666666674</v>
      </c>
      <c r="J296" s="36">
        <v>377.78333333333347</v>
      </c>
      <c r="K296" s="31">
        <v>362.55</v>
      </c>
      <c r="L296" s="31">
        <v>349.4</v>
      </c>
      <c r="M296" s="31">
        <v>51.308950000000003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251.35</v>
      </c>
      <c r="D297" s="36">
        <v>253.26666666666665</v>
      </c>
      <c r="E297" s="36">
        <v>247.58333333333331</v>
      </c>
      <c r="F297" s="36">
        <v>243.81666666666666</v>
      </c>
      <c r="G297" s="36">
        <v>238.13333333333333</v>
      </c>
      <c r="H297" s="36">
        <v>257.0333333333333</v>
      </c>
      <c r="I297" s="36">
        <v>262.7166666666667</v>
      </c>
      <c r="J297" s="36">
        <v>266.48333333333329</v>
      </c>
      <c r="K297" s="31">
        <v>258.95</v>
      </c>
      <c r="L297" s="31">
        <v>249.5</v>
      </c>
      <c r="M297" s="31">
        <v>7.82043</v>
      </c>
      <c r="N297" s="1"/>
      <c r="O297" s="1"/>
    </row>
    <row r="298" spans="1:15" ht="12.75" customHeight="1">
      <c r="A298" s="33">
        <v>288</v>
      </c>
      <c r="B298" s="53" t="s">
        <v>450</v>
      </c>
      <c r="C298" s="31">
        <v>106.9</v>
      </c>
      <c r="D298" s="36">
        <v>105.46666666666665</v>
      </c>
      <c r="E298" s="36">
        <v>102.18333333333331</v>
      </c>
      <c r="F298" s="36">
        <v>97.466666666666654</v>
      </c>
      <c r="G298" s="36">
        <v>94.183333333333309</v>
      </c>
      <c r="H298" s="36">
        <v>110.18333333333331</v>
      </c>
      <c r="I298" s="36">
        <v>113.46666666666664</v>
      </c>
      <c r="J298" s="36">
        <v>118.18333333333331</v>
      </c>
      <c r="K298" s="31">
        <v>108.75</v>
      </c>
      <c r="L298" s="31">
        <v>100.75</v>
      </c>
      <c r="M298" s="31">
        <v>84.260580000000004</v>
      </c>
      <c r="N298" s="1"/>
      <c r="O298" s="1"/>
    </row>
    <row r="299" spans="1:15" ht="12.75" customHeight="1">
      <c r="A299" s="33">
        <v>289</v>
      </c>
      <c r="B299" s="53" t="s">
        <v>166</v>
      </c>
      <c r="C299" s="31">
        <v>437.85</v>
      </c>
      <c r="D299" s="36">
        <v>438.25</v>
      </c>
      <c r="E299" s="36">
        <v>431.6</v>
      </c>
      <c r="F299" s="36">
        <v>425.35</v>
      </c>
      <c r="G299" s="36">
        <v>418.70000000000005</v>
      </c>
      <c r="H299" s="36">
        <v>444.5</v>
      </c>
      <c r="I299" s="36">
        <v>451.15</v>
      </c>
      <c r="J299" s="36">
        <v>457.4</v>
      </c>
      <c r="K299" s="31">
        <v>444.9</v>
      </c>
      <c r="L299" s="31">
        <v>432</v>
      </c>
      <c r="M299" s="31">
        <v>14.415369999999999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605</v>
      </c>
      <c r="D300" s="36">
        <v>604.94999999999993</v>
      </c>
      <c r="E300" s="36">
        <v>597.39999999999986</v>
      </c>
      <c r="F300" s="36">
        <v>589.79999999999995</v>
      </c>
      <c r="G300" s="36">
        <v>582.24999999999989</v>
      </c>
      <c r="H300" s="36">
        <v>612.54999999999984</v>
      </c>
      <c r="I300" s="36">
        <v>620.0999999999998</v>
      </c>
      <c r="J300" s="36">
        <v>627.69999999999982</v>
      </c>
      <c r="K300" s="31">
        <v>612.5</v>
      </c>
      <c r="L300" s="31">
        <v>597.35</v>
      </c>
      <c r="M300" s="31">
        <v>10.84441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5957.45</v>
      </c>
      <c r="D301" s="36">
        <v>5937.0666666666666</v>
      </c>
      <c r="E301" s="36">
        <v>5825.6333333333332</v>
      </c>
      <c r="F301" s="36">
        <v>5693.8166666666666</v>
      </c>
      <c r="G301" s="36">
        <v>5582.3833333333332</v>
      </c>
      <c r="H301" s="36">
        <v>6068.8833333333332</v>
      </c>
      <c r="I301" s="36">
        <v>6180.3166666666657</v>
      </c>
      <c r="J301" s="36">
        <v>6312.1333333333332</v>
      </c>
      <c r="K301" s="31">
        <v>6048.5</v>
      </c>
      <c r="L301" s="31">
        <v>5805.25</v>
      </c>
      <c r="M301" s="31">
        <v>0.56418000000000001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5170.5</v>
      </c>
      <c r="D302" s="36">
        <v>5145.25</v>
      </c>
      <c r="E302" s="36">
        <v>5091.8500000000004</v>
      </c>
      <c r="F302" s="36">
        <v>5013.2000000000007</v>
      </c>
      <c r="G302" s="36">
        <v>4959.8000000000011</v>
      </c>
      <c r="H302" s="36">
        <v>5223.8999999999996</v>
      </c>
      <c r="I302" s="36">
        <v>5277.2999999999993</v>
      </c>
      <c r="J302" s="36">
        <v>5355.9499999999989</v>
      </c>
      <c r="K302" s="31">
        <v>5198.6499999999996</v>
      </c>
      <c r="L302" s="31">
        <v>5066.6000000000004</v>
      </c>
      <c r="M302" s="31">
        <v>4.05185</v>
      </c>
      <c r="N302" s="1"/>
      <c r="O302" s="1"/>
    </row>
    <row r="303" spans="1:15" ht="12.75" customHeight="1">
      <c r="A303" s="33">
        <v>293</v>
      </c>
      <c r="B303" s="53" t="s">
        <v>170</v>
      </c>
      <c r="C303" s="31">
        <v>1141.5999999999999</v>
      </c>
      <c r="D303" s="36">
        <v>1138.6833333333334</v>
      </c>
      <c r="E303" s="36">
        <v>1127.9666666666667</v>
      </c>
      <c r="F303" s="36">
        <v>1114.3333333333333</v>
      </c>
      <c r="G303" s="36">
        <v>1103.6166666666666</v>
      </c>
      <c r="H303" s="36">
        <v>1152.3166666666668</v>
      </c>
      <c r="I303" s="36">
        <v>1163.0333333333335</v>
      </c>
      <c r="J303" s="36">
        <v>1176.666666666667</v>
      </c>
      <c r="K303" s="31">
        <v>1149.4000000000001</v>
      </c>
      <c r="L303" s="31">
        <v>1125.05</v>
      </c>
      <c r="M303" s="31">
        <v>4.9037100000000002</v>
      </c>
      <c r="N303" s="1"/>
      <c r="O303" s="1"/>
    </row>
    <row r="304" spans="1:15" ht="12.75" customHeight="1">
      <c r="A304" s="33">
        <v>294</v>
      </c>
      <c r="B304" s="53" t="s">
        <v>451</v>
      </c>
      <c r="C304" s="31">
        <v>1269.6500000000001</v>
      </c>
      <c r="D304" s="36">
        <v>1278.2833333333335</v>
      </c>
      <c r="E304" s="36">
        <v>1252.616666666667</v>
      </c>
      <c r="F304" s="36">
        <v>1235.5833333333335</v>
      </c>
      <c r="G304" s="36">
        <v>1209.916666666667</v>
      </c>
      <c r="H304" s="36">
        <v>1295.3166666666671</v>
      </c>
      <c r="I304" s="36">
        <v>1320.9833333333336</v>
      </c>
      <c r="J304" s="36">
        <v>1338.0166666666671</v>
      </c>
      <c r="K304" s="31">
        <v>1303.95</v>
      </c>
      <c r="L304" s="31">
        <v>1261.25</v>
      </c>
      <c r="M304" s="31">
        <v>0.50285999999999997</v>
      </c>
      <c r="N304" s="1"/>
      <c r="O304" s="1"/>
    </row>
    <row r="305" spans="1:15" ht="12.75" customHeight="1">
      <c r="A305" s="33">
        <v>295</v>
      </c>
      <c r="B305" s="53" t="s">
        <v>454</v>
      </c>
      <c r="C305" s="31">
        <v>726.25</v>
      </c>
      <c r="D305" s="36">
        <v>725.66666666666663</v>
      </c>
      <c r="E305" s="36">
        <v>702.2833333333333</v>
      </c>
      <c r="F305" s="36">
        <v>678.31666666666672</v>
      </c>
      <c r="G305" s="36">
        <v>654.93333333333339</v>
      </c>
      <c r="H305" s="36">
        <v>749.63333333333321</v>
      </c>
      <c r="I305" s="36">
        <v>773.01666666666665</v>
      </c>
      <c r="J305" s="36">
        <v>796.98333333333312</v>
      </c>
      <c r="K305" s="31">
        <v>749.05</v>
      </c>
      <c r="L305" s="31">
        <v>701.7</v>
      </c>
      <c r="M305" s="31">
        <v>21.48132</v>
      </c>
      <c r="N305" s="1"/>
      <c r="O305" s="1"/>
    </row>
    <row r="306" spans="1:15" ht="12.75" customHeight="1">
      <c r="A306" s="33">
        <v>296</v>
      </c>
      <c r="B306" s="53" t="s">
        <v>180</v>
      </c>
      <c r="C306" s="31">
        <v>989.65</v>
      </c>
      <c r="D306" s="36">
        <v>994.7833333333333</v>
      </c>
      <c r="E306" s="36">
        <v>973.61666666666656</v>
      </c>
      <c r="F306" s="36">
        <v>957.58333333333326</v>
      </c>
      <c r="G306" s="36">
        <v>936.41666666666652</v>
      </c>
      <c r="H306" s="36">
        <v>1010.8166666666666</v>
      </c>
      <c r="I306" s="36">
        <v>1031.9833333333333</v>
      </c>
      <c r="J306" s="36">
        <v>1048.0166666666667</v>
      </c>
      <c r="K306" s="31">
        <v>1015.95</v>
      </c>
      <c r="L306" s="31">
        <v>978.75</v>
      </c>
      <c r="M306" s="31">
        <v>6.1756200000000003</v>
      </c>
      <c r="N306" s="1"/>
      <c r="O306" s="1"/>
    </row>
    <row r="307" spans="1:15" ht="12.75" customHeight="1">
      <c r="A307" s="33">
        <v>297</v>
      </c>
      <c r="B307" s="53" t="s">
        <v>172</v>
      </c>
      <c r="C307" s="31">
        <v>269.8</v>
      </c>
      <c r="D307" s="36">
        <v>269.8</v>
      </c>
      <c r="E307" s="36">
        <v>267.60000000000002</v>
      </c>
      <c r="F307" s="36">
        <v>265.40000000000003</v>
      </c>
      <c r="G307" s="36">
        <v>263.20000000000005</v>
      </c>
      <c r="H307" s="36">
        <v>272</v>
      </c>
      <c r="I307" s="36">
        <v>274.19999999999993</v>
      </c>
      <c r="J307" s="36">
        <v>276.39999999999998</v>
      </c>
      <c r="K307" s="31">
        <v>272</v>
      </c>
      <c r="L307" s="31">
        <v>267.60000000000002</v>
      </c>
      <c r="M307" s="31">
        <v>32.370260000000002</v>
      </c>
      <c r="N307" s="1"/>
      <c r="O307" s="1"/>
    </row>
    <row r="308" spans="1:15" ht="12.75" customHeight="1">
      <c r="A308" s="33">
        <v>298</v>
      </c>
      <c r="B308" s="53" t="s">
        <v>171</v>
      </c>
      <c r="C308" s="31">
        <v>1506.1</v>
      </c>
      <c r="D308" s="36">
        <v>1521.4333333333334</v>
      </c>
      <c r="E308" s="36">
        <v>1484.6666666666667</v>
      </c>
      <c r="F308" s="36">
        <v>1463.2333333333333</v>
      </c>
      <c r="G308" s="36">
        <v>1426.4666666666667</v>
      </c>
      <c r="H308" s="36">
        <v>1542.8666666666668</v>
      </c>
      <c r="I308" s="36">
        <v>1579.6333333333332</v>
      </c>
      <c r="J308" s="36">
        <v>1601.0666666666668</v>
      </c>
      <c r="K308" s="31">
        <v>1558.2</v>
      </c>
      <c r="L308" s="31">
        <v>1500</v>
      </c>
      <c r="M308" s="31">
        <v>33.438020000000002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404.05</v>
      </c>
      <c r="D309" s="36">
        <v>399.70000000000005</v>
      </c>
      <c r="E309" s="36">
        <v>389.55000000000007</v>
      </c>
      <c r="F309" s="36">
        <v>375.05</v>
      </c>
      <c r="G309" s="36">
        <v>364.90000000000003</v>
      </c>
      <c r="H309" s="36">
        <v>414.2000000000001</v>
      </c>
      <c r="I309" s="36">
        <v>424.35000000000008</v>
      </c>
      <c r="J309" s="36">
        <v>438.85000000000014</v>
      </c>
      <c r="K309" s="31">
        <v>409.85</v>
      </c>
      <c r="L309" s="31">
        <v>385.2</v>
      </c>
      <c r="M309" s="31">
        <v>2.70892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500</v>
      </c>
      <c r="D310" s="36">
        <v>503.05</v>
      </c>
      <c r="E310" s="36">
        <v>493.1</v>
      </c>
      <c r="F310" s="36">
        <v>486.2</v>
      </c>
      <c r="G310" s="36">
        <v>476.25</v>
      </c>
      <c r="H310" s="36">
        <v>509.95000000000005</v>
      </c>
      <c r="I310" s="36">
        <v>519.9</v>
      </c>
      <c r="J310" s="36">
        <v>526.80000000000007</v>
      </c>
      <c r="K310" s="31">
        <v>513</v>
      </c>
      <c r="L310" s="31">
        <v>496.15</v>
      </c>
      <c r="M310" s="31">
        <v>3.33785</v>
      </c>
      <c r="N310" s="1"/>
      <c r="O310" s="1"/>
    </row>
    <row r="311" spans="1:15" ht="12.75" customHeight="1">
      <c r="A311" s="33">
        <v>301</v>
      </c>
      <c r="B311" s="53" t="s">
        <v>457</v>
      </c>
      <c r="C311" s="31">
        <v>355.65</v>
      </c>
      <c r="D311" s="36">
        <v>357.66666666666669</v>
      </c>
      <c r="E311" s="36">
        <v>351.38333333333338</v>
      </c>
      <c r="F311" s="36">
        <v>347.11666666666667</v>
      </c>
      <c r="G311" s="36">
        <v>340.83333333333337</v>
      </c>
      <c r="H311" s="36">
        <v>361.93333333333339</v>
      </c>
      <c r="I311" s="36">
        <v>368.2166666666667</v>
      </c>
      <c r="J311" s="36">
        <v>372.48333333333341</v>
      </c>
      <c r="K311" s="31">
        <v>363.95</v>
      </c>
      <c r="L311" s="31">
        <v>353.4</v>
      </c>
      <c r="M311" s="31">
        <v>3.50162</v>
      </c>
      <c r="N311" s="1"/>
      <c r="O311" s="1"/>
    </row>
    <row r="312" spans="1:15" ht="12.75" customHeight="1">
      <c r="A312" s="33">
        <v>302</v>
      </c>
      <c r="B312" s="53" t="s">
        <v>173</v>
      </c>
      <c r="C312" s="31">
        <v>130.6</v>
      </c>
      <c r="D312" s="36">
        <v>129.98333333333335</v>
      </c>
      <c r="E312" s="36">
        <v>125.9666666666667</v>
      </c>
      <c r="F312" s="36">
        <v>121.33333333333334</v>
      </c>
      <c r="G312" s="36">
        <v>117.31666666666669</v>
      </c>
      <c r="H312" s="36">
        <v>134.6166666666667</v>
      </c>
      <c r="I312" s="36">
        <v>138.63333333333335</v>
      </c>
      <c r="J312" s="36">
        <v>143.26666666666671</v>
      </c>
      <c r="K312" s="31">
        <v>134</v>
      </c>
      <c r="L312" s="31">
        <v>125.35</v>
      </c>
      <c r="M312" s="31">
        <v>151.63861</v>
      </c>
      <c r="N312" s="1"/>
      <c r="O312" s="1"/>
    </row>
    <row r="313" spans="1:15" ht="12.75" customHeight="1">
      <c r="A313" s="33">
        <v>303</v>
      </c>
      <c r="B313" s="53" t="s">
        <v>458</v>
      </c>
      <c r="C313" s="31">
        <v>96.65</v>
      </c>
      <c r="D313" s="36">
        <v>96.433333333333337</v>
      </c>
      <c r="E313" s="36">
        <v>93.416666666666671</v>
      </c>
      <c r="F313" s="36">
        <v>90.183333333333337</v>
      </c>
      <c r="G313" s="36">
        <v>87.166666666666671</v>
      </c>
      <c r="H313" s="36">
        <v>99.666666666666671</v>
      </c>
      <c r="I313" s="36">
        <v>102.68333333333332</v>
      </c>
      <c r="J313" s="36">
        <v>105.91666666666667</v>
      </c>
      <c r="K313" s="31">
        <v>99.45</v>
      </c>
      <c r="L313" s="31">
        <v>93.2</v>
      </c>
      <c r="M313" s="31">
        <v>92.402959999999993</v>
      </c>
      <c r="N313" s="1"/>
      <c r="O313" s="1"/>
    </row>
    <row r="314" spans="1:15" ht="12.75" customHeight="1">
      <c r="A314" s="33">
        <v>304</v>
      </c>
      <c r="B314" s="53" t="s">
        <v>864</v>
      </c>
      <c r="C314" s="31">
        <v>1700.85</v>
      </c>
      <c r="D314" s="36">
        <v>1708.6166666666668</v>
      </c>
      <c r="E314" s="36">
        <v>1682.2333333333336</v>
      </c>
      <c r="F314" s="36">
        <v>1663.6166666666668</v>
      </c>
      <c r="G314" s="36">
        <v>1637.2333333333336</v>
      </c>
      <c r="H314" s="36">
        <v>1727.2333333333336</v>
      </c>
      <c r="I314" s="36">
        <v>1753.6166666666668</v>
      </c>
      <c r="J314" s="36">
        <v>1772.2333333333336</v>
      </c>
      <c r="K314" s="31">
        <v>1735</v>
      </c>
      <c r="L314" s="31">
        <v>1690</v>
      </c>
      <c r="M314" s="31">
        <v>2.6847699999999999</v>
      </c>
      <c r="N314" s="1"/>
      <c r="O314" s="1"/>
    </row>
    <row r="315" spans="1:15" ht="12.75" customHeight="1">
      <c r="A315" s="33">
        <v>305</v>
      </c>
      <c r="B315" s="53" t="s">
        <v>174</v>
      </c>
      <c r="C315" s="31">
        <v>537.25</v>
      </c>
      <c r="D315" s="36">
        <v>537.7833333333333</v>
      </c>
      <c r="E315" s="36">
        <v>532.86666666666656</v>
      </c>
      <c r="F315" s="36">
        <v>528.48333333333323</v>
      </c>
      <c r="G315" s="36">
        <v>523.56666666666649</v>
      </c>
      <c r="H315" s="36">
        <v>542.16666666666663</v>
      </c>
      <c r="I315" s="36">
        <v>547.08333333333337</v>
      </c>
      <c r="J315" s="36">
        <v>551.4666666666667</v>
      </c>
      <c r="K315" s="31">
        <v>542.70000000000005</v>
      </c>
      <c r="L315" s="31">
        <v>533.4</v>
      </c>
      <c r="M315" s="31">
        <v>8.0085700000000006</v>
      </c>
      <c r="N315" s="1"/>
      <c r="O315" s="1"/>
    </row>
    <row r="316" spans="1:15" ht="12.75" customHeight="1">
      <c r="A316" s="33">
        <v>306</v>
      </c>
      <c r="B316" s="53" t="s">
        <v>175</v>
      </c>
      <c r="C316" s="31">
        <v>10424.15</v>
      </c>
      <c r="D316" s="36">
        <v>10470.216666666667</v>
      </c>
      <c r="E316" s="36">
        <v>10346.433333333334</v>
      </c>
      <c r="F316" s="36">
        <v>10268.716666666667</v>
      </c>
      <c r="G316" s="36">
        <v>10144.933333333334</v>
      </c>
      <c r="H316" s="36">
        <v>10547.933333333334</v>
      </c>
      <c r="I316" s="36">
        <v>10671.716666666667</v>
      </c>
      <c r="J316" s="36">
        <v>10749.433333333334</v>
      </c>
      <c r="K316" s="31">
        <v>10594</v>
      </c>
      <c r="L316" s="31">
        <v>10392.5</v>
      </c>
      <c r="M316" s="31">
        <v>5.0612899999999996</v>
      </c>
      <c r="N316" s="1"/>
      <c r="O316" s="1"/>
    </row>
    <row r="317" spans="1:15" ht="12.75" customHeight="1">
      <c r="A317" s="33">
        <v>307</v>
      </c>
      <c r="B317" s="53" t="s">
        <v>459</v>
      </c>
      <c r="C317" s="31">
        <v>2149.1</v>
      </c>
      <c r="D317" s="36">
        <v>2150.3166666666666</v>
      </c>
      <c r="E317" s="36">
        <v>2101.833333333333</v>
      </c>
      <c r="F317" s="36">
        <v>2054.5666666666666</v>
      </c>
      <c r="G317" s="36">
        <v>2006.083333333333</v>
      </c>
      <c r="H317" s="36">
        <v>2197.583333333333</v>
      </c>
      <c r="I317" s="36">
        <v>2246.0666666666666</v>
      </c>
      <c r="J317" s="36">
        <v>2293.333333333333</v>
      </c>
      <c r="K317" s="31">
        <v>2198.8000000000002</v>
      </c>
      <c r="L317" s="31">
        <v>2103.0500000000002</v>
      </c>
      <c r="M317" s="31">
        <v>0.65759999999999996</v>
      </c>
      <c r="N317" s="1"/>
      <c r="O317" s="1"/>
    </row>
    <row r="318" spans="1:15" ht="12.75" customHeight="1">
      <c r="A318" s="33">
        <v>308</v>
      </c>
      <c r="B318" s="53" t="s">
        <v>179</v>
      </c>
      <c r="C318" s="31">
        <v>886.9</v>
      </c>
      <c r="D318" s="36">
        <v>880.25</v>
      </c>
      <c r="E318" s="36">
        <v>869.6</v>
      </c>
      <c r="F318" s="36">
        <v>852.30000000000007</v>
      </c>
      <c r="G318" s="36">
        <v>841.65000000000009</v>
      </c>
      <c r="H318" s="36">
        <v>897.55</v>
      </c>
      <c r="I318" s="36">
        <v>908.2</v>
      </c>
      <c r="J318" s="36">
        <v>925.49999999999989</v>
      </c>
      <c r="K318" s="31">
        <v>890.9</v>
      </c>
      <c r="L318" s="31">
        <v>862.95</v>
      </c>
      <c r="M318" s="31">
        <v>6.9369399999999999</v>
      </c>
      <c r="N318" s="1"/>
      <c r="O318" s="1"/>
    </row>
    <row r="319" spans="1:15" ht="12.75" customHeight="1">
      <c r="A319" s="33">
        <v>309</v>
      </c>
      <c r="B319" s="53" t="s">
        <v>286</v>
      </c>
      <c r="C319" s="31">
        <v>549.04999999999995</v>
      </c>
      <c r="D319" s="36">
        <v>549.9</v>
      </c>
      <c r="E319" s="36">
        <v>537.79999999999995</v>
      </c>
      <c r="F319" s="36">
        <v>526.54999999999995</v>
      </c>
      <c r="G319" s="36">
        <v>514.44999999999993</v>
      </c>
      <c r="H319" s="36">
        <v>561.15</v>
      </c>
      <c r="I319" s="36">
        <v>573.25000000000011</v>
      </c>
      <c r="J319" s="36">
        <v>584.5</v>
      </c>
      <c r="K319" s="31">
        <v>562</v>
      </c>
      <c r="L319" s="31">
        <v>538.65</v>
      </c>
      <c r="M319" s="31">
        <v>19.233689999999999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1898.55</v>
      </c>
      <c r="D320" s="36">
        <v>1856.0833333333333</v>
      </c>
      <c r="E320" s="36">
        <v>1784.4666666666665</v>
      </c>
      <c r="F320" s="36">
        <v>1670.3833333333332</v>
      </c>
      <c r="G320" s="36">
        <v>1598.7666666666664</v>
      </c>
      <c r="H320" s="36">
        <v>1970.1666666666665</v>
      </c>
      <c r="I320" s="36">
        <v>2041.7833333333333</v>
      </c>
      <c r="J320" s="36">
        <v>2155.8666666666668</v>
      </c>
      <c r="K320" s="31">
        <v>1927.7</v>
      </c>
      <c r="L320" s="31">
        <v>1742</v>
      </c>
      <c r="M320" s="31">
        <v>30.21942</v>
      </c>
      <c r="N320" s="1"/>
      <c r="O320" s="1"/>
    </row>
    <row r="321" spans="1:15" ht="12.75" customHeight="1">
      <c r="A321" s="33">
        <v>311</v>
      </c>
      <c r="B321" s="53" t="s">
        <v>461</v>
      </c>
      <c r="C321" s="31">
        <v>813.1</v>
      </c>
      <c r="D321" s="36">
        <v>810.56666666666661</v>
      </c>
      <c r="E321" s="36">
        <v>799.33333333333326</v>
      </c>
      <c r="F321" s="36">
        <v>785.56666666666661</v>
      </c>
      <c r="G321" s="36">
        <v>774.33333333333326</v>
      </c>
      <c r="H321" s="36">
        <v>824.33333333333326</v>
      </c>
      <c r="I321" s="36">
        <v>835.56666666666661</v>
      </c>
      <c r="J321" s="36">
        <v>849.33333333333326</v>
      </c>
      <c r="K321" s="31">
        <v>821.8</v>
      </c>
      <c r="L321" s="31">
        <v>796.8</v>
      </c>
      <c r="M321" s="31">
        <v>4.3612200000000003</v>
      </c>
      <c r="N321" s="1"/>
      <c r="O321" s="1"/>
    </row>
    <row r="322" spans="1:15" ht="12.75" customHeight="1">
      <c r="A322" s="33">
        <v>312</v>
      </c>
      <c r="B322" s="53" t="s">
        <v>884</v>
      </c>
      <c r="C322" s="31">
        <v>901.45</v>
      </c>
      <c r="D322" s="36">
        <v>892.69999999999993</v>
      </c>
      <c r="E322" s="36">
        <v>880.84999999999991</v>
      </c>
      <c r="F322" s="36">
        <v>860.25</v>
      </c>
      <c r="G322" s="36">
        <v>848.4</v>
      </c>
      <c r="H322" s="36">
        <v>913.29999999999984</v>
      </c>
      <c r="I322" s="36">
        <v>925.15</v>
      </c>
      <c r="J322" s="36">
        <v>945.74999999999977</v>
      </c>
      <c r="K322" s="31">
        <v>904.55</v>
      </c>
      <c r="L322" s="31">
        <v>872.1</v>
      </c>
      <c r="M322" s="31">
        <v>0.52461000000000002</v>
      </c>
      <c r="N322" s="1"/>
      <c r="O322" s="1"/>
    </row>
    <row r="323" spans="1:15" ht="12.75" customHeight="1">
      <c r="A323" s="33">
        <v>313</v>
      </c>
      <c r="B323" s="53" t="s">
        <v>462</v>
      </c>
      <c r="C323" s="31">
        <v>1183.0999999999999</v>
      </c>
      <c r="D323" s="36">
        <v>1169.7833333333331</v>
      </c>
      <c r="E323" s="36">
        <v>1125.5166666666662</v>
      </c>
      <c r="F323" s="36">
        <v>1067.9333333333332</v>
      </c>
      <c r="G323" s="36">
        <v>1023.6666666666663</v>
      </c>
      <c r="H323" s="36">
        <v>1227.3666666666661</v>
      </c>
      <c r="I323" s="36">
        <v>1271.633333333333</v>
      </c>
      <c r="J323" s="36">
        <v>1329.216666666666</v>
      </c>
      <c r="K323" s="31">
        <v>1214.05</v>
      </c>
      <c r="L323" s="31">
        <v>1112.2</v>
      </c>
      <c r="M323" s="31">
        <v>3.3004899999999999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1407</v>
      </c>
      <c r="D324" s="36">
        <v>1409.6166666666668</v>
      </c>
      <c r="E324" s="36">
        <v>1378.2333333333336</v>
      </c>
      <c r="F324" s="36">
        <v>1349.4666666666667</v>
      </c>
      <c r="G324" s="36">
        <v>1318.0833333333335</v>
      </c>
      <c r="H324" s="36">
        <v>1438.3833333333337</v>
      </c>
      <c r="I324" s="36">
        <v>1469.7666666666669</v>
      </c>
      <c r="J324" s="36">
        <v>1498.5333333333338</v>
      </c>
      <c r="K324" s="31">
        <v>1441</v>
      </c>
      <c r="L324" s="31">
        <v>1380.85</v>
      </c>
      <c r="M324" s="31">
        <v>4.4846599999999999</v>
      </c>
      <c r="N324" s="1"/>
      <c r="O324" s="1"/>
    </row>
    <row r="325" spans="1:15" ht="12.75" customHeight="1">
      <c r="A325" s="33">
        <v>315</v>
      </c>
      <c r="B325" s="53" t="s">
        <v>452</v>
      </c>
      <c r="C325" s="31">
        <v>54.55</v>
      </c>
      <c r="D325" s="36">
        <v>54.54999999999999</v>
      </c>
      <c r="E325" s="36">
        <v>54.549999999999983</v>
      </c>
      <c r="F325" s="36">
        <v>54.54999999999999</v>
      </c>
      <c r="G325" s="36">
        <v>54.549999999999983</v>
      </c>
      <c r="H325" s="36">
        <v>54.549999999999983</v>
      </c>
      <c r="I325" s="36">
        <v>54.55</v>
      </c>
      <c r="J325" s="36">
        <v>54.549999999999983</v>
      </c>
      <c r="K325" s="31">
        <v>54.55</v>
      </c>
      <c r="L325" s="31">
        <v>54.55</v>
      </c>
      <c r="M325" s="31">
        <v>7.0877600000000003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59.5</v>
      </c>
      <c r="D326" s="36">
        <v>59.416666666666664</v>
      </c>
      <c r="E326" s="36">
        <v>58.483333333333327</v>
      </c>
      <c r="F326" s="36">
        <v>57.466666666666661</v>
      </c>
      <c r="G326" s="36">
        <v>56.533333333333324</v>
      </c>
      <c r="H326" s="36">
        <v>60.43333333333333</v>
      </c>
      <c r="I326" s="36">
        <v>61.366666666666667</v>
      </c>
      <c r="J326" s="36">
        <v>62.383333333333333</v>
      </c>
      <c r="K326" s="31">
        <v>60.35</v>
      </c>
      <c r="L326" s="31">
        <v>58.4</v>
      </c>
      <c r="M326" s="31">
        <v>67.190839999999994</v>
      </c>
      <c r="N326" s="1"/>
      <c r="O326" s="1"/>
    </row>
    <row r="327" spans="1:15" ht="12.75" customHeight="1">
      <c r="A327" s="33">
        <v>317</v>
      </c>
      <c r="B327" s="53" t="s">
        <v>463</v>
      </c>
      <c r="C327" s="31">
        <v>926.8</v>
      </c>
      <c r="D327" s="36">
        <v>927.2166666666667</v>
      </c>
      <c r="E327" s="36">
        <v>904.58333333333337</v>
      </c>
      <c r="F327" s="36">
        <v>882.36666666666667</v>
      </c>
      <c r="G327" s="36">
        <v>859.73333333333335</v>
      </c>
      <c r="H327" s="36">
        <v>949.43333333333339</v>
      </c>
      <c r="I327" s="36">
        <v>972.06666666666661</v>
      </c>
      <c r="J327" s="36">
        <v>994.28333333333342</v>
      </c>
      <c r="K327" s="31">
        <v>949.85</v>
      </c>
      <c r="L327" s="31">
        <v>905</v>
      </c>
      <c r="M327" s="31">
        <v>1.9739100000000001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2105.35</v>
      </c>
      <c r="D328" s="36">
        <v>2098.1333333333332</v>
      </c>
      <c r="E328" s="36">
        <v>2076.3166666666666</v>
      </c>
      <c r="F328" s="36">
        <v>2047.2833333333333</v>
      </c>
      <c r="G328" s="36">
        <v>2025.4666666666667</v>
      </c>
      <c r="H328" s="36">
        <v>2127.1666666666665</v>
      </c>
      <c r="I328" s="36">
        <v>2148.9833333333331</v>
      </c>
      <c r="J328" s="36">
        <v>2178.0166666666664</v>
      </c>
      <c r="K328" s="31">
        <v>2119.9499999999998</v>
      </c>
      <c r="L328" s="31">
        <v>2069.1</v>
      </c>
      <c r="M328" s="31">
        <v>7.5148999999999999</v>
      </c>
      <c r="N328" s="1"/>
      <c r="O328" s="1"/>
    </row>
    <row r="329" spans="1:15" ht="12.75" customHeight="1">
      <c r="A329" s="33">
        <v>319</v>
      </c>
      <c r="B329" s="53" t="s">
        <v>183</v>
      </c>
      <c r="C329" s="31">
        <v>107481.3</v>
      </c>
      <c r="D329" s="36">
        <v>107752.41666666667</v>
      </c>
      <c r="E329" s="36">
        <v>106804.83333333334</v>
      </c>
      <c r="F329" s="36">
        <v>106128.36666666667</v>
      </c>
      <c r="G329" s="36">
        <v>105180.78333333334</v>
      </c>
      <c r="H329" s="36">
        <v>108428.88333333335</v>
      </c>
      <c r="I329" s="36">
        <v>109376.46666666669</v>
      </c>
      <c r="J329" s="36">
        <v>110052.93333333335</v>
      </c>
      <c r="K329" s="31">
        <v>108700</v>
      </c>
      <c r="L329" s="31">
        <v>107075.95</v>
      </c>
      <c r="M329" s="31">
        <v>5.6750000000000002E-2</v>
      </c>
      <c r="N329" s="1"/>
      <c r="O329" s="1"/>
    </row>
    <row r="330" spans="1:15" ht="12.75" customHeight="1">
      <c r="A330" s="33">
        <v>320</v>
      </c>
      <c r="B330" s="53" t="s">
        <v>453</v>
      </c>
      <c r="C330" s="31">
        <v>2496.35</v>
      </c>
      <c r="D330" s="36">
        <v>2479.8166666666666</v>
      </c>
      <c r="E330" s="36">
        <v>2426.583333333333</v>
      </c>
      <c r="F330" s="36">
        <v>2356.8166666666666</v>
      </c>
      <c r="G330" s="36">
        <v>2303.583333333333</v>
      </c>
      <c r="H330" s="36">
        <v>2549.583333333333</v>
      </c>
      <c r="I330" s="36">
        <v>2602.8166666666666</v>
      </c>
      <c r="J330" s="36">
        <v>2672.583333333333</v>
      </c>
      <c r="K330" s="31">
        <v>2533.0500000000002</v>
      </c>
      <c r="L330" s="31">
        <v>2410.0500000000002</v>
      </c>
      <c r="M330" s="31">
        <v>3.6055899999999999</v>
      </c>
      <c r="N330" s="1"/>
      <c r="O330" s="1"/>
    </row>
    <row r="331" spans="1:15" ht="12.75" customHeight="1">
      <c r="A331" s="33">
        <v>321</v>
      </c>
      <c r="B331" s="53" t="s">
        <v>177</v>
      </c>
      <c r="C331" s="31">
        <v>2234.0500000000002</v>
      </c>
      <c r="D331" s="36">
        <v>2216.9166666666665</v>
      </c>
      <c r="E331" s="36">
        <v>2179.4833333333331</v>
      </c>
      <c r="F331" s="36">
        <v>2124.9166666666665</v>
      </c>
      <c r="G331" s="36">
        <v>2087.4833333333331</v>
      </c>
      <c r="H331" s="36">
        <v>2271.4833333333331</v>
      </c>
      <c r="I331" s="36">
        <v>2308.9166666666665</v>
      </c>
      <c r="J331" s="36">
        <v>2363.4833333333331</v>
      </c>
      <c r="K331" s="31">
        <v>2254.35</v>
      </c>
      <c r="L331" s="31">
        <v>2162.35</v>
      </c>
      <c r="M331" s="31">
        <v>13.116989999999999</v>
      </c>
      <c r="N331" s="1"/>
      <c r="O331" s="1"/>
    </row>
    <row r="332" spans="1:15" ht="12.75" customHeight="1">
      <c r="A332" s="33">
        <v>322</v>
      </c>
      <c r="B332" s="53" t="s">
        <v>184</v>
      </c>
      <c r="C332" s="31">
        <v>1262.9000000000001</v>
      </c>
      <c r="D332" s="36">
        <v>1264.2333333333333</v>
      </c>
      <c r="E332" s="36">
        <v>1247.8166666666666</v>
      </c>
      <c r="F332" s="36">
        <v>1232.7333333333333</v>
      </c>
      <c r="G332" s="36">
        <v>1216.3166666666666</v>
      </c>
      <c r="H332" s="36">
        <v>1279.3166666666666</v>
      </c>
      <c r="I332" s="36">
        <v>1295.7333333333331</v>
      </c>
      <c r="J332" s="36">
        <v>1310.8166666666666</v>
      </c>
      <c r="K332" s="31">
        <v>1280.6500000000001</v>
      </c>
      <c r="L332" s="31">
        <v>1249.1500000000001</v>
      </c>
      <c r="M332" s="31">
        <v>12.24518</v>
      </c>
      <c r="N332" s="1"/>
      <c r="O332" s="1"/>
    </row>
    <row r="333" spans="1:15" ht="12.75" customHeight="1">
      <c r="A333" s="33">
        <v>323</v>
      </c>
      <c r="B333" s="53" t="s">
        <v>470</v>
      </c>
      <c r="C333" s="31">
        <v>986.3</v>
      </c>
      <c r="D333" s="36">
        <v>991.79999999999984</v>
      </c>
      <c r="E333" s="36">
        <v>974.4499999999997</v>
      </c>
      <c r="F333" s="36">
        <v>962.59999999999991</v>
      </c>
      <c r="G333" s="36">
        <v>945.24999999999977</v>
      </c>
      <c r="H333" s="36">
        <v>1003.6499999999996</v>
      </c>
      <c r="I333" s="36">
        <v>1020.9999999999998</v>
      </c>
      <c r="J333" s="36">
        <v>1032.8499999999995</v>
      </c>
      <c r="K333" s="31">
        <v>1009.15</v>
      </c>
      <c r="L333" s="31">
        <v>979.95</v>
      </c>
      <c r="M333" s="31">
        <v>3.7377600000000002</v>
      </c>
      <c r="N333" s="1"/>
      <c r="O333" s="1"/>
    </row>
    <row r="334" spans="1:15" ht="12.75" customHeight="1">
      <c r="A334" s="33">
        <v>324</v>
      </c>
      <c r="B334" s="53" t="s">
        <v>464</v>
      </c>
      <c r="C334" s="31">
        <v>793.6</v>
      </c>
      <c r="D334" s="36">
        <v>796.70000000000016</v>
      </c>
      <c r="E334" s="36">
        <v>786.45000000000027</v>
      </c>
      <c r="F334" s="36">
        <v>779.30000000000007</v>
      </c>
      <c r="G334" s="36">
        <v>769.05000000000018</v>
      </c>
      <c r="H334" s="36">
        <v>803.85000000000036</v>
      </c>
      <c r="I334" s="36">
        <v>814.10000000000014</v>
      </c>
      <c r="J334" s="36">
        <v>821.25000000000045</v>
      </c>
      <c r="K334" s="31">
        <v>806.95</v>
      </c>
      <c r="L334" s="31">
        <v>789.55</v>
      </c>
      <c r="M334" s="31">
        <v>4.2720900000000004</v>
      </c>
      <c r="N334" s="1"/>
      <c r="O334" s="1"/>
    </row>
    <row r="335" spans="1:15" ht="12.75" customHeight="1">
      <c r="A335" s="33">
        <v>325</v>
      </c>
      <c r="B335" s="53" t="s">
        <v>185</v>
      </c>
      <c r="C335" s="31">
        <v>90.1</v>
      </c>
      <c r="D335" s="36">
        <v>89.899999999999991</v>
      </c>
      <c r="E335" s="36">
        <v>88.799999999999983</v>
      </c>
      <c r="F335" s="36">
        <v>87.499999999999986</v>
      </c>
      <c r="G335" s="36">
        <v>86.399999999999977</v>
      </c>
      <c r="H335" s="36">
        <v>91.199999999999989</v>
      </c>
      <c r="I335" s="36">
        <v>92.299999999999983</v>
      </c>
      <c r="J335" s="36">
        <v>93.6</v>
      </c>
      <c r="K335" s="31">
        <v>91</v>
      </c>
      <c r="L335" s="31">
        <v>88.6</v>
      </c>
      <c r="M335" s="31">
        <v>64.050319999999999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3429.8</v>
      </c>
      <c r="D336" s="36">
        <v>3431.2666666666664</v>
      </c>
      <c r="E336" s="36">
        <v>3407.5333333333328</v>
      </c>
      <c r="F336" s="36">
        <v>3385.2666666666664</v>
      </c>
      <c r="G336" s="36">
        <v>3361.5333333333328</v>
      </c>
      <c r="H336" s="36">
        <v>3453.5333333333328</v>
      </c>
      <c r="I336" s="36">
        <v>3477.2666666666664</v>
      </c>
      <c r="J336" s="36">
        <v>3499.5333333333328</v>
      </c>
      <c r="K336" s="31">
        <v>3455</v>
      </c>
      <c r="L336" s="31">
        <v>3409</v>
      </c>
      <c r="M336" s="31">
        <v>2.6474199999999999</v>
      </c>
      <c r="N336" s="1"/>
      <c r="O336" s="1"/>
    </row>
    <row r="337" spans="1:15" ht="12.75" customHeight="1">
      <c r="A337" s="33">
        <v>327</v>
      </c>
      <c r="B337" s="53" t="s">
        <v>471</v>
      </c>
      <c r="C337" s="31">
        <v>785.65</v>
      </c>
      <c r="D337" s="36">
        <v>780.2166666666667</v>
      </c>
      <c r="E337" s="36">
        <v>759.43333333333339</v>
      </c>
      <c r="F337" s="36">
        <v>733.2166666666667</v>
      </c>
      <c r="G337" s="36">
        <v>712.43333333333339</v>
      </c>
      <c r="H337" s="36">
        <v>806.43333333333339</v>
      </c>
      <c r="I337" s="36">
        <v>827.2166666666667</v>
      </c>
      <c r="J337" s="36">
        <v>853.43333333333339</v>
      </c>
      <c r="K337" s="31">
        <v>801</v>
      </c>
      <c r="L337" s="31">
        <v>754</v>
      </c>
      <c r="M337" s="31">
        <v>2.57572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63.8</v>
      </c>
      <c r="D338" s="36">
        <v>63.016666666666673</v>
      </c>
      <c r="E338" s="36">
        <v>61.533333333333346</v>
      </c>
      <c r="F338" s="36">
        <v>59.266666666666673</v>
      </c>
      <c r="G338" s="36">
        <v>57.783333333333346</v>
      </c>
      <c r="H338" s="36">
        <v>65.283333333333346</v>
      </c>
      <c r="I338" s="36">
        <v>66.76666666666668</v>
      </c>
      <c r="J338" s="36">
        <v>69.033333333333346</v>
      </c>
      <c r="K338" s="31">
        <v>64.5</v>
      </c>
      <c r="L338" s="31">
        <v>60.75</v>
      </c>
      <c r="M338" s="31">
        <v>513.46194000000003</v>
      </c>
      <c r="N338" s="1"/>
      <c r="O338" s="1"/>
    </row>
    <row r="339" spans="1:15" ht="12.75" customHeight="1">
      <c r="A339" s="33">
        <v>329</v>
      </c>
      <c r="B339" s="53" t="s">
        <v>466</v>
      </c>
      <c r="C339" s="31">
        <v>144.55000000000001</v>
      </c>
      <c r="D339" s="36">
        <v>142.70000000000002</v>
      </c>
      <c r="E339" s="36">
        <v>138.40000000000003</v>
      </c>
      <c r="F339" s="36">
        <v>132.25000000000003</v>
      </c>
      <c r="G339" s="36">
        <v>127.95000000000005</v>
      </c>
      <c r="H339" s="36">
        <v>148.85000000000002</v>
      </c>
      <c r="I339" s="36">
        <v>153.15000000000003</v>
      </c>
      <c r="J339" s="36">
        <v>159.30000000000001</v>
      </c>
      <c r="K339" s="31">
        <v>147</v>
      </c>
      <c r="L339" s="31">
        <v>136.55000000000001</v>
      </c>
      <c r="M339" s="31">
        <v>68.603589999999997</v>
      </c>
      <c r="N339" s="1"/>
      <c r="O339" s="1"/>
    </row>
    <row r="340" spans="1:15" ht="12.75" customHeight="1">
      <c r="A340" s="33">
        <v>330</v>
      </c>
      <c r="B340" s="53" t="s">
        <v>188</v>
      </c>
      <c r="C340" s="31">
        <v>23545.599999999999</v>
      </c>
      <c r="D340" s="36">
        <v>23742.399999999998</v>
      </c>
      <c r="E340" s="36">
        <v>23224.199999999997</v>
      </c>
      <c r="F340" s="36">
        <v>22902.799999999999</v>
      </c>
      <c r="G340" s="36">
        <v>22384.6</v>
      </c>
      <c r="H340" s="36">
        <v>24063.799999999996</v>
      </c>
      <c r="I340" s="36">
        <v>24582</v>
      </c>
      <c r="J340" s="36">
        <v>24903.399999999994</v>
      </c>
      <c r="K340" s="31">
        <v>24260.6</v>
      </c>
      <c r="L340" s="31">
        <v>23421</v>
      </c>
      <c r="M340" s="31">
        <v>1.2694000000000001</v>
      </c>
      <c r="N340" s="1"/>
      <c r="O340" s="1"/>
    </row>
    <row r="341" spans="1:15" ht="12.75" customHeight="1">
      <c r="A341" s="33">
        <v>331</v>
      </c>
      <c r="B341" s="53" t="s">
        <v>472</v>
      </c>
      <c r="C341" s="31">
        <v>68.2</v>
      </c>
      <c r="D341" s="36">
        <v>67.666666666666671</v>
      </c>
      <c r="E341" s="36">
        <v>66.283333333333346</v>
      </c>
      <c r="F341" s="36">
        <v>64.366666666666674</v>
      </c>
      <c r="G341" s="36">
        <v>62.983333333333348</v>
      </c>
      <c r="H341" s="36">
        <v>69.583333333333343</v>
      </c>
      <c r="I341" s="36">
        <v>70.966666666666669</v>
      </c>
      <c r="J341" s="36">
        <v>72.88333333333334</v>
      </c>
      <c r="K341" s="31">
        <v>69.05</v>
      </c>
      <c r="L341" s="31">
        <v>65.75</v>
      </c>
      <c r="M341" s="31">
        <v>30.541460000000001</v>
      </c>
      <c r="N341" s="1"/>
      <c r="O341" s="1"/>
    </row>
    <row r="342" spans="1:15" ht="12.75" customHeight="1">
      <c r="A342" s="33">
        <v>332</v>
      </c>
      <c r="B342" s="53" t="s">
        <v>467</v>
      </c>
      <c r="C342" s="31">
        <v>49.65</v>
      </c>
      <c r="D342" s="36">
        <v>49.35</v>
      </c>
      <c r="E342" s="36">
        <v>48.7</v>
      </c>
      <c r="F342" s="36">
        <v>47.75</v>
      </c>
      <c r="G342" s="36">
        <v>47.1</v>
      </c>
      <c r="H342" s="36">
        <v>50.300000000000004</v>
      </c>
      <c r="I342" s="36">
        <v>50.949999999999996</v>
      </c>
      <c r="J342" s="36">
        <v>51.900000000000006</v>
      </c>
      <c r="K342" s="31">
        <v>50</v>
      </c>
      <c r="L342" s="31">
        <v>48.4</v>
      </c>
      <c r="M342" s="31">
        <v>128.75068999999999</v>
      </c>
      <c r="N342" s="1"/>
      <c r="O342" s="1"/>
    </row>
    <row r="343" spans="1:15" ht="12.75" customHeight="1">
      <c r="A343" s="33">
        <v>333</v>
      </c>
      <c r="B343" s="53" t="s">
        <v>288</v>
      </c>
      <c r="C343" s="31">
        <v>357.75</v>
      </c>
      <c r="D343" s="36">
        <v>354.76666666666665</v>
      </c>
      <c r="E343" s="36">
        <v>347.98333333333329</v>
      </c>
      <c r="F343" s="36">
        <v>338.21666666666664</v>
      </c>
      <c r="G343" s="36">
        <v>331.43333333333328</v>
      </c>
      <c r="H343" s="36">
        <v>364.5333333333333</v>
      </c>
      <c r="I343" s="36">
        <v>371.31666666666661</v>
      </c>
      <c r="J343" s="36">
        <v>381.08333333333331</v>
      </c>
      <c r="K343" s="31">
        <v>361.55</v>
      </c>
      <c r="L343" s="31">
        <v>345</v>
      </c>
      <c r="M343" s="31">
        <v>6.4529699999999997</v>
      </c>
      <c r="N343" s="1"/>
      <c r="O343" s="1"/>
    </row>
    <row r="344" spans="1:15" ht="12.75" customHeight="1">
      <c r="A344" s="33">
        <v>334</v>
      </c>
      <c r="B344" s="53" t="s">
        <v>468</v>
      </c>
      <c r="C344" s="31">
        <v>122.1</v>
      </c>
      <c r="D344" s="36">
        <v>120.53333333333335</v>
      </c>
      <c r="E344" s="36">
        <v>118.36666666666669</v>
      </c>
      <c r="F344" s="36">
        <v>114.63333333333334</v>
      </c>
      <c r="G344" s="36">
        <v>112.46666666666668</v>
      </c>
      <c r="H344" s="36">
        <v>124.26666666666669</v>
      </c>
      <c r="I344" s="36">
        <v>126.43333333333335</v>
      </c>
      <c r="J344" s="36">
        <v>130.16666666666669</v>
      </c>
      <c r="K344" s="31">
        <v>122.7</v>
      </c>
      <c r="L344" s="31">
        <v>116.8</v>
      </c>
      <c r="M344" s="31">
        <v>21.208780000000001</v>
      </c>
      <c r="N344" s="1"/>
      <c r="O344" s="1"/>
    </row>
    <row r="345" spans="1:15" ht="12.75" customHeight="1">
      <c r="A345" s="33">
        <v>335</v>
      </c>
      <c r="B345" s="53" t="s">
        <v>189</v>
      </c>
      <c r="C345" s="31">
        <v>152.05000000000001</v>
      </c>
      <c r="D345" s="36">
        <v>151.35</v>
      </c>
      <c r="E345" s="36">
        <v>149.89999999999998</v>
      </c>
      <c r="F345" s="36">
        <v>147.74999999999997</v>
      </c>
      <c r="G345" s="36">
        <v>146.29999999999995</v>
      </c>
      <c r="H345" s="36">
        <v>153.5</v>
      </c>
      <c r="I345" s="36">
        <v>154.94999999999999</v>
      </c>
      <c r="J345" s="36">
        <v>157.10000000000002</v>
      </c>
      <c r="K345" s="31">
        <v>152.80000000000001</v>
      </c>
      <c r="L345" s="31">
        <v>149.19999999999999</v>
      </c>
      <c r="M345" s="31">
        <v>94.742919999999998</v>
      </c>
      <c r="N345" s="1"/>
      <c r="O345" s="1"/>
    </row>
    <row r="346" spans="1:15" ht="12.75" customHeight="1">
      <c r="A346" s="33">
        <v>336</v>
      </c>
      <c r="B346" s="53" t="s">
        <v>859</v>
      </c>
      <c r="C346" s="31">
        <v>41.1</v>
      </c>
      <c r="D346" s="36">
        <v>40.750000000000007</v>
      </c>
      <c r="E346" s="36">
        <v>40.050000000000011</v>
      </c>
      <c r="F346" s="36">
        <v>39.000000000000007</v>
      </c>
      <c r="G346" s="36">
        <v>38.300000000000011</v>
      </c>
      <c r="H346" s="36">
        <v>41.800000000000011</v>
      </c>
      <c r="I346" s="36">
        <v>42.500000000000014</v>
      </c>
      <c r="J346" s="36">
        <v>43.550000000000011</v>
      </c>
      <c r="K346" s="31">
        <v>41.45</v>
      </c>
      <c r="L346" s="31">
        <v>39.700000000000003</v>
      </c>
      <c r="M346" s="31">
        <v>55.302129999999998</v>
      </c>
      <c r="N346" s="1"/>
      <c r="O346" s="1"/>
    </row>
    <row r="347" spans="1:15" ht="12.75" customHeight="1">
      <c r="A347" s="33">
        <v>337</v>
      </c>
      <c r="B347" s="53" t="s">
        <v>469</v>
      </c>
      <c r="C347" s="31">
        <v>215.25</v>
      </c>
      <c r="D347" s="36">
        <v>215.51666666666665</v>
      </c>
      <c r="E347" s="36">
        <v>210.0333333333333</v>
      </c>
      <c r="F347" s="36">
        <v>204.81666666666666</v>
      </c>
      <c r="G347" s="36">
        <v>199.33333333333331</v>
      </c>
      <c r="H347" s="36">
        <v>220.73333333333329</v>
      </c>
      <c r="I347" s="36">
        <v>226.21666666666664</v>
      </c>
      <c r="J347" s="36">
        <v>231.43333333333328</v>
      </c>
      <c r="K347" s="31">
        <v>221</v>
      </c>
      <c r="L347" s="31">
        <v>210.3</v>
      </c>
      <c r="M347" s="31">
        <v>11.35472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231.65</v>
      </c>
      <c r="D348" s="36">
        <v>230.9</v>
      </c>
      <c r="E348" s="36">
        <v>228.5</v>
      </c>
      <c r="F348" s="36">
        <v>225.35</v>
      </c>
      <c r="G348" s="36">
        <v>222.95</v>
      </c>
      <c r="H348" s="36">
        <v>234.05</v>
      </c>
      <c r="I348" s="36">
        <v>236.45000000000005</v>
      </c>
      <c r="J348" s="36">
        <v>239.60000000000002</v>
      </c>
      <c r="K348" s="31">
        <v>233.3</v>
      </c>
      <c r="L348" s="31">
        <v>227.75</v>
      </c>
      <c r="M348" s="31">
        <v>174.10264000000001</v>
      </c>
      <c r="N348" s="1"/>
      <c r="O348" s="1"/>
    </row>
    <row r="349" spans="1:15" ht="12.75" customHeight="1">
      <c r="A349" s="33">
        <v>339</v>
      </c>
      <c r="B349" s="53" t="s">
        <v>473</v>
      </c>
      <c r="C349" s="31">
        <v>343.3</v>
      </c>
      <c r="D349" s="36">
        <v>343.25</v>
      </c>
      <c r="E349" s="36">
        <v>339.45</v>
      </c>
      <c r="F349" s="36">
        <v>335.59999999999997</v>
      </c>
      <c r="G349" s="36">
        <v>331.79999999999995</v>
      </c>
      <c r="H349" s="36">
        <v>347.1</v>
      </c>
      <c r="I349" s="36">
        <v>350.9</v>
      </c>
      <c r="J349" s="36">
        <v>354.75000000000006</v>
      </c>
      <c r="K349" s="31">
        <v>347.05</v>
      </c>
      <c r="L349" s="31">
        <v>339.4</v>
      </c>
      <c r="M349" s="31">
        <v>0.78847</v>
      </c>
      <c r="N349" s="1"/>
      <c r="O349" s="1"/>
    </row>
    <row r="350" spans="1:15" ht="12.75" customHeight="1">
      <c r="A350" s="33">
        <v>340</v>
      </c>
      <c r="B350" s="53" t="s">
        <v>192</v>
      </c>
      <c r="C350" s="31">
        <v>1069.4000000000001</v>
      </c>
      <c r="D350" s="36">
        <v>1066.0666666666668</v>
      </c>
      <c r="E350" s="36">
        <v>1054.4333333333336</v>
      </c>
      <c r="F350" s="36">
        <v>1039.4666666666667</v>
      </c>
      <c r="G350" s="36">
        <v>1027.8333333333335</v>
      </c>
      <c r="H350" s="36">
        <v>1081.0333333333338</v>
      </c>
      <c r="I350" s="36">
        <v>1092.666666666667</v>
      </c>
      <c r="J350" s="36">
        <v>1107.6333333333339</v>
      </c>
      <c r="K350" s="31">
        <v>1077.7</v>
      </c>
      <c r="L350" s="31">
        <v>1051.0999999999999</v>
      </c>
      <c r="M350" s="31">
        <v>5.8384900000000002</v>
      </c>
      <c r="N350" s="1"/>
      <c r="O350" s="1"/>
    </row>
    <row r="351" spans="1:15" ht="12.75" customHeight="1">
      <c r="A351" s="33">
        <v>341</v>
      </c>
      <c r="B351" s="53" t="s">
        <v>194</v>
      </c>
      <c r="C351" s="31">
        <v>180.9</v>
      </c>
      <c r="D351" s="36">
        <v>181.65</v>
      </c>
      <c r="E351" s="36">
        <v>179.15</v>
      </c>
      <c r="F351" s="36">
        <v>177.4</v>
      </c>
      <c r="G351" s="36">
        <v>174.9</v>
      </c>
      <c r="H351" s="36">
        <v>183.4</v>
      </c>
      <c r="I351" s="36">
        <v>185.9</v>
      </c>
      <c r="J351" s="36">
        <v>187.65</v>
      </c>
      <c r="K351" s="31">
        <v>184.15</v>
      </c>
      <c r="L351" s="31">
        <v>179.9</v>
      </c>
      <c r="M351" s="31">
        <v>84.748670000000004</v>
      </c>
      <c r="N351" s="1"/>
      <c r="O351" s="1"/>
    </row>
    <row r="352" spans="1:15" ht="12.75" customHeight="1">
      <c r="A352" s="33">
        <v>342</v>
      </c>
      <c r="B352" s="53" t="s">
        <v>289</v>
      </c>
      <c r="C352" s="31">
        <v>300.64999999999998</v>
      </c>
      <c r="D352" s="36">
        <v>299.88333333333327</v>
      </c>
      <c r="E352" s="36">
        <v>295.31666666666655</v>
      </c>
      <c r="F352" s="36">
        <v>289.98333333333329</v>
      </c>
      <c r="G352" s="36">
        <v>285.41666666666657</v>
      </c>
      <c r="H352" s="36">
        <v>305.21666666666653</v>
      </c>
      <c r="I352" s="36">
        <v>309.78333333333325</v>
      </c>
      <c r="J352" s="36">
        <v>315.1166666666665</v>
      </c>
      <c r="K352" s="31">
        <v>304.45</v>
      </c>
      <c r="L352" s="31">
        <v>294.55</v>
      </c>
      <c r="M352" s="31">
        <v>10.447839999999999</v>
      </c>
      <c r="N352" s="1"/>
      <c r="O352" s="1"/>
    </row>
    <row r="353" spans="1:15" ht="12.75" customHeight="1">
      <c r="A353" s="33">
        <v>343</v>
      </c>
      <c r="B353" s="53" t="s">
        <v>474</v>
      </c>
      <c r="C353" s="31">
        <v>1060.3499999999999</v>
      </c>
      <c r="D353" s="36">
        <v>1052.6833333333334</v>
      </c>
      <c r="E353" s="36">
        <v>1025.6666666666667</v>
      </c>
      <c r="F353" s="36">
        <v>990.98333333333335</v>
      </c>
      <c r="G353" s="36">
        <v>963.9666666666667</v>
      </c>
      <c r="H353" s="36">
        <v>1087.3666666666668</v>
      </c>
      <c r="I353" s="36">
        <v>1114.3833333333332</v>
      </c>
      <c r="J353" s="36">
        <v>1149.0666666666668</v>
      </c>
      <c r="K353" s="31">
        <v>1079.7</v>
      </c>
      <c r="L353" s="31">
        <v>1018</v>
      </c>
      <c r="M353" s="31">
        <v>6.0673899999999996</v>
      </c>
      <c r="N353" s="1"/>
      <c r="O353" s="1"/>
    </row>
    <row r="354" spans="1:15" ht="12.75" customHeight="1">
      <c r="A354" s="33">
        <v>344</v>
      </c>
      <c r="B354" s="53" t="s">
        <v>290</v>
      </c>
      <c r="C354" s="31">
        <v>875.95</v>
      </c>
      <c r="D354" s="36">
        <v>885.7833333333333</v>
      </c>
      <c r="E354" s="36">
        <v>860.16666666666663</v>
      </c>
      <c r="F354" s="36">
        <v>844.38333333333333</v>
      </c>
      <c r="G354" s="36">
        <v>818.76666666666665</v>
      </c>
      <c r="H354" s="36">
        <v>901.56666666666661</v>
      </c>
      <c r="I354" s="36">
        <v>927.18333333333339</v>
      </c>
      <c r="J354" s="36">
        <v>942.96666666666658</v>
      </c>
      <c r="K354" s="31">
        <v>911.4</v>
      </c>
      <c r="L354" s="31">
        <v>870</v>
      </c>
      <c r="M354" s="31">
        <v>32.763370000000002</v>
      </c>
      <c r="N354" s="1"/>
      <c r="O354" s="1"/>
    </row>
    <row r="355" spans="1:15" ht="12.75" customHeight="1">
      <c r="A355" s="33">
        <v>345</v>
      </c>
      <c r="B355" s="53" t="s">
        <v>193</v>
      </c>
      <c r="C355" s="31">
        <v>3902.6</v>
      </c>
      <c r="D355" s="36">
        <v>3907.1333333333337</v>
      </c>
      <c r="E355" s="36">
        <v>3864.2666666666673</v>
      </c>
      <c r="F355" s="36">
        <v>3825.9333333333338</v>
      </c>
      <c r="G355" s="36">
        <v>3783.0666666666675</v>
      </c>
      <c r="H355" s="36">
        <v>3945.4666666666672</v>
      </c>
      <c r="I355" s="36">
        <v>3988.333333333333</v>
      </c>
      <c r="J355" s="36">
        <v>4026.666666666667</v>
      </c>
      <c r="K355" s="31">
        <v>3950</v>
      </c>
      <c r="L355" s="31">
        <v>3868.8</v>
      </c>
      <c r="M355" s="31">
        <v>0.46323999999999999</v>
      </c>
      <c r="N355" s="1"/>
      <c r="O355" s="1"/>
    </row>
    <row r="356" spans="1:15" ht="12.75" customHeight="1">
      <c r="A356" s="33">
        <v>346</v>
      </c>
      <c r="B356" s="53" t="s">
        <v>475</v>
      </c>
      <c r="C356" s="31">
        <v>212.5</v>
      </c>
      <c r="D356" s="36">
        <v>211.56666666666669</v>
      </c>
      <c r="E356" s="36">
        <v>208.63333333333338</v>
      </c>
      <c r="F356" s="36">
        <v>204.76666666666668</v>
      </c>
      <c r="G356" s="36">
        <v>201.83333333333337</v>
      </c>
      <c r="H356" s="36">
        <v>215.43333333333339</v>
      </c>
      <c r="I356" s="36">
        <v>218.36666666666673</v>
      </c>
      <c r="J356" s="36">
        <v>222.23333333333341</v>
      </c>
      <c r="K356" s="31">
        <v>214.5</v>
      </c>
      <c r="L356" s="31">
        <v>207.7</v>
      </c>
      <c r="M356" s="31">
        <v>1.6544099999999999</v>
      </c>
      <c r="N356" s="1"/>
      <c r="O356" s="1"/>
    </row>
    <row r="357" spans="1:15" ht="12.75" customHeight="1">
      <c r="A357" s="33">
        <v>347</v>
      </c>
      <c r="B357" s="53" t="s">
        <v>195</v>
      </c>
      <c r="C357" s="31">
        <v>37072.65</v>
      </c>
      <c r="D357" s="36">
        <v>36923.9</v>
      </c>
      <c r="E357" s="36">
        <v>36565.4</v>
      </c>
      <c r="F357" s="36">
        <v>36058.15</v>
      </c>
      <c r="G357" s="36">
        <v>35699.65</v>
      </c>
      <c r="H357" s="36">
        <v>37431.15</v>
      </c>
      <c r="I357" s="36">
        <v>37789.65</v>
      </c>
      <c r="J357" s="36">
        <v>38296.9</v>
      </c>
      <c r="K357" s="31">
        <v>37282.400000000001</v>
      </c>
      <c r="L357" s="31">
        <v>36416.65</v>
      </c>
      <c r="M357" s="31">
        <v>0.28909000000000001</v>
      </c>
      <c r="N357" s="1"/>
      <c r="O357" s="1"/>
    </row>
    <row r="358" spans="1:15" ht="12.75" customHeight="1">
      <c r="A358" s="33">
        <v>348</v>
      </c>
      <c r="B358" s="53" t="s">
        <v>292</v>
      </c>
      <c r="C358" s="31">
        <v>1250.3</v>
      </c>
      <c r="D358" s="36">
        <v>1235.6833333333334</v>
      </c>
      <c r="E358" s="36">
        <v>1207.3666666666668</v>
      </c>
      <c r="F358" s="36">
        <v>1164.4333333333334</v>
      </c>
      <c r="G358" s="36">
        <v>1136.1166666666668</v>
      </c>
      <c r="H358" s="36">
        <v>1278.6166666666668</v>
      </c>
      <c r="I358" s="36">
        <v>1306.9333333333334</v>
      </c>
      <c r="J358" s="36">
        <v>1349.8666666666668</v>
      </c>
      <c r="K358" s="31">
        <v>1264</v>
      </c>
      <c r="L358" s="31">
        <v>1192.75</v>
      </c>
      <c r="M358" s="31">
        <v>3.8923999999999999</v>
      </c>
      <c r="N358" s="1"/>
      <c r="O358" s="1"/>
    </row>
    <row r="359" spans="1:15" ht="12.75" customHeight="1">
      <c r="A359" s="33">
        <v>349</v>
      </c>
      <c r="B359" s="53" t="s">
        <v>291</v>
      </c>
      <c r="C359" s="31">
        <v>672.25</v>
      </c>
      <c r="D359" s="36">
        <v>673.61666666666667</v>
      </c>
      <c r="E359" s="36">
        <v>659.93333333333339</v>
      </c>
      <c r="F359" s="36">
        <v>647.61666666666667</v>
      </c>
      <c r="G359" s="36">
        <v>633.93333333333339</v>
      </c>
      <c r="H359" s="36">
        <v>685.93333333333339</v>
      </c>
      <c r="I359" s="36">
        <v>699.61666666666656</v>
      </c>
      <c r="J359" s="36">
        <v>711.93333333333339</v>
      </c>
      <c r="K359" s="31">
        <v>687.3</v>
      </c>
      <c r="L359" s="31">
        <v>661.3</v>
      </c>
      <c r="M359" s="31">
        <v>15.89636</v>
      </c>
      <c r="N359" s="1"/>
      <c r="O359" s="1"/>
    </row>
    <row r="360" spans="1:15" ht="12.75" customHeight="1">
      <c r="A360" s="33">
        <v>350</v>
      </c>
      <c r="B360" s="53" t="s">
        <v>476</v>
      </c>
      <c r="C360" s="31">
        <v>189.15</v>
      </c>
      <c r="D360" s="36">
        <v>187.06666666666669</v>
      </c>
      <c r="E360" s="36">
        <v>184.13333333333338</v>
      </c>
      <c r="F360" s="36">
        <v>179.1166666666667</v>
      </c>
      <c r="G360" s="36">
        <v>176.18333333333339</v>
      </c>
      <c r="H360" s="36">
        <v>192.08333333333337</v>
      </c>
      <c r="I360" s="36">
        <v>195.01666666666671</v>
      </c>
      <c r="J360" s="36">
        <v>200.03333333333336</v>
      </c>
      <c r="K360" s="31">
        <v>190</v>
      </c>
      <c r="L360" s="31">
        <v>182.05</v>
      </c>
      <c r="M360" s="31">
        <v>22.600899999999999</v>
      </c>
      <c r="N360" s="1"/>
      <c r="O360" s="1"/>
    </row>
    <row r="361" spans="1:15" ht="12.75" customHeight="1">
      <c r="A361" s="33">
        <v>351</v>
      </c>
      <c r="B361" s="53" t="s">
        <v>197</v>
      </c>
      <c r="C361" s="31">
        <v>5866.55</v>
      </c>
      <c r="D361" s="36">
        <v>5813.8499999999995</v>
      </c>
      <c r="E361" s="36">
        <v>5732.6999999999989</v>
      </c>
      <c r="F361" s="36">
        <v>5598.8499999999995</v>
      </c>
      <c r="G361" s="36">
        <v>5517.6999999999989</v>
      </c>
      <c r="H361" s="36">
        <v>5947.6999999999989</v>
      </c>
      <c r="I361" s="36">
        <v>6028.8499999999985</v>
      </c>
      <c r="J361" s="36">
        <v>6162.6999999999989</v>
      </c>
      <c r="K361" s="31">
        <v>5895</v>
      </c>
      <c r="L361" s="31">
        <v>5680</v>
      </c>
      <c r="M361" s="31">
        <v>4.59145</v>
      </c>
      <c r="N361" s="1"/>
      <c r="O361" s="1"/>
    </row>
    <row r="362" spans="1:15" ht="12.75" customHeight="1">
      <c r="A362" s="33">
        <v>352</v>
      </c>
      <c r="B362" s="53" t="s">
        <v>198</v>
      </c>
      <c r="C362" s="31">
        <v>218.8</v>
      </c>
      <c r="D362" s="36">
        <v>218.36666666666667</v>
      </c>
      <c r="E362" s="36">
        <v>216.93333333333334</v>
      </c>
      <c r="F362" s="36">
        <v>215.06666666666666</v>
      </c>
      <c r="G362" s="36">
        <v>213.63333333333333</v>
      </c>
      <c r="H362" s="36">
        <v>220.23333333333335</v>
      </c>
      <c r="I362" s="36">
        <v>221.66666666666669</v>
      </c>
      <c r="J362" s="36">
        <v>223.53333333333336</v>
      </c>
      <c r="K362" s="31">
        <v>219.8</v>
      </c>
      <c r="L362" s="31">
        <v>216.5</v>
      </c>
      <c r="M362" s="31">
        <v>16.407779999999999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3933.75</v>
      </c>
      <c r="D363" s="36">
        <v>3954.9833333333336</v>
      </c>
      <c r="E363" s="36">
        <v>3911.166666666667</v>
      </c>
      <c r="F363" s="36">
        <v>3888.5833333333335</v>
      </c>
      <c r="G363" s="36">
        <v>3844.7666666666669</v>
      </c>
      <c r="H363" s="36">
        <v>3977.5666666666671</v>
      </c>
      <c r="I363" s="36">
        <v>4021.3833333333337</v>
      </c>
      <c r="J363" s="36">
        <v>4043.9666666666672</v>
      </c>
      <c r="K363" s="31">
        <v>3998.8</v>
      </c>
      <c r="L363" s="31">
        <v>3932.4</v>
      </c>
      <c r="M363" s="31">
        <v>0.34360000000000002</v>
      </c>
      <c r="N363" s="1"/>
      <c r="O363" s="1"/>
    </row>
    <row r="364" spans="1:15" ht="12.75" customHeight="1">
      <c r="A364" s="33">
        <v>354</v>
      </c>
      <c r="B364" s="53" t="s">
        <v>480</v>
      </c>
      <c r="C364" s="31">
        <v>1746.65</v>
      </c>
      <c r="D364" s="36">
        <v>1749.8999999999999</v>
      </c>
      <c r="E364" s="36">
        <v>1724.7999999999997</v>
      </c>
      <c r="F364" s="36">
        <v>1702.9499999999998</v>
      </c>
      <c r="G364" s="36">
        <v>1677.8499999999997</v>
      </c>
      <c r="H364" s="36">
        <v>1771.7499999999998</v>
      </c>
      <c r="I364" s="36">
        <v>1796.8499999999997</v>
      </c>
      <c r="J364" s="36">
        <v>1818.6999999999998</v>
      </c>
      <c r="K364" s="31">
        <v>1775</v>
      </c>
      <c r="L364" s="31">
        <v>1728.05</v>
      </c>
      <c r="M364" s="31">
        <v>3.3182700000000001</v>
      </c>
      <c r="N364" s="1"/>
      <c r="O364" s="1"/>
    </row>
    <row r="365" spans="1:15" ht="12.75" customHeight="1">
      <c r="A365" s="33">
        <v>355</v>
      </c>
      <c r="B365" s="53" t="s">
        <v>201</v>
      </c>
      <c r="C365" s="31">
        <v>3290.3</v>
      </c>
      <c r="D365" s="36">
        <v>3298.15</v>
      </c>
      <c r="E365" s="36">
        <v>3263.2000000000003</v>
      </c>
      <c r="F365" s="36">
        <v>3236.1000000000004</v>
      </c>
      <c r="G365" s="36">
        <v>3201.1500000000005</v>
      </c>
      <c r="H365" s="36">
        <v>3325.25</v>
      </c>
      <c r="I365" s="36">
        <v>3360.2</v>
      </c>
      <c r="J365" s="36">
        <v>3387.2999999999997</v>
      </c>
      <c r="K365" s="31">
        <v>3333.1</v>
      </c>
      <c r="L365" s="31">
        <v>3271.05</v>
      </c>
      <c r="M365" s="31">
        <v>3.2782200000000001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2295.4</v>
      </c>
      <c r="D366" s="36">
        <v>2303.3166666666666</v>
      </c>
      <c r="E366" s="36">
        <v>2284.6333333333332</v>
      </c>
      <c r="F366" s="36">
        <v>2273.8666666666668</v>
      </c>
      <c r="G366" s="36">
        <v>2255.1833333333334</v>
      </c>
      <c r="H366" s="36">
        <v>2314.083333333333</v>
      </c>
      <c r="I366" s="36">
        <v>2332.7666666666664</v>
      </c>
      <c r="J366" s="36">
        <v>2343.5333333333328</v>
      </c>
      <c r="K366" s="31">
        <v>2322</v>
      </c>
      <c r="L366" s="31">
        <v>2292.5500000000002</v>
      </c>
      <c r="M366" s="31">
        <v>2.8026499999999999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951.6</v>
      </c>
      <c r="D367" s="36">
        <v>952.16666666666663</v>
      </c>
      <c r="E367" s="36">
        <v>931.33333333333326</v>
      </c>
      <c r="F367" s="36">
        <v>911.06666666666661</v>
      </c>
      <c r="G367" s="36">
        <v>890.23333333333323</v>
      </c>
      <c r="H367" s="36">
        <v>972.43333333333328</v>
      </c>
      <c r="I367" s="36">
        <v>993.26666666666654</v>
      </c>
      <c r="J367" s="36">
        <v>1013.5333333333333</v>
      </c>
      <c r="K367" s="31">
        <v>973</v>
      </c>
      <c r="L367" s="31">
        <v>931.9</v>
      </c>
      <c r="M367" s="31">
        <v>10.33445</v>
      </c>
      <c r="N367" s="1"/>
      <c r="O367" s="1"/>
    </row>
    <row r="368" spans="1:15" ht="12.75" customHeight="1">
      <c r="A368" s="33">
        <v>358</v>
      </c>
      <c r="B368" s="53" t="s">
        <v>481</v>
      </c>
      <c r="C368" s="31">
        <v>89.65</v>
      </c>
      <c r="D368" s="36">
        <v>89.383333333333326</v>
      </c>
      <c r="E368" s="36">
        <v>87.766666666666652</v>
      </c>
      <c r="F368" s="36">
        <v>85.883333333333326</v>
      </c>
      <c r="G368" s="36">
        <v>84.266666666666652</v>
      </c>
      <c r="H368" s="36">
        <v>91.266666666666652</v>
      </c>
      <c r="I368" s="36">
        <v>92.883333333333326</v>
      </c>
      <c r="J368" s="36">
        <v>94.766666666666652</v>
      </c>
      <c r="K368" s="31">
        <v>91</v>
      </c>
      <c r="L368" s="31">
        <v>87.5</v>
      </c>
      <c r="M368" s="31">
        <v>31.869199999999999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713.4</v>
      </c>
      <c r="D369" s="36">
        <v>704.7166666666667</v>
      </c>
      <c r="E369" s="36">
        <v>688.68333333333339</v>
      </c>
      <c r="F369" s="36">
        <v>663.9666666666667</v>
      </c>
      <c r="G369" s="36">
        <v>647.93333333333339</v>
      </c>
      <c r="H369" s="36">
        <v>729.43333333333339</v>
      </c>
      <c r="I369" s="36">
        <v>745.4666666666667</v>
      </c>
      <c r="J369" s="36">
        <v>770.18333333333339</v>
      </c>
      <c r="K369" s="31">
        <v>720.75</v>
      </c>
      <c r="L369" s="31">
        <v>680</v>
      </c>
      <c r="M369" s="31">
        <v>3.9569100000000001</v>
      </c>
      <c r="N369" s="1"/>
      <c r="O369" s="1"/>
    </row>
    <row r="370" spans="1:15" ht="12.75" customHeight="1">
      <c r="A370" s="33">
        <v>360</v>
      </c>
      <c r="B370" s="53" t="s">
        <v>478</v>
      </c>
      <c r="C370" s="31">
        <v>330.45</v>
      </c>
      <c r="D370" s="36">
        <v>330.31666666666666</v>
      </c>
      <c r="E370" s="36">
        <v>316.63333333333333</v>
      </c>
      <c r="F370" s="36">
        <v>302.81666666666666</v>
      </c>
      <c r="G370" s="36">
        <v>289.13333333333333</v>
      </c>
      <c r="H370" s="36">
        <v>344.13333333333333</v>
      </c>
      <c r="I370" s="36">
        <v>357.81666666666661</v>
      </c>
      <c r="J370" s="36">
        <v>371.63333333333333</v>
      </c>
      <c r="K370" s="31">
        <v>344</v>
      </c>
      <c r="L370" s="31">
        <v>316.5</v>
      </c>
      <c r="M370" s="31">
        <v>6.9460100000000002</v>
      </c>
      <c r="N370" s="1"/>
      <c r="O370" s="1"/>
    </row>
    <row r="371" spans="1:15" ht="12.75" customHeight="1">
      <c r="A371" s="33">
        <v>361</v>
      </c>
      <c r="B371" s="53" t="s">
        <v>482</v>
      </c>
      <c r="C371" s="31">
        <v>1356.65</v>
      </c>
      <c r="D371" s="36">
        <v>1333.5333333333335</v>
      </c>
      <c r="E371" s="36">
        <v>1299.116666666667</v>
      </c>
      <c r="F371" s="36">
        <v>1241.5833333333335</v>
      </c>
      <c r="G371" s="36">
        <v>1207.166666666667</v>
      </c>
      <c r="H371" s="36">
        <v>1391.0666666666671</v>
      </c>
      <c r="I371" s="36">
        <v>1425.4833333333336</v>
      </c>
      <c r="J371" s="36">
        <v>1483.0166666666671</v>
      </c>
      <c r="K371" s="31">
        <v>1367.95</v>
      </c>
      <c r="L371" s="31">
        <v>1276</v>
      </c>
      <c r="M371" s="31">
        <v>1.0992200000000001</v>
      </c>
      <c r="N371" s="1"/>
      <c r="O371" s="1"/>
    </row>
    <row r="372" spans="1:15" ht="12.75" customHeight="1">
      <c r="A372" s="33">
        <v>362</v>
      </c>
      <c r="B372" s="53" t="s">
        <v>203</v>
      </c>
      <c r="C372" s="31">
        <v>4871.8</v>
      </c>
      <c r="D372" s="36">
        <v>4893.2666666666673</v>
      </c>
      <c r="E372" s="36">
        <v>4789.633333333335</v>
      </c>
      <c r="F372" s="36">
        <v>4707.4666666666681</v>
      </c>
      <c r="G372" s="36">
        <v>4603.8333333333358</v>
      </c>
      <c r="H372" s="36">
        <v>4975.4333333333343</v>
      </c>
      <c r="I372" s="36">
        <v>5079.0666666666675</v>
      </c>
      <c r="J372" s="36">
        <v>5161.2333333333336</v>
      </c>
      <c r="K372" s="31">
        <v>4996.8999999999996</v>
      </c>
      <c r="L372" s="31">
        <v>4811.1000000000004</v>
      </c>
      <c r="M372" s="31">
        <v>8.4175900000000006</v>
      </c>
      <c r="N372" s="1"/>
      <c r="O372" s="1"/>
    </row>
    <row r="373" spans="1:15" ht="12.75" customHeight="1">
      <c r="A373" s="33">
        <v>363</v>
      </c>
      <c r="B373" s="53" t="s">
        <v>483</v>
      </c>
      <c r="C373" s="31">
        <v>1035.8499999999999</v>
      </c>
      <c r="D373" s="36">
        <v>1042.9666666666665</v>
      </c>
      <c r="E373" s="36">
        <v>1017.9333333333329</v>
      </c>
      <c r="F373" s="36">
        <v>1000.0166666666664</v>
      </c>
      <c r="G373" s="36">
        <v>974.98333333333289</v>
      </c>
      <c r="H373" s="36">
        <v>1060.883333333333</v>
      </c>
      <c r="I373" s="36">
        <v>1085.9166666666663</v>
      </c>
      <c r="J373" s="36">
        <v>1103.833333333333</v>
      </c>
      <c r="K373" s="31">
        <v>1068</v>
      </c>
      <c r="L373" s="31">
        <v>1025.05</v>
      </c>
      <c r="M373" s="31">
        <v>1.32159</v>
      </c>
      <c r="N373" s="1"/>
      <c r="O373" s="1"/>
    </row>
    <row r="374" spans="1:15" ht="12.75" customHeight="1">
      <c r="A374" s="33">
        <v>364</v>
      </c>
      <c r="B374" s="53" t="s">
        <v>293</v>
      </c>
      <c r="C374" s="31">
        <v>352.05</v>
      </c>
      <c r="D374" s="36">
        <v>351.06666666666666</v>
      </c>
      <c r="E374" s="36">
        <v>343.98333333333335</v>
      </c>
      <c r="F374" s="36">
        <v>335.91666666666669</v>
      </c>
      <c r="G374" s="36">
        <v>328.83333333333337</v>
      </c>
      <c r="H374" s="36">
        <v>359.13333333333333</v>
      </c>
      <c r="I374" s="36">
        <v>366.2166666666667</v>
      </c>
      <c r="J374" s="36">
        <v>374.2833333333333</v>
      </c>
      <c r="K374" s="31">
        <v>358.15</v>
      </c>
      <c r="L374" s="31">
        <v>343</v>
      </c>
      <c r="M374" s="31">
        <v>23.854700000000001</v>
      </c>
      <c r="N374" s="1"/>
      <c r="O374" s="1"/>
    </row>
    <row r="375" spans="1:15" ht="12.75" customHeight="1">
      <c r="A375" s="33">
        <v>365</v>
      </c>
      <c r="B375" s="53" t="s">
        <v>199</v>
      </c>
      <c r="C375" s="31">
        <v>230.35</v>
      </c>
      <c r="D375" s="36">
        <v>230.61666666666667</v>
      </c>
      <c r="E375" s="36">
        <v>225.23333333333335</v>
      </c>
      <c r="F375" s="36">
        <v>220.11666666666667</v>
      </c>
      <c r="G375" s="36">
        <v>214.73333333333335</v>
      </c>
      <c r="H375" s="36">
        <v>235.73333333333335</v>
      </c>
      <c r="I375" s="36">
        <v>241.11666666666667</v>
      </c>
      <c r="J375" s="36">
        <v>246.23333333333335</v>
      </c>
      <c r="K375" s="31">
        <v>236</v>
      </c>
      <c r="L375" s="31">
        <v>225.5</v>
      </c>
      <c r="M375" s="31">
        <v>191.02624</v>
      </c>
      <c r="N375" s="1"/>
      <c r="O375" s="1"/>
    </row>
    <row r="376" spans="1:15" ht="12.75" customHeight="1">
      <c r="A376" s="33">
        <v>366</v>
      </c>
      <c r="B376" s="53" t="s">
        <v>204</v>
      </c>
      <c r="C376" s="31">
        <v>198.95</v>
      </c>
      <c r="D376" s="36">
        <v>198.41666666666666</v>
      </c>
      <c r="E376" s="36">
        <v>196.83333333333331</v>
      </c>
      <c r="F376" s="36">
        <v>194.71666666666667</v>
      </c>
      <c r="G376" s="36">
        <v>193.13333333333333</v>
      </c>
      <c r="H376" s="36">
        <v>200.5333333333333</v>
      </c>
      <c r="I376" s="36">
        <v>202.11666666666662</v>
      </c>
      <c r="J376" s="36">
        <v>204.23333333333329</v>
      </c>
      <c r="K376" s="31">
        <v>200</v>
      </c>
      <c r="L376" s="31">
        <v>196.3</v>
      </c>
      <c r="M376" s="31">
        <v>110.7009</v>
      </c>
      <c r="N376" s="1"/>
      <c r="O376" s="1"/>
    </row>
    <row r="377" spans="1:15" ht="12.75" customHeight="1">
      <c r="A377" s="33">
        <v>367</v>
      </c>
      <c r="B377" s="53" t="s">
        <v>484</v>
      </c>
      <c r="C377" s="31">
        <v>517.35</v>
      </c>
      <c r="D377" s="36">
        <v>514.38333333333333</v>
      </c>
      <c r="E377" s="36">
        <v>505.56666666666661</v>
      </c>
      <c r="F377" s="36">
        <v>493.7833333333333</v>
      </c>
      <c r="G377" s="36">
        <v>484.96666666666658</v>
      </c>
      <c r="H377" s="36">
        <v>526.16666666666663</v>
      </c>
      <c r="I377" s="36">
        <v>534.98333333333346</v>
      </c>
      <c r="J377" s="36">
        <v>546.76666666666665</v>
      </c>
      <c r="K377" s="31">
        <v>523.20000000000005</v>
      </c>
      <c r="L377" s="31">
        <v>502.6</v>
      </c>
      <c r="M377" s="31">
        <v>13.17797</v>
      </c>
      <c r="N377" s="1"/>
      <c r="O377" s="1"/>
    </row>
    <row r="378" spans="1:15" ht="12.75" customHeight="1">
      <c r="A378" s="33">
        <v>368</v>
      </c>
      <c r="B378" s="53" t="s">
        <v>294</v>
      </c>
      <c r="C378" s="31">
        <v>784.35</v>
      </c>
      <c r="D378" s="36">
        <v>775.69999999999993</v>
      </c>
      <c r="E378" s="36">
        <v>731.79999999999984</v>
      </c>
      <c r="F378" s="36">
        <v>679.24999999999989</v>
      </c>
      <c r="G378" s="36">
        <v>635.3499999999998</v>
      </c>
      <c r="H378" s="36">
        <v>828.24999999999989</v>
      </c>
      <c r="I378" s="36">
        <v>872.15</v>
      </c>
      <c r="J378" s="36">
        <v>924.69999999999993</v>
      </c>
      <c r="K378" s="31">
        <v>819.6</v>
      </c>
      <c r="L378" s="31">
        <v>723.15</v>
      </c>
      <c r="M378" s="31">
        <v>15.368729999999999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636.75</v>
      </c>
      <c r="D379" s="36">
        <v>633.44999999999993</v>
      </c>
      <c r="E379" s="36">
        <v>616.59999999999991</v>
      </c>
      <c r="F379" s="36">
        <v>596.44999999999993</v>
      </c>
      <c r="G379" s="36">
        <v>579.59999999999991</v>
      </c>
      <c r="H379" s="36">
        <v>653.59999999999991</v>
      </c>
      <c r="I379" s="36">
        <v>670.45</v>
      </c>
      <c r="J379" s="36">
        <v>690.59999999999991</v>
      </c>
      <c r="K379" s="31">
        <v>650.29999999999995</v>
      </c>
      <c r="L379" s="31">
        <v>613.29999999999995</v>
      </c>
      <c r="M379" s="31">
        <v>1.14049</v>
      </c>
      <c r="N379" s="1"/>
      <c r="O379" s="1"/>
    </row>
    <row r="380" spans="1:15" ht="12.75" customHeight="1">
      <c r="A380" s="33">
        <v>370</v>
      </c>
      <c r="B380" s="53" t="s">
        <v>486</v>
      </c>
      <c r="C380" s="31">
        <v>135.6</v>
      </c>
      <c r="D380" s="36">
        <v>131.88333333333333</v>
      </c>
      <c r="E380" s="36">
        <v>124.31666666666666</v>
      </c>
      <c r="F380" s="36">
        <v>113.03333333333333</v>
      </c>
      <c r="G380" s="36">
        <v>105.46666666666667</v>
      </c>
      <c r="H380" s="36">
        <v>143.16666666666666</v>
      </c>
      <c r="I380" s="36">
        <v>150.73333333333332</v>
      </c>
      <c r="J380" s="36">
        <v>162.01666666666665</v>
      </c>
      <c r="K380" s="31">
        <v>139.44999999999999</v>
      </c>
      <c r="L380" s="31">
        <v>120.6</v>
      </c>
      <c r="M380" s="31">
        <v>139.10242</v>
      </c>
      <c r="N380" s="1"/>
      <c r="O380" s="1"/>
    </row>
    <row r="381" spans="1:15" ht="12.75" customHeight="1">
      <c r="A381" s="33">
        <v>371</v>
      </c>
      <c r="B381" s="53" t="s">
        <v>295</v>
      </c>
      <c r="C381" s="31">
        <v>16859.650000000001</v>
      </c>
      <c r="D381" s="36">
        <v>16965.083333333332</v>
      </c>
      <c r="E381" s="36">
        <v>16645.566666666666</v>
      </c>
      <c r="F381" s="36">
        <v>16431.483333333334</v>
      </c>
      <c r="G381" s="36">
        <v>16111.966666666667</v>
      </c>
      <c r="H381" s="36">
        <v>17179.166666666664</v>
      </c>
      <c r="I381" s="36">
        <v>17498.683333333334</v>
      </c>
      <c r="J381" s="36">
        <v>17712.766666666663</v>
      </c>
      <c r="K381" s="31">
        <v>17284.599999999999</v>
      </c>
      <c r="L381" s="31">
        <v>16751</v>
      </c>
      <c r="M381" s="31">
        <v>3.526E-2</v>
      </c>
      <c r="N381" s="1"/>
      <c r="O381" s="1"/>
    </row>
    <row r="382" spans="1:15" ht="12.75" customHeight="1">
      <c r="A382" s="33">
        <v>372</v>
      </c>
      <c r="B382" s="53" t="s">
        <v>202</v>
      </c>
      <c r="C382" s="31">
        <v>69.849999999999994</v>
      </c>
      <c r="D382" s="36">
        <v>69.166666666666657</v>
      </c>
      <c r="E382" s="36">
        <v>68.033333333333317</v>
      </c>
      <c r="F382" s="36">
        <v>66.216666666666654</v>
      </c>
      <c r="G382" s="36">
        <v>65.083333333333314</v>
      </c>
      <c r="H382" s="36">
        <v>70.98333333333332</v>
      </c>
      <c r="I382" s="36">
        <v>72.116666666666646</v>
      </c>
      <c r="J382" s="36">
        <v>73.933333333333323</v>
      </c>
      <c r="K382" s="31">
        <v>70.3</v>
      </c>
      <c r="L382" s="31">
        <v>67.349999999999994</v>
      </c>
      <c r="M382" s="31">
        <v>966.29399000000001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1575.55</v>
      </c>
      <c r="D383" s="36">
        <v>1586.95</v>
      </c>
      <c r="E383" s="36">
        <v>1554</v>
      </c>
      <c r="F383" s="36">
        <v>1532.45</v>
      </c>
      <c r="G383" s="36">
        <v>1499.5</v>
      </c>
      <c r="H383" s="36">
        <v>1608.5</v>
      </c>
      <c r="I383" s="36">
        <v>1641.4500000000003</v>
      </c>
      <c r="J383" s="36">
        <v>1663</v>
      </c>
      <c r="K383" s="31">
        <v>1619.9</v>
      </c>
      <c r="L383" s="31">
        <v>1565.4</v>
      </c>
      <c r="M383" s="31">
        <v>8.7665000000000006</v>
      </c>
      <c r="N383" s="1"/>
      <c r="O383" s="1"/>
    </row>
    <row r="384" spans="1:15" ht="12.75" customHeight="1">
      <c r="A384" s="33">
        <v>374</v>
      </c>
      <c r="B384" s="53" t="s">
        <v>487</v>
      </c>
      <c r="C384" s="31">
        <v>411.4</v>
      </c>
      <c r="D384" s="36">
        <v>410.7166666666667</v>
      </c>
      <c r="E384" s="36">
        <v>401.03333333333342</v>
      </c>
      <c r="F384" s="36">
        <v>390.66666666666674</v>
      </c>
      <c r="G384" s="36">
        <v>380.98333333333346</v>
      </c>
      <c r="H384" s="36">
        <v>421.08333333333337</v>
      </c>
      <c r="I384" s="36">
        <v>430.76666666666665</v>
      </c>
      <c r="J384" s="36">
        <v>441.13333333333333</v>
      </c>
      <c r="K384" s="31">
        <v>420.4</v>
      </c>
      <c r="L384" s="31">
        <v>400.35</v>
      </c>
      <c r="M384" s="31">
        <v>1.70591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1225.2</v>
      </c>
      <c r="D385" s="36">
        <v>1198.6000000000001</v>
      </c>
      <c r="E385" s="36">
        <v>1167.8500000000004</v>
      </c>
      <c r="F385" s="36">
        <v>1110.5000000000002</v>
      </c>
      <c r="G385" s="36">
        <v>1079.7500000000005</v>
      </c>
      <c r="H385" s="36">
        <v>1255.9500000000003</v>
      </c>
      <c r="I385" s="36">
        <v>1286.6999999999998</v>
      </c>
      <c r="J385" s="36">
        <v>1344.0500000000002</v>
      </c>
      <c r="K385" s="31">
        <v>1229.3499999999999</v>
      </c>
      <c r="L385" s="31">
        <v>1141.25</v>
      </c>
      <c r="M385" s="31">
        <v>2.83419</v>
      </c>
      <c r="N385" s="1"/>
      <c r="O385" s="1"/>
    </row>
    <row r="386" spans="1:15" ht="12.75" customHeight="1">
      <c r="A386" s="33">
        <v>376</v>
      </c>
      <c r="B386" s="53" t="s">
        <v>491</v>
      </c>
      <c r="C386" s="31">
        <v>151.5</v>
      </c>
      <c r="D386" s="36">
        <v>148.85</v>
      </c>
      <c r="E386" s="36">
        <v>144.79999999999998</v>
      </c>
      <c r="F386" s="36">
        <v>138.1</v>
      </c>
      <c r="G386" s="36">
        <v>134.04999999999998</v>
      </c>
      <c r="H386" s="36">
        <v>155.54999999999998</v>
      </c>
      <c r="I386" s="36">
        <v>159.6</v>
      </c>
      <c r="J386" s="36">
        <v>166.29999999999998</v>
      </c>
      <c r="K386" s="31">
        <v>152.9</v>
      </c>
      <c r="L386" s="31">
        <v>142.15</v>
      </c>
      <c r="M386" s="31">
        <v>280.15350999999998</v>
      </c>
      <c r="N386" s="1"/>
      <c r="O386" s="1"/>
    </row>
    <row r="387" spans="1:15" ht="12.75" customHeight="1">
      <c r="A387" s="33">
        <v>377</v>
      </c>
      <c r="B387" s="53" t="s">
        <v>207</v>
      </c>
      <c r="C387" s="31">
        <v>149.69999999999999</v>
      </c>
      <c r="D387" s="36">
        <v>149.23333333333332</v>
      </c>
      <c r="E387" s="36">
        <v>147.46666666666664</v>
      </c>
      <c r="F387" s="36">
        <v>145.23333333333332</v>
      </c>
      <c r="G387" s="36">
        <v>143.46666666666664</v>
      </c>
      <c r="H387" s="36">
        <v>151.46666666666664</v>
      </c>
      <c r="I387" s="36">
        <v>153.23333333333335</v>
      </c>
      <c r="J387" s="36">
        <v>155.46666666666664</v>
      </c>
      <c r="K387" s="31">
        <v>151</v>
      </c>
      <c r="L387" s="31">
        <v>147</v>
      </c>
      <c r="M387" s="31">
        <v>12.5359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1132.95</v>
      </c>
      <c r="D388" s="36">
        <v>1116.9166666666667</v>
      </c>
      <c r="E388" s="36">
        <v>1086.0333333333335</v>
      </c>
      <c r="F388" s="36">
        <v>1039.1166666666668</v>
      </c>
      <c r="G388" s="36">
        <v>1008.2333333333336</v>
      </c>
      <c r="H388" s="36">
        <v>1163.8333333333335</v>
      </c>
      <c r="I388" s="36">
        <v>1194.7166666666667</v>
      </c>
      <c r="J388" s="36">
        <v>1241.6333333333334</v>
      </c>
      <c r="K388" s="31">
        <v>1147.8</v>
      </c>
      <c r="L388" s="31">
        <v>1070</v>
      </c>
      <c r="M388" s="31">
        <v>5.9367999999999999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444.5</v>
      </c>
      <c r="D389" s="36">
        <v>435.16666666666669</v>
      </c>
      <c r="E389" s="36">
        <v>422.83333333333337</v>
      </c>
      <c r="F389" s="36">
        <v>401.16666666666669</v>
      </c>
      <c r="G389" s="36">
        <v>388.83333333333337</v>
      </c>
      <c r="H389" s="36">
        <v>456.83333333333337</v>
      </c>
      <c r="I389" s="36">
        <v>469.16666666666674</v>
      </c>
      <c r="J389" s="36">
        <v>490.83333333333337</v>
      </c>
      <c r="K389" s="31">
        <v>447.5</v>
      </c>
      <c r="L389" s="31">
        <v>413.5</v>
      </c>
      <c r="M389" s="31">
        <v>28.971440000000001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216.7</v>
      </c>
      <c r="D390" s="36">
        <v>213.61666666666665</v>
      </c>
      <c r="E390" s="36">
        <v>208.2833333333333</v>
      </c>
      <c r="F390" s="36">
        <v>199.86666666666665</v>
      </c>
      <c r="G390" s="36">
        <v>194.5333333333333</v>
      </c>
      <c r="H390" s="36">
        <v>222.0333333333333</v>
      </c>
      <c r="I390" s="36">
        <v>227.36666666666662</v>
      </c>
      <c r="J390" s="36">
        <v>235.7833333333333</v>
      </c>
      <c r="K390" s="31">
        <v>218.95</v>
      </c>
      <c r="L390" s="31">
        <v>205.2</v>
      </c>
      <c r="M390" s="31">
        <v>46.60624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121.4</v>
      </c>
      <c r="D391" s="36">
        <v>120.76666666666665</v>
      </c>
      <c r="E391" s="36">
        <v>118.23333333333331</v>
      </c>
      <c r="F391" s="36">
        <v>115.06666666666665</v>
      </c>
      <c r="G391" s="36">
        <v>112.5333333333333</v>
      </c>
      <c r="H391" s="36">
        <v>123.93333333333331</v>
      </c>
      <c r="I391" s="36">
        <v>126.46666666666667</v>
      </c>
      <c r="J391" s="36">
        <v>129.63333333333333</v>
      </c>
      <c r="K391" s="31">
        <v>123.3</v>
      </c>
      <c r="L391" s="31">
        <v>117.6</v>
      </c>
      <c r="M391" s="31">
        <v>49.63156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2661.3</v>
      </c>
      <c r="D392" s="36">
        <v>2639.3833333333332</v>
      </c>
      <c r="E392" s="36">
        <v>2583.7666666666664</v>
      </c>
      <c r="F392" s="36">
        <v>2506.2333333333331</v>
      </c>
      <c r="G392" s="36">
        <v>2450.6166666666663</v>
      </c>
      <c r="H392" s="36">
        <v>2716.9166666666665</v>
      </c>
      <c r="I392" s="36">
        <v>2772.5333333333333</v>
      </c>
      <c r="J392" s="36">
        <v>2850.0666666666666</v>
      </c>
      <c r="K392" s="31">
        <v>2695</v>
      </c>
      <c r="L392" s="31">
        <v>2561.85</v>
      </c>
      <c r="M392" s="31">
        <v>0.28149999999999997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50.85</v>
      </c>
      <c r="D393" s="36">
        <v>50.15</v>
      </c>
      <c r="E393" s="36">
        <v>49</v>
      </c>
      <c r="F393" s="36">
        <v>47.15</v>
      </c>
      <c r="G393" s="36">
        <v>46</v>
      </c>
      <c r="H393" s="36">
        <v>52</v>
      </c>
      <c r="I393" s="36">
        <v>53.149999999999991</v>
      </c>
      <c r="J393" s="36">
        <v>55</v>
      </c>
      <c r="K393" s="31">
        <v>51.3</v>
      </c>
      <c r="L393" s="31">
        <v>48.3</v>
      </c>
      <c r="M393" s="31">
        <v>35.424950000000003</v>
      </c>
      <c r="N393" s="1"/>
      <c r="O393" s="1"/>
    </row>
    <row r="394" spans="1:15" ht="12.75" customHeight="1">
      <c r="A394" s="33">
        <v>384</v>
      </c>
      <c r="B394" s="53" t="s">
        <v>498</v>
      </c>
      <c r="C394" s="31">
        <v>1664.5</v>
      </c>
      <c r="D394" s="36">
        <v>1651.3</v>
      </c>
      <c r="E394" s="36">
        <v>1615.1999999999998</v>
      </c>
      <c r="F394" s="36">
        <v>1565.8999999999999</v>
      </c>
      <c r="G394" s="36">
        <v>1529.7999999999997</v>
      </c>
      <c r="H394" s="36">
        <v>1700.6</v>
      </c>
      <c r="I394" s="36">
        <v>1736.6999999999998</v>
      </c>
      <c r="J394" s="36">
        <v>1786</v>
      </c>
      <c r="K394" s="31">
        <v>1687.4</v>
      </c>
      <c r="L394" s="31">
        <v>1602</v>
      </c>
      <c r="M394" s="31">
        <v>1.7341899999999999</v>
      </c>
      <c r="N394" s="1"/>
      <c r="O394" s="1"/>
    </row>
    <row r="395" spans="1:15" ht="12.75" customHeight="1">
      <c r="A395" s="33">
        <v>385</v>
      </c>
      <c r="B395" s="53" t="s">
        <v>209</v>
      </c>
      <c r="C395" s="31">
        <v>216.35</v>
      </c>
      <c r="D395" s="36">
        <v>217</v>
      </c>
      <c r="E395" s="36">
        <v>209.05</v>
      </c>
      <c r="F395" s="36">
        <v>201.75</v>
      </c>
      <c r="G395" s="36">
        <v>193.8</v>
      </c>
      <c r="H395" s="36">
        <v>224.3</v>
      </c>
      <c r="I395" s="36">
        <v>232.25</v>
      </c>
      <c r="J395" s="36">
        <v>239.55</v>
      </c>
      <c r="K395" s="31">
        <v>224.95</v>
      </c>
      <c r="L395" s="31">
        <v>209.7</v>
      </c>
      <c r="M395" s="31">
        <v>275.37993999999998</v>
      </c>
      <c r="N395" s="1"/>
      <c r="O395" s="1"/>
    </row>
    <row r="396" spans="1:15" ht="12.75" customHeight="1">
      <c r="A396" s="33">
        <v>386</v>
      </c>
      <c r="B396" s="53" t="s">
        <v>210</v>
      </c>
      <c r="C396" s="31">
        <v>265.75</v>
      </c>
      <c r="D396" s="36">
        <v>265.86666666666662</v>
      </c>
      <c r="E396" s="36">
        <v>259.33333333333326</v>
      </c>
      <c r="F396" s="36">
        <v>252.91666666666663</v>
      </c>
      <c r="G396" s="36">
        <v>246.38333333333327</v>
      </c>
      <c r="H396" s="36">
        <v>272.28333333333325</v>
      </c>
      <c r="I396" s="36">
        <v>278.81666666666666</v>
      </c>
      <c r="J396" s="36">
        <v>285.23333333333323</v>
      </c>
      <c r="K396" s="31">
        <v>272.39999999999998</v>
      </c>
      <c r="L396" s="31">
        <v>259.45</v>
      </c>
      <c r="M396" s="31">
        <v>221.59911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141.85</v>
      </c>
      <c r="D397" s="36">
        <v>140.16666666666666</v>
      </c>
      <c r="E397" s="36">
        <v>137.88333333333333</v>
      </c>
      <c r="F397" s="36">
        <v>133.91666666666666</v>
      </c>
      <c r="G397" s="36">
        <v>131.63333333333333</v>
      </c>
      <c r="H397" s="36">
        <v>144.13333333333333</v>
      </c>
      <c r="I397" s="36">
        <v>146.41666666666669</v>
      </c>
      <c r="J397" s="36">
        <v>150.38333333333333</v>
      </c>
      <c r="K397" s="31">
        <v>142.44999999999999</v>
      </c>
      <c r="L397" s="31">
        <v>136.19999999999999</v>
      </c>
      <c r="M397" s="31">
        <v>12.18303</v>
      </c>
      <c r="N397" s="1"/>
      <c r="O397" s="1"/>
    </row>
    <row r="398" spans="1:15" ht="12.75" customHeight="1">
      <c r="A398" s="33">
        <v>388</v>
      </c>
      <c r="B398" s="53" t="s">
        <v>500</v>
      </c>
      <c r="C398" s="31">
        <v>869.85</v>
      </c>
      <c r="D398" s="36">
        <v>873.38333333333333</v>
      </c>
      <c r="E398" s="36">
        <v>856.4666666666667</v>
      </c>
      <c r="F398" s="36">
        <v>843.08333333333337</v>
      </c>
      <c r="G398" s="36">
        <v>826.16666666666674</v>
      </c>
      <c r="H398" s="36">
        <v>886.76666666666665</v>
      </c>
      <c r="I398" s="36">
        <v>903.68333333333339</v>
      </c>
      <c r="J398" s="36">
        <v>917.06666666666661</v>
      </c>
      <c r="K398" s="31">
        <v>890.3</v>
      </c>
      <c r="L398" s="31">
        <v>860</v>
      </c>
      <c r="M398" s="31">
        <v>1.2814099999999999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2226.5</v>
      </c>
      <c r="D399" s="36">
        <v>2234.9333333333334</v>
      </c>
      <c r="E399" s="36">
        <v>2211.8666666666668</v>
      </c>
      <c r="F399" s="36">
        <v>2197.2333333333336</v>
      </c>
      <c r="G399" s="36">
        <v>2174.166666666667</v>
      </c>
      <c r="H399" s="36">
        <v>2249.5666666666666</v>
      </c>
      <c r="I399" s="36">
        <v>2272.6333333333332</v>
      </c>
      <c r="J399" s="36">
        <v>2287.2666666666664</v>
      </c>
      <c r="K399" s="31">
        <v>2258</v>
      </c>
      <c r="L399" s="31">
        <v>2220.3000000000002</v>
      </c>
      <c r="M399" s="31">
        <v>76.112669999999994</v>
      </c>
      <c r="N399" s="1"/>
      <c r="O399" s="1"/>
    </row>
    <row r="400" spans="1:15" ht="12.75" customHeight="1">
      <c r="A400" s="33">
        <v>390</v>
      </c>
      <c r="B400" s="53" t="s">
        <v>501</v>
      </c>
      <c r="C400" s="31">
        <v>113</v>
      </c>
      <c r="D400" s="36">
        <v>112.81666666666666</v>
      </c>
      <c r="E400" s="36">
        <v>109.13333333333333</v>
      </c>
      <c r="F400" s="36">
        <v>105.26666666666667</v>
      </c>
      <c r="G400" s="36">
        <v>101.58333333333333</v>
      </c>
      <c r="H400" s="36">
        <v>116.68333333333332</v>
      </c>
      <c r="I400" s="36">
        <v>120.36666666666666</v>
      </c>
      <c r="J400" s="36">
        <v>124.23333333333332</v>
      </c>
      <c r="K400" s="31">
        <v>116.5</v>
      </c>
      <c r="L400" s="31">
        <v>108.95</v>
      </c>
      <c r="M400" s="31">
        <v>30.496310000000001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671.7</v>
      </c>
      <c r="D401" s="36">
        <v>668.2166666666667</v>
      </c>
      <c r="E401" s="36">
        <v>656.48333333333335</v>
      </c>
      <c r="F401" s="36">
        <v>641.26666666666665</v>
      </c>
      <c r="G401" s="36">
        <v>629.5333333333333</v>
      </c>
      <c r="H401" s="36">
        <v>683.43333333333339</v>
      </c>
      <c r="I401" s="36">
        <v>695.16666666666674</v>
      </c>
      <c r="J401" s="36">
        <v>710.38333333333344</v>
      </c>
      <c r="K401" s="31">
        <v>679.95</v>
      </c>
      <c r="L401" s="31">
        <v>653</v>
      </c>
      <c r="M401" s="31">
        <v>1.3250299999999999</v>
      </c>
      <c r="N401" s="1"/>
      <c r="O401" s="1"/>
    </row>
    <row r="402" spans="1:15" ht="12.75" customHeight="1">
      <c r="A402" s="33">
        <v>392</v>
      </c>
      <c r="B402" s="53" t="s">
        <v>489</v>
      </c>
      <c r="C402" s="31">
        <v>463.25</v>
      </c>
      <c r="D402" s="36">
        <v>454.83333333333331</v>
      </c>
      <c r="E402" s="36">
        <v>440.71666666666664</v>
      </c>
      <c r="F402" s="36">
        <v>418.18333333333334</v>
      </c>
      <c r="G402" s="36">
        <v>404.06666666666666</v>
      </c>
      <c r="H402" s="36">
        <v>477.36666666666662</v>
      </c>
      <c r="I402" s="36">
        <v>491.48333333333329</v>
      </c>
      <c r="J402" s="36">
        <v>514.01666666666665</v>
      </c>
      <c r="K402" s="31">
        <v>468.95</v>
      </c>
      <c r="L402" s="31">
        <v>432.3</v>
      </c>
      <c r="M402" s="31">
        <v>12.03486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763.35</v>
      </c>
      <c r="D403" s="36">
        <v>770.81666666666661</v>
      </c>
      <c r="E403" s="36">
        <v>752.58333333333326</v>
      </c>
      <c r="F403" s="36">
        <v>741.81666666666661</v>
      </c>
      <c r="G403" s="36">
        <v>723.58333333333326</v>
      </c>
      <c r="H403" s="36">
        <v>781.58333333333326</v>
      </c>
      <c r="I403" s="36">
        <v>799.81666666666661</v>
      </c>
      <c r="J403" s="36">
        <v>810.58333333333326</v>
      </c>
      <c r="K403" s="31">
        <v>789.05</v>
      </c>
      <c r="L403" s="31">
        <v>760.05</v>
      </c>
      <c r="M403" s="31">
        <v>0.70877999999999997</v>
      </c>
      <c r="N403" s="1"/>
      <c r="O403" s="1"/>
    </row>
    <row r="404" spans="1:15" ht="12.75" customHeight="1">
      <c r="A404" s="33">
        <v>394</v>
      </c>
      <c r="B404" s="53" t="s">
        <v>503</v>
      </c>
      <c r="C404" s="31">
        <v>1553.1</v>
      </c>
      <c r="D404" s="36">
        <v>1554.0166666666667</v>
      </c>
      <c r="E404" s="36">
        <v>1543.0833333333333</v>
      </c>
      <c r="F404" s="36">
        <v>1533.0666666666666</v>
      </c>
      <c r="G404" s="36">
        <v>1522.1333333333332</v>
      </c>
      <c r="H404" s="36">
        <v>1564.0333333333333</v>
      </c>
      <c r="I404" s="36">
        <v>1574.9666666666667</v>
      </c>
      <c r="J404" s="36">
        <v>1584.9833333333333</v>
      </c>
      <c r="K404" s="31">
        <v>1564.95</v>
      </c>
      <c r="L404" s="31">
        <v>1544</v>
      </c>
      <c r="M404" s="31">
        <v>1.30366</v>
      </c>
      <c r="N404" s="1"/>
      <c r="O404" s="1"/>
    </row>
    <row r="405" spans="1:15" ht="12.75" customHeight="1">
      <c r="A405" s="33">
        <v>395</v>
      </c>
      <c r="B405" s="53" t="s">
        <v>181</v>
      </c>
      <c r="C405" s="31">
        <v>91.95</v>
      </c>
      <c r="D405" s="36">
        <v>91.100000000000009</v>
      </c>
      <c r="E405" s="36">
        <v>89.550000000000011</v>
      </c>
      <c r="F405" s="36">
        <v>87.15</v>
      </c>
      <c r="G405" s="36">
        <v>85.600000000000009</v>
      </c>
      <c r="H405" s="36">
        <v>93.500000000000014</v>
      </c>
      <c r="I405" s="36">
        <v>95.05</v>
      </c>
      <c r="J405" s="36">
        <v>97.450000000000017</v>
      </c>
      <c r="K405" s="31">
        <v>92.65</v>
      </c>
      <c r="L405" s="31">
        <v>88.7</v>
      </c>
      <c r="M405" s="31">
        <v>140.51182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7325.4</v>
      </c>
      <c r="D406" s="36">
        <v>7345.1500000000005</v>
      </c>
      <c r="E406" s="36">
        <v>7230.3000000000011</v>
      </c>
      <c r="F406" s="36">
        <v>7135.2000000000007</v>
      </c>
      <c r="G406" s="36">
        <v>7020.3500000000013</v>
      </c>
      <c r="H406" s="36">
        <v>7440.2500000000009</v>
      </c>
      <c r="I406" s="36">
        <v>7555.1000000000013</v>
      </c>
      <c r="J406" s="36">
        <v>7650.2000000000007</v>
      </c>
      <c r="K406" s="31">
        <v>7460</v>
      </c>
      <c r="L406" s="31">
        <v>7250.05</v>
      </c>
      <c r="M406" s="31">
        <v>0.22423000000000001</v>
      </c>
      <c r="N406" s="1"/>
      <c r="O406" s="1"/>
    </row>
    <row r="407" spans="1:15" ht="12.75" customHeight="1">
      <c r="A407" s="33">
        <v>397</v>
      </c>
      <c r="B407" s="53" t="s">
        <v>507</v>
      </c>
      <c r="C407" s="31">
        <v>1348.85</v>
      </c>
      <c r="D407" s="36">
        <v>1337.2166666666665</v>
      </c>
      <c r="E407" s="36">
        <v>1299.4333333333329</v>
      </c>
      <c r="F407" s="36">
        <v>1250.0166666666664</v>
      </c>
      <c r="G407" s="36">
        <v>1212.2333333333329</v>
      </c>
      <c r="H407" s="36">
        <v>1386.633333333333</v>
      </c>
      <c r="I407" s="36">
        <v>1424.4166666666663</v>
      </c>
      <c r="J407" s="36">
        <v>1473.833333333333</v>
      </c>
      <c r="K407" s="31">
        <v>1375</v>
      </c>
      <c r="L407" s="31">
        <v>1287.8</v>
      </c>
      <c r="M407" s="31">
        <v>1.2851999999999999</v>
      </c>
      <c r="N407" s="1"/>
      <c r="O407" s="1"/>
    </row>
    <row r="408" spans="1:15" ht="12.75" customHeight="1">
      <c r="A408" s="33">
        <v>398</v>
      </c>
      <c r="B408" s="53" t="s">
        <v>213</v>
      </c>
      <c r="C408" s="31">
        <v>772.5</v>
      </c>
      <c r="D408" s="36">
        <v>772.23333333333323</v>
      </c>
      <c r="E408" s="36">
        <v>767.51666666666642</v>
      </c>
      <c r="F408" s="36">
        <v>762.53333333333319</v>
      </c>
      <c r="G408" s="36">
        <v>757.81666666666638</v>
      </c>
      <c r="H408" s="36">
        <v>777.21666666666647</v>
      </c>
      <c r="I408" s="36">
        <v>781.93333333333339</v>
      </c>
      <c r="J408" s="36">
        <v>786.91666666666652</v>
      </c>
      <c r="K408" s="31">
        <v>776.95</v>
      </c>
      <c r="L408" s="31">
        <v>767.25</v>
      </c>
      <c r="M408" s="31">
        <v>6.92713</v>
      </c>
      <c r="N408" s="1"/>
      <c r="O408" s="1"/>
    </row>
    <row r="409" spans="1:15" ht="12.75" customHeight="1">
      <c r="A409" s="33">
        <v>399</v>
      </c>
      <c r="B409" s="53" t="s">
        <v>214</v>
      </c>
      <c r="C409" s="31">
        <v>1305.5999999999999</v>
      </c>
      <c r="D409" s="36">
        <v>1304.05</v>
      </c>
      <c r="E409" s="36">
        <v>1292.3</v>
      </c>
      <c r="F409" s="36">
        <v>1279</v>
      </c>
      <c r="G409" s="36">
        <v>1267.25</v>
      </c>
      <c r="H409" s="36">
        <v>1317.35</v>
      </c>
      <c r="I409" s="36">
        <v>1329.1</v>
      </c>
      <c r="J409" s="36">
        <v>1342.3999999999999</v>
      </c>
      <c r="K409" s="31">
        <v>1315.8</v>
      </c>
      <c r="L409" s="31">
        <v>1290.75</v>
      </c>
      <c r="M409" s="31">
        <v>11.07874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2972.25</v>
      </c>
      <c r="D410" s="36">
        <v>2968.4500000000003</v>
      </c>
      <c r="E410" s="36">
        <v>2944.4500000000007</v>
      </c>
      <c r="F410" s="36">
        <v>2916.6500000000005</v>
      </c>
      <c r="G410" s="36">
        <v>2892.650000000001</v>
      </c>
      <c r="H410" s="36">
        <v>2996.2500000000005</v>
      </c>
      <c r="I410" s="36">
        <v>3020.2499999999995</v>
      </c>
      <c r="J410" s="36">
        <v>3048.05</v>
      </c>
      <c r="K410" s="31">
        <v>2992.45</v>
      </c>
      <c r="L410" s="31">
        <v>2940.65</v>
      </c>
      <c r="M410" s="31">
        <v>0.29398000000000002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399.25</v>
      </c>
      <c r="D411" s="36">
        <v>399.15000000000003</v>
      </c>
      <c r="E411" s="36">
        <v>388.45000000000005</v>
      </c>
      <c r="F411" s="36">
        <v>377.65000000000003</v>
      </c>
      <c r="G411" s="36">
        <v>366.95000000000005</v>
      </c>
      <c r="H411" s="36">
        <v>409.95000000000005</v>
      </c>
      <c r="I411" s="36">
        <v>420.65</v>
      </c>
      <c r="J411" s="36">
        <v>431.45000000000005</v>
      </c>
      <c r="K411" s="31">
        <v>409.85</v>
      </c>
      <c r="L411" s="31">
        <v>388.35</v>
      </c>
      <c r="M411" s="31">
        <v>1.26783</v>
      </c>
      <c r="N411" s="1"/>
      <c r="O411" s="1"/>
    </row>
    <row r="412" spans="1:15" ht="12.75" customHeight="1">
      <c r="A412" s="33">
        <v>402</v>
      </c>
      <c r="B412" t="s">
        <v>510</v>
      </c>
      <c r="C412" s="31">
        <v>650.79999999999995</v>
      </c>
      <c r="D412" s="36">
        <v>643.7833333333333</v>
      </c>
      <c r="E412" s="36">
        <v>632.01666666666665</v>
      </c>
      <c r="F412" s="36">
        <v>613.23333333333335</v>
      </c>
      <c r="G412" s="36">
        <v>601.4666666666667</v>
      </c>
      <c r="H412" s="36">
        <v>662.56666666666661</v>
      </c>
      <c r="I412" s="36">
        <v>674.33333333333326</v>
      </c>
      <c r="J412" s="36">
        <v>693.11666666666656</v>
      </c>
      <c r="K412" s="31">
        <v>655.55</v>
      </c>
      <c r="L412" s="31">
        <v>625</v>
      </c>
      <c r="M412" s="31">
        <v>0.37774000000000002</v>
      </c>
      <c r="N412" s="1"/>
      <c r="O412" s="1"/>
    </row>
    <row r="413" spans="1:15" ht="12.75" customHeight="1">
      <c r="A413" s="33">
        <v>403</v>
      </c>
      <c r="B413" s="53" t="s">
        <v>216</v>
      </c>
      <c r="C413" s="31">
        <v>25431.599999999999</v>
      </c>
      <c r="D413" s="36">
        <v>25569.116666666669</v>
      </c>
      <c r="E413" s="36">
        <v>25238.333333333336</v>
      </c>
      <c r="F413" s="36">
        <v>25045.066666666666</v>
      </c>
      <c r="G413" s="36">
        <v>24714.283333333333</v>
      </c>
      <c r="H413" s="36">
        <v>25762.383333333339</v>
      </c>
      <c r="I413" s="36">
        <v>26093.166666666672</v>
      </c>
      <c r="J413" s="36">
        <v>26286.433333333342</v>
      </c>
      <c r="K413" s="31">
        <v>25899.9</v>
      </c>
      <c r="L413" s="31">
        <v>25375.85</v>
      </c>
      <c r="M413" s="31">
        <v>0.56816</v>
      </c>
      <c r="N413" s="1"/>
      <c r="O413" s="1"/>
    </row>
    <row r="414" spans="1:15" ht="12.75" customHeight="1">
      <c r="A414" s="33">
        <v>404</v>
      </c>
      <c r="B414" s="53" t="s">
        <v>511</v>
      </c>
      <c r="C414" s="31">
        <v>48.4</v>
      </c>
      <c r="D414" s="36">
        <v>48.366666666666667</v>
      </c>
      <c r="E414" s="36">
        <v>46.883333333333333</v>
      </c>
      <c r="F414" s="36">
        <v>45.366666666666667</v>
      </c>
      <c r="G414" s="36">
        <v>43.883333333333333</v>
      </c>
      <c r="H414" s="36">
        <v>49.883333333333333</v>
      </c>
      <c r="I414" s="36">
        <v>51.366666666666667</v>
      </c>
      <c r="J414" s="36">
        <v>52.883333333333333</v>
      </c>
      <c r="K414" s="31">
        <v>49.85</v>
      </c>
      <c r="L414" s="31">
        <v>46.85</v>
      </c>
      <c r="M414" s="31">
        <v>163.84690000000001</v>
      </c>
      <c r="N414" s="1"/>
      <c r="O414" s="1"/>
    </row>
    <row r="415" spans="1:15" ht="12.75" customHeight="1">
      <c r="A415" s="33">
        <v>405</v>
      </c>
      <c r="B415" s="53" t="s">
        <v>219</v>
      </c>
      <c r="C415" s="31">
        <v>1797.6</v>
      </c>
      <c r="D415" s="36">
        <v>1792.4333333333332</v>
      </c>
      <c r="E415" s="36">
        <v>1766.0166666666664</v>
      </c>
      <c r="F415" s="36">
        <v>1734.4333333333332</v>
      </c>
      <c r="G415" s="36">
        <v>1708.0166666666664</v>
      </c>
      <c r="H415" s="36">
        <v>1824.0166666666664</v>
      </c>
      <c r="I415" s="36">
        <v>1850.4333333333329</v>
      </c>
      <c r="J415" s="36">
        <v>1882.0166666666664</v>
      </c>
      <c r="K415" s="31">
        <v>1818.85</v>
      </c>
      <c r="L415" s="31">
        <v>1760.85</v>
      </c>
      <c r="M415" s="31">
        <v>9.5859299999999994</v>
      </c>
      <c r="N415" s="1"/>
      <c r="O415" s="1"/>
    </row>
    <row r="416" spans="1:15" ht="12.75" customHeight="1">
      <c r="A416" s="33">
        <v>406</v>
      </c>
      <c r="B416" s="53" t="s">
        <v>512</v>
      </c>
      <c r="C416" s="31">
        <v>434.1</v>
      </c>
      <c r="D416" s="36">
        <v>430.5333333333333</v>
      </c>
      <c r="E416" s="36">
        <v>424.06666666666661</v>
      </c>
      <c r="F416" s="36">
        <v>414.0333333333333</v>
      </c>
      <c r="G416" s="36">
        <v>407.56666666666661</v>
      </c>
      <c r="H416" s="36">
        <v>440.56666666666661</v>
      </c>
      <c r="I416" s="36">
        <v>447.0333333333333</v>
      </c>
      <c r="J416" s="36">
        <v>457.06666666666661</v>
      </c>
      <c r="K416" s="31">
        <v>437</v>
      </c>
      <c r="L416" s="31">
        <v>420.5</v>
      </c>
      <c r="M416" s="31">
        <v>6.0216000000000003</v>
      </c>
      <c r="N416" s="1"/>
      <c r="O416" s="1"/>
    </row>
    <row r="417" spans="1:15" ht="12.75" customHeight="1">
      <c r="A417" s="33">
        <v>407</v>
      </c>
      <c r="B417" s="53" t="s">
        <v>217</v>
      </c>
      <c r="C417" s="31">
        <v>3406.75</v>
      </c>
      <c r="D417" s="36">
        <v>3396.5666666666671</v>
      </c>
      <c r="E417" s="36">
        <v>3360.1833333333343</v>
      </c>
      <c r="F417" s="36">
        <v>3313.6166666666672</v>
      </c>
      <c r="G417" s="36">
        <v>3277.2333333333345</v>
      </c>
      <c r="H417" s="36">
        <v>3443.1333333333341</v>
      </c>
      <c r="I417" s="36">
        <v>3479.5166666666664</v>
      </c>
      <c r="J417" s="36">
        <v>3526.0833333333339</v>
      </c>
      <c r="K417" s="31">
        <v>3432.95</v>
      </c>
      <c r="L417" s="31">
        <v>3350</v>
      </c>
      <c r="M417" s="31">
        <v>4.0499299999999998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67.599999999999994</v>
      </c>
      <c r="D418" s="36">
        <v>66.333333333333329</v>
      </c>
      <c r="E418" s="36">
        <v>64.666666666666657</v>
      </c>
      <c r="F418" s="36">
        <v>61.733333333333327</v>
      </c>
      <c r="G418" s="36">
        <v>60.066666666666656</v>
      </c>
      <c r="H418" s="36">
        <v>69.266666666666652</v>
      </c>
      <c r="I418" s="36">
        <v>70.933333333333309</v>
      </c>
      <c r="J418" s="36">
        <v>73.86666666666666</v>
      </c>
      <c r="K418" s="31">
        <v>68</v>
      </c>
      <c r="L418" s="31">
        <v>63.4</v>
      </c>
      <c r="M418" s="31">
        <v>269.32375000000002</v>
      </c>
      <c r="N418" s="1"/>
      <c r="O418" s="1"/>
    </row>
    <row r="419" spans="1:15" ht="12.75" customHeight="1">
      <c r="A419" s="33">
        <v>409</v>
      </c>
      <c r="B419" s="53" t="s">
        <v>505</v>
      </c>
      <c r="C419" s="31">
        <v>4984.05</v>
      </c>
      <c r="D419" s="36">
        <v>5014.25</v>
      </c>
      <c r="E419" s="36">
        <v>4933.8</v>
      </c>
      <c r="F419" s="36">
        <v>4883.55</v>
      </c>
      <c r="G419" s="36">
        <v>4803.1000000000004</v>
      </c>
      <c r="H419" s="36">
        <v>5064.5</v>
      </c>
      <c r="I419" s="36">
        <v>5144.9500000000007</v>
      </c>
      <c r="J419" s="36">
        <v>5195.2</v>
      </c>
      <c r="K419" s="31">
        <v>5094.7</v>
      </c>
      <c r="L419" s="31">
        <v>4964</v>
      </c>
      <c r="M419" s="31">
        <v>0.20263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699.15</v>
      </c>
      <c r="D420" s="36">
        <v>693.46666666666658</v>
      </c>
      <c r="E420" s="36">
        <v>681.98333333333312</v>
      </c>
      <c r="F420" s="36">
        <v>664.81666666666649</v>
      </c>
      <c r="G420" s="36">
        <v>653.33333333333303</v>
      </c>
      <c r="H420" s="36">
        <v>710.63333333333321</v>
      </c>
      <c r="I420" s="36">
        <v>722.11666666666656</v>
      </c>
      <c r="J420" s="36">
        <v>739.2833333333333</v>
      </c>
      <c r="K420" s="31">
        <v>704.95</v>
      </c>
      <c r="L420" s="31">
        <v>676.3</v>
      </c>
      <c r="M420" s="31">
        <v>4.3549899999999999</v>
      </c>
      <c r="N420" s="1"/>
      <c r="O420" s="1"/>
    </row>
    <row r="421" spans="1:15" ht="12.75" customHeight="1">
      <c r="A421" s="33">
        <v>411</v>
      </c>
      <c r="B421" s="53" t="s">
        <v>514</v>
      </c>
      <c r="C421" s="31">
        <v>5277.35</v>
      </c>
      <c r="D421" s="36">
        <v>5203.5166666666673</v>
      </c>
      <c r="E421" s="36">
        <v>5069.6833333333343</v>
      </c>
      <c r="F421" s="36">
        <v>4862.0166666666673</v>
      </c>
      <c r="G421" s="36">
        <v>4728.1833333333343</v>
      </c>
      <c r="H421" s="36">
        <v>5411.1833333333343</v>
      </c>
      <c r="I421" s="36">
        <v>5545.0166666666682</v>
      </c>
      <c r="J421" s="36">
        <v>5752.6833333333343</v>
      </c>
      <c r="K421" s="31">
        <v>5337.35</v>
      </c>
      <c r="L421" s="31">
        <v>4995.8500000000004</v>
      </c>
      <c r="M421" s="31">
        <v>0.78356000000000003</v>
      </c>
      <c r="N421" s="1"/>
      <c r="O421" s="1"/>
    </row>
    <row r="422" spans="1:15" ht="12.75" customHeight="1">
      <c r="A422" s="33">
        <v>412</v>
      </c>
      <c r="B422" s="53" t="s">
        <v>296</v>
      </c>
      <c r="C422" s="31">
        <v>546.15</v>
      </c>
      <c r="D422" s="36">
        <v>539.36666666666667</v>
      </c>
      <c r="E422" s="36">
        <v>525.68333333333339</v>
      </c>
      <c r="F422" s="36">
        <v>505.2166666666667</v>
      </c>
      <c r="G422" s="36">
        <v>491.53333333333342</v>
      </c>
      <c r="H422" s="36">
        <v>559.83333333333337</v>
      </c>
      <c r="I422" s="36">
        <v>573.51666666666654</v>
      </c>
      <c r="J422" s="36">
        <v>593.98333333333335</v>
      </c>
      <c r="K422" s="31">
        <v>553.04999999999995</v>
      </c>
      <c r="L422" s="31">
        <v>518.9</v>
      </c>
      <c r="M422" s="31">
        <v>82.470709999999997</v>
      </c>
      <c r="N422" s="1"/>
      <c r="O422" s="1"/>
    </row>
    <row r="423" spans="1:15" ht="12.75" customHeight="1">
      <c r="A423" s="33">
        <v>413</v>
      </c>
      <c r="B423" s="53" t="s">
        <v>515</v>
      </c>
      <c r="C423" s="31">
        <v>1135.25</v>
      </c>
      <c r="D423" s="36">
        <v>1113.4166666666667</v>
      </c>
      <c r="E423" s="36">
        <v>1071.8333333333335</v>
      </c>
      <c r="F423" s="36">
        <v>1008.4166666666667</v>
      </c>
      <c r="G423" s="36">
        <v>966.83333333333348</v>
      </c>
      <c r="H423" s="36">
        <v>1176.8333333333335</v>
      </c>
      <c r="I423" s="36">
        <v>1218.416666666667</v>
      </c>
      <c r="J423" s="36">
        <v>1281.8333333333335</v>
      </c>
      <c r="K423" s="31">
        <v>1155</v>
      </c>
      <c r="L423" s="31">
        <v>1050</v>
      </c>
      <c r="M423" s="31">
        <v>24.249639999999999</v>
      </c>
      <c r="N423" s="1"/>
      <c r="O423" s="1"/>
    </row>
    <row r="424" spans="1:15" ht="12.75" customHeight="1">
      <c r="A424" s="33">
        <v>414</v>
      </c>
      <c r="B424" s="53" t="s">
        <v>218</v>
      </c>
      <c r="C424" s="31">
        <v>2106.35</v>
      </c>
      <c r="D424" s="36">
        <v>2109.85</v>
      </c>
      <c r="E424" s="36">
        <v>2078.75</v>
      </c>
      <c r="F424" s="36">
        <v>2051.15</v>
      </c>
      <c r="G424" s="36">
        <v>2020.0500000000002</v>
      </c>
      <c r="H424" s="36">
        <v>2137.4499999999998</v>
      </c>
      <c r="I424" s="36">
        <v>2168.5499999999993</v>
      </c>
      <c r="J424" s="36">
        <v>2196.1499999999996</v>
      </c>
      <c r="K424" s="31">
        <v>2140.9499999999998</v>
      </c>
      <c r="L424" s="31">
        <v>2082.25</v>
      </c>
      <c r="M424" s="31">
        <v>5.2017899999999999</v>
      </c>
      <c r="N424" s="1"/>
      <c r="O424" s="1"/>
    </row>
    <row r="425" spans="1:15" ht="12.75" customHeight="1">
      <c r="A425" s="33">
        <v>415</v>
      </c>
      <c r="B425" s="53" t="s">
        <v>516</v>
      </c>
      <c r="C425" s="31">
        <v>580.1</v>
      </c>
      <c r="D425" s="36">
        <v>580.55000000000007</v>
      </c>
      <c r="E425" s="36">
        <v>572.40000000000009</v>
      </c>
      <c r="F425" s="36">
        <v>564.70000000000005</v>
      </c>
      <c r="G425" s="36">
        <v>556.55000000000007</v>
      </c>
      <c r="H425" s="36">
        <v>588.25000000000011</v>
      </c>
      <c r="I425" s="36">
        <v>596.4</v>
      </c>
      <c r="J425" s="36">
        <v>604.10000000000014</v>
      </c>
      <c r="K425" s="31">
        <v>588.70000000000005</v>
      </c>
      <c r="L425" s="31">
        <v>572.85</v>
      </c>
      <c r="M425" s="31">
        <v>4.6860499999999998</v>
      </c>
      <c r="N425" s="1"/>
      <c r="O425" s="1"/>
    </row>
    <row r="426" spans="1:15" ht="12.75" customHeight="1">
      <c r="A426" s="33">
        <v>416</v>
      </c>
      <c r="B426" s="53" t="s">
        <v>215</v>
      </c>
      <c r="C426" s="31">
        <v>547</v>
      </c>
      <c r="D426" s="36">
        <v>547.70000000000005</v>
      </c>
      <c r="E426" s="36">
        <v>542.50000000000011</v>
      </c>
      <c r="F426" s="36">
        <v>538.00000000000011</v>
      </c>
      <c r="G426" s="36">
        <v>532.80000000000018</v>
      </c>
      <c r="H426" s="36">
        <v>552.20000000000005</v>
      </c>
      <c r="I426" s="36">
        <v>557.39999999999986</v>
      </c>
      <c r="J426" s="36">
        <v>561.9</v>
      </c>
      <c r="K426" s="31">
        <v>552.9</v>
      </c>
      <c r="L426" s="31">
        <v>543.20000000000005</v>
      </c>
      <c r="M426" s="31">
        <v>194.24825000000001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83.25</v>
      </c>
      <c r="D427" s="36">
        <v>82.916666666666671</v>
      </c>
      <c r="E427" s="36">
        <v>82.13333333333334</v>
      </c>
      <c r="F427" s="36">
        <v>81.016666666666666</v>
      </c>
      <c r="G427" s="36">
        <v>80.233333333333334</v>
      </c>
      <c r="H427" s="36">
        <v>84.033333333333346</v>
      </c>
      <c r="I427" s="36">
        <v>84.816666666666677</v>
      </c>
      <c r="J427" s="36">
        <v>85.933333333333351</v>
      </c>
      <c r="K427" s="31">
        <v>83.7</v>
      </c>
      <c r="L427" s="31">
        <v>81.8</v>
      </c>
      <c r="M427" s="31">
        <v>117.02863000000001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281.60000000000002</v>
      </c>
      <c r="D428" s="36">
        <v>273.3</v>
      </c>
      <c r="E428" s="36">
        <v>264.60000000000002</v>
      </c>
      <c r="F428" s="36">
        <v>247.60000000000002</v>
      </c>
      <c r="G428" s="36">
        <v>238.90000000000003</v>
      </c>
      <c r="H428" s="36">
        <v>290.3</v>
      </c>
      <c r="I428" s="36">
        <v>298.99999999999994</v>
      </c>
      <c r="J428" s="36">
        <v>316</v>
      </c>
      <c r="K428" s="31">
        <v>282</v>
      </c>
      <c r="L428" s="31">
        <v>256.3</v>
      </c>
      <c r="M428" s="31">
        <v>8.2207500000000007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149.75</v>
      </c>
      <c r="D429" s="36">
        <v>149.96666666666667</v>
      </c>
      <c r="E429" s="36">
        <v>146.53333333333333</v>
      </c>
      <c r="F429" s="36">
        <v>143.31666666666666</v>
      </c>
      <c r="G429" s="36">
        <v>139.88333333333333</v>
      </c>
      <c r="H429" s="36">
        <v>153.18333333333334</v>
      </c>
      <c r="I429" s="36">
        <v>156.61666666666667</v>
      </c>
      <c r="J429" s="36">
        <v>159.83333333333334</v>
      </c>
      <c r="K429" s="31">
        <v>153.4</v>
      </c>
      <c r="L429" s="31">
        <v>146.75</v>
      </c>
      <c r="M429" s="31">
        <v>17.989799999999999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379.7</v>
      </c>
      <c r="D430" s="36">
        <v>378.91666666666669</v>
      </c>
      <c r="E430" s="36">
        <v>374.03333333333336</v>
      </c>
      <c r="F430" s="36">
        <v>368.36666666666667</v>
      </c>
      <c r="G430" s="36">
        <v>363.48333333333335</v>
      </c>
      <c r="H430" s="36">
        <v>384.58333333333337</v>
      </c>
      <c r="I430" s="36">
        <v>389.4666666666667</v>
      </c>
      <c r="J430" s="36">
        <v>395.13333333333338</v>
      </c>
      <c r="K430" s="31">
        <v>383.8</v>
      </c>
      <c r="L430" s="31">
        <v>373.25</v>
      </c>
      <c r="M430" s="31">
        <v>4.4329099999999997</v>
      </c>
      <c r="N430" s="1"/>
      <c r="O430" s="1"/>
    </row>
    <row r="431" spans="1:15" ht="12.75" customHeight="1">
      <c r="A431" s="33">
        <v>421</v>
      </c>
      <c r="B431" s="53" t="s">
        <v>520</v>
      </c>
      <c r="C431" s="31">
        <v>219.7</v>
      </c>
      <c r="D431" s="36">
        <v>219.15</v>
      </c>
      <c r="E431" s="36">
        <v>214.10000000000002</v>
      </c>
      <c r="F431" s="36">
        <v>208.50000000000003</v>
      </c>
      <c r="G431" s="36">
        <v>203.45000000000005</v>
      </c>
      <c r="H431" s="36">
        <v>224.75</v>
      </c>
      <c r="I431" s="36">
        <v>229.8</v>
      </c>
      <c r="J431" s="36">
        <v>235.39999999999998</v>
      </c>
      <c r="K431" s="31">
        <v>224.2</v>
      </c>
      <c r="L431" s="31">
        <v>213.55</v>
      </c>
      <c r="M431" s="31">
        <v>10.773949999999999</v>
      </c>
      <c r="N431" s="1"/>
      <c r="O431" s="1"/>
    </row>
    <row r="432" spans="1:15" ht="12.75" customHeight="1">
      <c r="A432" s="33">
        <v>422</v>
      </c>
      <c r="B432" s="53" t="s">
        <v>220</v>
      </c>
      <c r="C432" s="31">
        <v>1103.7</v>
      </c>
      <c r="D432" s="36">
        <v>1106.3833333333334</v>
      </c>
      <c r="E432" s="36">
        <v>1094.8166666666668</v>
      </c>
      <c r="F432" s="36">
        <v>1085.9333333333334</v>
      </c>
      <c r="G432" s="36">
        <v>1074.3666666666668</v>
      </c>
      <c r="H432" s="36">
        <v>1115.2666666666669</v>
      </c>
      <c r="I432" s="36">
        <v>1126.8333333333335</v>
      </c>
      <c r="J432" s="36">
        <v>1135.7166666666669</v>
      </c>
      <c r="K432" s="31">
        <v>1117.95</v>
      </c>
      <c r="L432" s="31">
        <v>1097.5</v>
      </c>
      <c r="M432" s="31">
        <v>22.239750000000001</v>
      </c>
      <c r="N432" s="1"/>
      <c r="O432" s="1"/>
    </row>
    <row r="433" spans="1:15" ht="12.75" customHeight="1">
      <c r="A433" s="33">
        <v>423</v>
      </c>
      <c r="B433" s="53" t="s">
        <v>221</v>
      </c>
      <c r="C433" s="31">
        <v>623.5</v>
      </c>
      <c r="D433" s="36">
        <v>624.56666666666672</v>
      </c>
      <c r="E433" s="36">
        <v>613.13333333333344</v>
      </c>
      <c r="F433" s="36">
        <v>602.76666666666677</v>
      </c>
      <c r="G433" s="36">
        <v>591.33333333333348</v>
      </c>
      <c r="H433" s="36">
        <v>634.93333333333339</v>
      </c>
      <c r="I433" s="36">
        <v>646.36666666666656</v>
      </c>
      <c r="J433" s="36">
        <v>656.73333333333335</v>
      </c>
      <c r="K433" s="31">
        <v>636</v>
      </c>
      <c r="L433" s="31">
        <v>614.20000000000005</v>
      </c>
      <c r="M433" s="31">
        <v>12.05433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3195.3</v>
      </c>
      <c r="D434" s="36">
        <v>3121.3166666666671</v>
      </c>
      <c r="E434" s="36">
        <v>3016.6833333333343</v>
      </c>
      <c r="F434" s="36">
        <v>2838.0666666666671</v>
      </c>
      <c r="G434" s="36">
        <v>2733.4333333333343</v>
      </c>
      <c r="H434" s="36">
        <v>3299.9333333333343</v>
      </c>
      <c r="I434" s="36">
        <v>3404.5666666666666</v>
      </c>
      <c r="J434" s="36">
        <v>3583.1833333333343</v>
      </c>
      <c r="K434" s="31">
        <v>3225.95</v>
      </c>
      <c r="L434" s="31">
        <v>2942.7</v>
      </c>
      <c r="M434" s="31">
        <v>1.45268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1254.3</v>
      </c>
      <c r="D435" s="36">
        <v>1274.2833333333335</v>
      </c>
      <c r="E435" s="36">
        <v>1223.5666666666671</v>
      </c>
      <c r="F435" s="36">
        <v>1192.8333333333335</v>
      </c>
      <c r="G435" s="36">
        <v>1142.116666666667</v>
      </c>
      <c r="H435" s="36">
        <v>1305.0166666666671</v>
      </c>
      <c r="I435" s="36">
        <v>1355.7333333333338</v>
      </c>
      <c r="J435" s="36">
        <v>1386.4666666666672</v>
      </c>
      <c r="K435" s="31">
        <v>1325</v>
      </c>
      <c r="L435" s="31">
        <v>1243.55</v>
      </c>
      <c r="M435" s="31">
        <v>0.94662999999999997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393.9</v>
      </c>
      <c r="D436" s="36">
        <v>399.26666666666665</v>
      </c>
      <c r="E436" s="36">
        <v>384.83333333333331</v>
      </c>
      <c r="F436" s="36">
        <v>375.76666666666665</v>
      </c>
      <c r="G436" s="36">
        <v>361.33333333333331</v>
      </c>
      <c r="H436" s="36">
        <v>408.33333333333331</v>
      </c>
      <c r="I436" s="36">
        <v>422.76666666666671</v>
      </c>
      <c r="J436" s="36">
        <v>431.83333333333331</v>
      </c>
      <c r="K436" s="31">
        <v>413.7</v>
      </c>
      <c r="L436" s="31">
        <v>390.2</v>
      </c>
      <c r="M436" s="31">
        <v>3.3181400000000001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362.2</v>
      </c>
      <c r="D437" s="36">
        <v>361.15000000000003</v>
      </c>
      <c r="E437" s="36">
        <v>354.80000000000007</v>
      </c>
      <c r="F437" s="36">
        <v>347.40000000000003</v>
      </c>
      <c r="G437" s="36">
        <v>341.05000000000007</v>
      </c>
      <c r="H437" s="36">
        <v>368.55000000000007</v>
      </c>
      <c r="I437" s="36">
        <v>374.90000000000009</v>
      </c>
      <c r="J437" s="36">
        <v>382.30000000000007</v>
      </c>
      <c r="K437" s="31">
        <v>367.5</v>
      </c>
      <c r="L437" s="31">
        <v>353.75</v>
      </c>
      <c r="M437" s="31">
        <v>3.9857499999999999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4177.5</v>
      </c>
      <c r="D438" s="36">
        <v>4215.75</v>
      </c>
      <c r="E438" s="36">
        <v>4081.8999999999996</v>
      </c>
      <c r="F438" s="36">
        <v>3986.2999999999993</v>
      </c>
      <c r="G438" s="36">
        <v>3852.4499999999989</v>
      </c>
      <c r="H438" s="36">
        <v>4311.3500000000004</v>
      </c>
      <c r="I438" s="36">
        <v>4445.2000000000007</v>
      </c>
      <c r="J438" s="36">
        <v>4540.8000000000011</v>
      </c>
      <c r="K438" s="31">
        <v>4349.6000000000004</v>
      </c>
      <c r="L438" s="31">
        <v>4120.1499999999996</v>
      </c>
      <c r="M438" s="31">
        <v>2.1557499999999998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570.6</v>
      </c>
      <c r="D439" s="36">
        <v>562.19999999999993</v>
      </c>
      <c r="E439" s="36">
        <v>549.39999999999986</v>
      </c>
      <c r="F439" s="36">
        <v>528.19999999999993</v>
      </c>
      <c r="G439" s="36">
        <v>515.39999999999986</v>
      </c>
      <c r="H439" s="36">
        <v>583.39999999999986</v>
      </c>
      <c r="I439" s="36">
        <v>596.19999999999982</v>
      </c>
      <c r="J439" s="36">
        <v>617.39999999999986</v>
      </c>
      <c r="K439" s="31">
        <v>575</v>
      </c>
      <c r="L439" s="31">
        <v>541</v>
      </c>
      <c r="M439" s="31">
        <v>3.8096000000000001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31.4</v>
      </c>
      <c r="D440" s="36">
        <v>31.216666666666665</v>
      </c>
      <c r="E440" s="36">
        <v>30.483333333333331</v>
      </c>
      <c r="F440" s="36">
        <v>29.566666666666666</v>
      </c>
      <c r="G440" s="36">
        <v>28.833333333333332</v>
      </c>
      <c r="H440" s="36">
        <v>32.133333333333326</v>
      </c>
      <c r="I440" s="36">
        <v>32.86666666666666</v>
      </c>
      <c r="J440" s="36">
        <v>33.783333333333331</v>
      </c>
      <c r="K440" s="31">
        <v>31.95</v>
      </c>
      <c r="L440" s="31">
        <v>30.3</v>
      </c>
      <c r="M440" s="31">
        <v>994.36973</v>
      </c>
      <c r="N440" s="1"/>
      <c r="O440" s="1"/>
    </row>
    <row r="441" spans="1:15" ht="12.75" customHeight="1">
      <c r="A441" s="33">
        <v>431</v>
      </c>
      <c r="B441" s="53" t="s">
        <v>528</v>
      </c>
      <c r="C441" s="31">
        <v>329.05</v>
      </c>
      <c r="D441" s="36">
        <v>322.21666666666664</v>
      </c>
      <c r="E441" s="36">
        <v>313.43333333333328</v>
      </c>
      <c r="F441" s="36">
        <v>297.81666666666666</v>
      </c>
      <c r="G441" s="36">
        <v>289.0333333333333</v>
      </c>
      <c r="H441" s="36">
        <v>337.83333333333326</v>
      </c>
      <c r="I441" s="36">
        <v>346.61666666666667</v>
      </c>
      <c r="J441" s="36">
        <v>362.23333333333323</v>
      </c>
      <c r="K441" s="31">
        <v>331</v>
      </c>
      <c r="L441" s="31">
        <v>306.60000000000002</v>
      </c>
      <c r="M441" s="31">
        <v>52.694499999999998</v>
      </c>
      <c r="N441" s="1"/>
      <c r="O441" s="1"/>
    </row>
    <row r="442" spans="1:15" ht="12.75" customHeight="1">
      <c r="A442" s="33">
        <v>432</v>
      </c>
      <c r="B442" s="53" t="s">
        <v>222</v>
      </c>
      <c r="C442" s="31">
        <v>682.9</v>
      </c>
      <c r="D442" s="36">
        <v>681.35</v>
      </c>
      <c r="E442" s="36">
        <v>672.7</v>
      </c>
      <c r="F442" s="36">
        <v>662.5</v>
      </c>
      <c r="G442" s="36">
        <v>653.85</v>
      </c>
      <c r="H442" s="36">
        <v>691.55000000000007</v>
      </c>
      <c r="I442" s="36">
        <v>700.19999999999993</v>
      </c>
      <c r="J442" s="36">
        <v>710.40000000000009</v>
      </c>
      <c r="K442" s="31">
        <v>690</v>
      </c>
      <c r="L442" s="31">
        <v>671.15</v>
      </c>
      <c r="M442" s="31">
        <v>25.539390000000001</v>
      </c>
      <c r="N442" s="1"/>
      <c r="O442" s="1"/>
    </row>
    <row r="443" spans="1:15" ht="12.75" customHeight="1">
      <c r="A443" s="33">
        <v>433</v>
      </c>
      <c r="B443" s="53" t="s">
        <v>861</v>
      </c>
      <c r="C443" s="31">
        <v>554.6</v>
      </c>
      <c r="D443" s="36">
        <v>557.61666666666667</v>
      </c>
      <c r="E443" s="36">
        <v>548.98333333333335</v>
      </c>
      <c r="F443" s="36">
        <v>543.36666666666667</v>
      </c>
      <c r="G443" s="36">
        <v>534.73333333333335</v>
      </c>
      <c r="H443" s="36">
        <v>563.23333333333335</v>
      </c>
      <c r="I443" s="36">
        <v>571.86666666666679</v>
      </c>
      <c r="J443" s="36">
        <v>577.48333333333335</v>
      </c>
      <c r="K443" s="31">
        <v>566.25</v>
      </c>
      <c r="L443" s="31">
        <v>552</v>
      </c>
      <c r="M443" s="31">
        <v>1.0740499999999999</v>
      </c>
      <c r="N443" s="1"/>
      <c r="O443" s="1"/>
    </row>
    <row r="444" spans="1:15" ht="12.75" customHeight="1">
      <c r="A444" s="33">
        <v>434</v>
      </c>
      <c r="B444" s="53" t="s">
        <v>533</v>
      </c>
      <c r="C444" s="31">
        <v>965.45</v>
      </c>
      <c r="D444" s="36">
        <v>961.36666666666667</v>
      </c>
      <c r="E444" s="36">
        <v>928.23333333333335</v>
      </c>
      <c r="F444" s="36">
        <v>891.01666666666665</v>
      </c>
      <c r="G444" s="36">
        <v>857.88333333333333</v>
      </c>
      <c r="H444" s="36">
        <v>998.58333333333337</v>
      </c>
      <c r="I444" s="36">
        <v>1031.7166666666667</v>
      </c>
      <c r="J444" s="36">
        <v>1068.9333333333334</v>
      </c>
      <c r="K444" s="31">
        <v>994.5</v>
      </c>
      <c r="L444" s="31">
        <v>924.15</v>
      </c>
      <c r="M444" s="31">
        <v>9.6224399999999992</v>
      </c>
      <c r="N444" s="1"/>
      <c r="O444" s="1"/>
    </row>
    <row r="445" spans="1:15" ht="12.75" customHeight="1">
      <c r="A445" s="33">
        <v>435</v>
      </c>
      <c r="B445" s="53" t="s">
        <v>223</v>
      </c>
      <c r="C445" s="31">
        <v>940.7</v>
      </c>
      <c r="D445" s="36">
        <v>946.23333333333323</v>
      </c>
      <c r="E445" s="36">
        <v>929.46666666666647</v>
      </c>
      <c r="F445" s="36">
        <v>918.23333333333323</v>
      </c>
      <c r="G445" s="36">
        <v>901.46666666666647</v>
      </c>
      <c r="H445" s="36">
        <v>957.46666666666647</v>
      </c>
      <c r="I445" s="36">
        <v>974.23333333333312</v>
      </c>
      <c r="J445" s="36">
        <v>985.46666666666647</v>
      </c>
      <c r="K445" s="31">
        <v>963</v>
      </c>
      <c r="L445" s="31">
        <v>935</v>
      </c>
      <c r="M445" s="31">
        <v>10.611280000000001</v>
      </c>
      <c r="N445" s="1"/>
      <c r="O445" s="1"/>
    </row>
    <row r="446" spans="1:15" ht="12.75" customHeight="1">
      <c r="A446" s="33">
        <v>436</v>
      </c>
      <c r="B446" s="53" t="s">
        <v>224</v>
      </c>
      <c r="C446" s="31">
        <v>1559.25</v>
      </c>
      <c r="D446" s="36">
        <v>1558.1000000000001</v>
      </c>
      <c r="E446" s="36">
        <v>1544.5500000000002</v>
      </c>
      <c r="F446" s="36">
        <v>1529.8500000000001</v>
      </c>
      <c r="G446" s="36">
        <v>1516.3000000000002</v>
      </c>
      <c r="H446" s="36">
        <v>1572.8000000000002</v>
      </c>
      <c r="I446" s="36">
        <v>1586.35</v>
      </c>
      <c r="J446" s="36">
        <v>1601.0500000000002</v>
      </c>
      <c r="K446" s="31">
        <v>1571.65</v>
      </c>
      <c r="L446" s="31">
        <v>1543.4</v>
      </c>
      <c r="M446" s="31">
        <v>10.02839</v>
      </c>
      <c r="N446" s="1"/>
      <c r="O446" s="1"/>
    </row>
    <row r="447" spans="1:15" ht="12.75" customHeight="1">
      <c r="A447" s="33">
        <v>437</v>
      </c>
      <c r="B447" s="53" t="s">
        <v>229</v>
      </c>
      <c r="C447" s="31">
        <v>3336.75</v>
      </c>
      <c r="D447" s="36">
        <v>3346.8166666666671</v>
      </c>
      <c r="E447" s="36">
        <v>3319.9333333333343</v>
      </c>
      <c r="F447" s="36">
        <v>3303.1166666666672</v>
      </c>
      <c r="G447" s="36">
        <v>3276.2333333333345</v>
      </c>
      <c r="H447" s="36">
        <v>3363.6333333333341</v>
      </c>
      <c r="I447" s="36">
        <v>3390.5166666666664</v>
      </c>
      <c r="J447" s="36">
        <v>3407.3333333333339</v>
      </c>
      <c r="K447" s="31">
        <v>3373.7</v>
      </c>
      <c r="L447" s="31">
        <v>3330</v>
      </c>
      <c r="M447" s="31">
        <v>19.844709999999999</v>
      </c>
      <c r="N447" s="1"/>
      <c r="O447" s="1"/>
    </row>
    <row r="448" spans="1:15" ht="12.75" customHeight="1">
      <c r="A448" s="33">
        <v>438</v>
      </c>
      <c r="B448" s="53" t="s">
        <v>225</v>
      </c>
      <c r="C448" s="31">
        <v>880.35</v>
      </c>
      <c r="D448" s="36">
        <v>879.76666666666677</v>
      </c>
      <c r="E448" s="36">
        <v>872.58333333333348</v>
      </c>
      <c r="F448" s="36">
        <v>864.81666666666672</v>
      </c>
      <c r="G448" s="36">
        <v>857.63333333333344</v>
      </c>
      <c r="H448" s="36">
        <v>887.53333333333353</v>
      </c>
      <c r="I448" s="36">
        <v>894.7166666666667</v>
      </c>
      <c r="J448" s="36">
        <v>902.48333333333358</v>
      </c>
      <c r="K448" s="31">
        <v>886.95</v>
      </c>
      <c r="L448" s="31">
        <v>872</v>
      </c>
      <c r="M448" s="31">
        <v>19.666499999999999</v>
      </c>
      <c r="N448" s="1"/>
      <c r="O448" s="1"/>
    </row>
    <row r="449" spans="1:15" ht="12.75" customHeight="1">
      <c r="A449" s="33">
        <v>439</v>
      </c>
      <c r="B449" s="53" t="s">
        <v>297</v>
      </c>
      <c r="C449" s="31">
        <v>7463.5</v>
      </c>
      <c r="D449" s="36">
        <v>7454.5</v>
      </c>
      <c r="E449" s="36">
        <v>7389</v>
      </c>
      <c r="F449" s="36">
        <v>7314.5</v>
      </c>
      <c r="G449" s="36">
        <v>7249</v>
      </c>
      <c r="H449" s="36">
        <v>7529</v>
      </c>
      <c r="I449" s="36">
        <v>7594.5</v>
      </c>
      <c r="J449" s="36">
        <v>7669</v>
      </c>
      <c r="K449" s="31">
        <v>7520</v>
      </c>
      <c r="L449" s="31">
        <v>7380</v>
      </c>
      <c r="M449" s="31">
        <v>1.2682599999999999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3041.95</v>
      </c>
      <c r="D450" s="36">
        <v>2998.9833333333336</v>
      </c>
      <c r="E450" s="36">
        <v>2927.9666666666672</v>
      </c>
      <c r="F450" s="36">
        <v>2813.9833333333336</v>
      </c>
      <c r="G450" s="36">
        <v>2742.9666666666672</v>
      </c>
      <c r="H450" s="36">
        <v>3112.9666666666672</v>
      </c>
      <c r="I450" s="36">
        <v>3183.9833333333336</v>
      </c>
      <c r="J450" s="36">
        <v>3297.9666666666672</v>
      </c>
      <c r="K450" s="31">
        <v>3070</v>
      </c>
      <c r="L450" s="31">
        <v>2885</v>
      </c>
      <c r="M450" s="31">
        <v>1.5351600000000001</v>
      </c>
      <c r="N450" s="1"/>
      <c r="O450" s="1"/>
    </row>
    <row r="451" spans="1:15" ht="12.75" customHeight="1">
      <c r="A451" s="33">
        <v>441</v>
      </c>
      <c r="B451" s="53" t="s">
        <v>535</v>
      </c>
      <c r="C451" s="31">
        <v>413.2</v>
      </c>
      <c r="D451" s="36">
        <v>414.2166666666667</v>
      </c>
      <c r="E451" s="36">
        <v>409.43333333333339</v>
      </c>
      <c r="F451" s="36">
        <v>405.66666666666669</v>
      </c>
      <c r="G451" s="36">
        <v>400.88333333333338</v>
      </c>
      <c r="H451" s="36">
        <v>417.98333333333341</v>
      </c>
      <c r="I451" s="36">
        <v>422.76666666666671</v>
      </c>
      <c r="J451" s="36">
        <v>426.53333333333342</v>
      </c>
      <c r="K451" s="31">
        <v>419</v>
      </c>
      <c r="L451" s="31">
        <v>410.45</v>
      </c>
      <c r="M451" s="31">
        <v>19.362179999999999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626.54999999999995</v>
      </c>
      <c r="D452" s="36">
        <v>628.7833333333333</v>
      </c>
      <c r="E452" s="36">
        <v>621.91666666666663</v>
      </c>
      <c r="F452" s="36">
        <v>617.2833333333333</v>
      </c>
      <c r="G452" s="36">
        <v>610.41666666666663</v>
      </c>
      <c r="H452" s="36">
        <v>633.41666666666663</v>
      </c>
      <c r="I452" s="36">
        <v>640.28333333333342</v>
      </c>
      <c r="J452" s="36">
        <v>644.91666666666663</v>
      </c>
      <c r="K452" s="31">
        <v>635.65</v>
      </c>
      <c r="L452" s="31">
        <v>624.15</v>
      </c>
      <c r="M452" s="31">
        <v>88.893730000000005</v>
      </c>
      <c r="N452" s="1"/>
      <c r="O452" s="1"/>
    </row>
    <row r="453" spans="1:15" ht="12.75" customHeight="1">
      <c r="A453" s="33">
        <v>443</v>
      </c>
      <c r="B453" s="53" t="s">
        <v>227</v>
      </c>
      <c r="C453" s="31">
        <v>234.4</v>
      </c>
      <c r="D453" s="36">
        <v>233.51666666666665</v>
      </c>
      <c r="E453" s="36">
        <v>231.68333333333331</v>
      </c>
      <c r="F453" s="36">
        <v>228.96666666666667</v>
      </c>
      <c r="G453" s="36">
        <v>227.13333333333333</v>
      </c>
      <c r="H453" s="36">
        <v>236.23333333333329</v>
      </c>
      <c r="I453" s="36">
        <v>238.06666666666666</v>
      </c>
      <c r="J453" s="36">
        <v>240.78333333333327</v>
      </c>
      <c r="K453" s="31">
        <v>235.35</v>
      </c>
      <c r="L453" s="31">
        <v>230.8</v>
      </c>
      <c r="M453" s="31">
        <v>92.72278</v>
      </c>
      <c r="N453" s="1"/>
      <c r="O453" s="1"/>
    </row>
    <row r="454" spans="1:15" ht="12.75" customHeight="1">
      <c r="A454" s="33">
        <v>444</v>
      </c>
      <c r="B454" s="53" t="s">
        <v>228</v>
      </c>
      <c r="C454" s="31">
        <v>119.9</v>
      </c>
      <c r="D454" s="36">
        <v>119.90000000000002</v>
      </c>
      <c r="E454" s="36">
        <v>118.90000000000003</v>
      </c>
      <c r="F454" s="36">
        <v>117.90000000000002</v>
      </c>
      <c r="G454" s="36">
        <v>116.90000000000003</v>
      </c>
      <c r="H454" s="36">
        <v>120.90000000000003</v>
      </c>
      <c r="I454" s="36">
        <v>121.9</v>
      </c>
      <c r="J454" s="36">
        <v>122.90000000000003</v>
      </c>
      <c r="K454" s="31">
        <v>120.9</v>
      </c>
      <c r="L454" s="31">
        <v>118.9</v>
      </c>
      <c r="M454" s="31">
        <v>362.98907000000003</v>
      </c>
      <c r="N454" s="1"/>
      <c r="O454" s="1"/>
    </row>
    <row r="455" spans="1:15" ht="12.75" customHeight="1">
      <c r="A455" s="33">
        <v>445</v>
      </c>
      <c r="B455" s="53" t="s">
        <v>298</v>
      </c>
      <c r="C455" s="31">
        <v>85.55</v>
      </c>
      <c r="D455" s="36">
        <v>85.466666666666654</v>
      </c>
      <c r="E455" s="36">
        <v>83.583333333333314</v>
      </c>
      <c r="F455" s="36">
        <v>81.61666666666666</v>
      </c>
      <c r="G455" s="36">
        <v>79.73333333333332</v>
      </c>
      <c r="H455" s="36">
        <v>87.433333333333309</v>
      </c>
      <c r="I455" s="36">
        <v>89.316666666666663</v>
      </c>
      <c r="J455" s="36">
        <v>91.283333333333303</v>
      </c>
      <c r="K455" s="31">
        <v>87.35</v>
      </c>
      <c r="L455" s="31">
        <v>83.5</v>
      </c>
      <c r="M455" s="31">
        <v>37.554400000000001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1334.05</v>
      </c>
      <c r="D456" s="36">
        <v>1322.2</v>
      </c>
      <c r="E456" s="36">
        <v>1305.4000000000001</v>
      </c>
      <c r="F456" s="36">
        <v>1276.75</v>
      </c>
      <c r="G456" s="36">
        <v>1259.95</v>
      </c>
      <c r="H456" s="36">
        <v>1350.8500000000001</v>
      </c>
      <c r="I456" s="36">
        <v>1367.6499999999999</v>
      </c>
      <c r="J456" s="36">
        <v>1396.3000000000002</v>
      </c>
      <c r="K456" s="31">
        <v>1339</v>
      </c>
      <c r="L456" s="31">
        <v>1293.55</v>
      </c>
      <c r="M456" s="31">
        <v>0.35189999999999999</v>
      </c>
      <c r="N456" s="1"/>
      <c r="O456" s="1"/>
    </row>
    <row r="457" spans="1:15" ht="12.75" customHeight="1">
      <c r="A457" s="33">
        <v>447</v>
      </c>
      <c r="B457" s="53" t="s">
        <v>530</v>
      </c>
      <c r="C457" s="31">
        <v>353.75</v>
      </c>
      <c r="D457" s="36">
        <v>350.4666666666667</v>
      </c>
      <c r="E457" s="36">
        <v>344.43333333333339</v>
      </c>
      <c r="F457" s="36">
        <v>335.11666666666667</v>
      </c>
      <c r="G457" s="36">
        <v>329.08333333333337</v>
      </c>
      <c r="H457" s="36">
        <v>359.78333333333342</v>
      </c>
      <c r="I457" s="36">
        <v>365.81666666666672</v>
      </c>
      <c r="J457" s="36">
        <v>375.13333333333344</v>
      </c>
      <c r="K457" s="31">
        <v>356.5</v>
      </c>
      <c r="L457" s="31">
        <v>341.15</v>
      </c>
      <c r="M457" s="31">
        <v>1.69008</v>
      </c>
      <c r="N457" s="1"/>
      <c r="O457" s="1"/>
    </row>
    <row r="458" spans="1:15" ht="12.75" customHeight="1">
      <c r="A458" s="33">
        <v>448</v>
      </c>
      <c r="B458" s="53" t="s">
        <v>536</v>
      </c>
      <c r="C458" s="31">
        <v>2441.5500000000002</v>
      </c>
      <c r="D458" s="36">
        <v>2422.5</v>
      </c>
      <c r="E458" s="36">
        <v>2392.65</v>
      </c>
      <c r="F458" s="36">
        <v>2343.75</v>
      </c>
      <c r="G458" s="36">
        <v>2313.9</v>
      </c>
      <c r="H458" s="36">
        <v>2471.4</v>
      </c>
      <c r="I458" s="36">
        <v>2501.2500000000005</v>
      </c>
      <c r="J458" s="36">
        <v>2550.15</v>
      </c>
      <c r="K458" s="31">
        <v>2452.35</v>
      </c>
      <c r="L458" s="31">
        <v>2373.6</v>
      </c>
      <c r="M458" s="31">
        <v>0.15221000000000001</v>
      </c>
      <c r="N458" s="1"/>
      <c r="O458" s="1"/>
    </row>
    <row r="459" spans="1:15" ht="12.75" customHeight="1">
      <c r="A459" s="33">
        <v>449</v>
      </c>
      <c r="B459" s="53" t="s">
        <v>230</v>
      </c>
      <c r="C459" s="31">
        <v>1115.45</v>
      </c>
      <c r="D459" s="36">
        <v>1111.2</v>
      </c>
      <c r="E459" s="36">
        <v>1102.4000000000001</v>
      </c>
      <c r="F459" s="36">
        <v>1089.3500000000001</v>
      </c>
      <c r="G459" s="36">
        <v>1080.5500000000002</v>
      </c>
      <c r="H459" s="36">
        <v>1124.25</v>
      </c>
      <c r="I459" s="36">
        <v>1133.0499999999997</v>
      </c>
      <c r="J459" s="36">
        <v>1146.0999999999999</v>
      </c>
      <c r="K459" s="31">
        <v>1120</v>
      </c>
      <c r="L459" s="31">
        <v>1098.1500000000001</v>
      </c>
      <c r="M459" s="31">
        <v>70.994010000000003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855.65</v>
      </c>
      <c r="D460" s="36">
        <v>842.28333333333342</v>
      </c>
      <c r="E460" s="36">
        <v>824.56666666666683</v>
      </c>
      <c r="F460" s="36">
        <v>793.48333333333346</v>
      </c>
      <c r="G460" s="36">
        <v>775.76666666666688</v>
      </c>
      <c r="H460" s="36">
        <v>873.36666666666679</v>
      </c>
      <c r="I460" s="36">
        <v>891.08333333333326</v>
      </c>
      <c r="J460" s="36">
        <v>922.16666666666674</v>
      </c>
      <c r="K460" s="31">
        <v>860</v>
      </c>
      <c r="L460" s="31">
        <v>811.2</v>
      </c>
      <c r="M460" s="31">
        <v>5.74465</v>
      </c>
      <c r="N460" s="1"/>
      <c r="O460" s="1"/>
    </row>
    <row r="461" spans="1:15" ht="12.75" customHeight="1">
      <c r="A461" s="33">
        <v>451</v>
      </c>
      <c r="B461" s="53" t="s">
        <v>538</v>
      </c>
      <c r="C461" s="31">
        <v>135.55000000000001</v>
      </c>
      <c r="D461" s="36">
        <v>134.78333333333333</v>
      </c>
      <c r="E461" s="36">
        <v>130.86666666666667</v>
      </c>
      <c r="F461" s="36">
        <v>126.18333333333334</v>
      </c>
      <c r="G461" s="36">
        <v>122.26666666666668</v>
      </c>
      <c r="H461" s="36">
        <v>139.46666666666667</v>
      </c>
      <c r="I461" s="36">
        <v>143.38333333333335</v>
      </c>
      <c r="J461" s="36">
        <v>148.06666666666666</v>
      </c>
      <c r="K461" s="31">
        <v>138.69999999999999</v>
      </c>
      <c r="L461" s="31">
        <v>130.1</v>
      </c>
      <c r="M461" s="31">
        <v>13.55864</v>
      </c>
      <c r="N461" s="1"/>
      <c r="O461" s="1"/>
    </row>
    <row r="462" spans="1:15" ht="12.75" customHeight="1">
      <c r="A462" s="33">
        <v>452</v>
      </c>
      <c r="B462" s="53" t="s">
        <v>208</v>
      </c>
      <c r="C462" s="31">
        <v>977.35</v>
      </c>
      <c r="D462" s="36">
        <v>974.01666666666677</v>
      </c>
      <c r="E462" s="36">
        <v>964.33333333333348</v>
      </c>
      <c r="F462" s="36">
        <v>951.31666666666672</v>
      </c>
      <c r="G462" s="36">
        <v>941.63333333333344</v>
      </c>
      <c r="H462" s="36">
        <v>987.03333333333353</v>
      </c>
      <c r="I462" s="36">
        <v>996.7166666666667</v>
      </c>
      <c r="J462" s="36">
        <v>1009.7333333333336</v>
      </c>
      <c r="K462" s="31">
        <v>983.7</v>
      </c>
      <c r="L462" s="31">
        <v>961</v>
      </c>
      <c r="M462" s="31">
        <v>2.3200400000000001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2862.7</v>
      </c>
      <c r="D463" s="36">
        <v>2861.9</v>
      </c>
      <c r="E463" s="36">
        <v>2824.8</v>
      </c>
      <c r="F463" s="36">
        <v>2786.9</v>
      </c>
      <c r="G463" s="36">
        <v>2749.8</v>
      </c>
      <c r="H463" s="36">
        <v>2899.8</v>
      </c>
      <c r="I463" s="36">
        <v>2936.8999999999996</v>
      </c>
      <c r="J463" s="36">
        <v>2974.8</v>
      </c>
      <c r="K463" s="31">
        <v>2899</v>
      </c>
      <c r="L463" s="31">
        <v>2824</v>
      </c>
      <c r="M463" s="31">
        <v>0.66884999999999994</v>
      </c>
      <c r="N463" s="1"/>
      <c r="O463" s="1"/>
    </row>
    <row r="464" spans="1:15" ht="12.75" customHeight="1">
      <c r="A464" s="33">
        <v>454</v>
      </c>
      <c r="B464" s="53" t="s">
        <v>540</v>
      </c>
      <c r="C464" s="31">
        <v>2941.15</v>
      </c>
      <c r="D464" s="36">
        <v>2945.0333333333333</v>
      </c>
      <c r="E464" s="36">
        <v>2896.1166666666668</v>
      </c>
      <c r="F464" s="36">
        <v>2851.0833333333335</v>
      </c>
      <c r="G464" s="36">
        <v>2802.166666666667</v>
      </c>
      <c r="H464" s="36">
        <v>2990.0666666666666</v>
      </c>
      <c r="I464" s="36">
        <v>3038.9833333333336</v>
      </c>
      <c r="J464" s="36">
        <v>3084.0166666666664</v>
      </c>
      <c r="K464" s="31">
        <v>2993.95</v>
      </c>
      <c r="L464" s="31">
        <v>2900</v>
      </c>
      <c r="M464" s="31">
        <v>0.73333000000000004</v>
      </c>
      <c r="N464" s="1"/>
      <c r="O464" s="1"/>
    </row>
    <row r="465" spans="1:15" ht="12.75" customHeight="1">
      <c r="A465" s="33">
        <v>455</v>
      </c>
      <c r="B465" s="53" t="s">
        <v>231</v>
      </c>
      <c r="C465" s="31">
        <v>3100.8</v>
      </c>
      <c r="D465" s="36">
        <v>3127.5833333333335</v>
      </c>
      <c r="E465" s="36">
        <v>3065.2666666666669</v>
      </c>
      <c r="F465" s="36">
        <v>3029.7333333333336</v>
      </c>
      <c r="G465" s="36">
        <v>2967.416666666667</v>
      </c>
      <c r="H465" s="36">
        <v>3163.1166666666668</v>
      </c>
      <c r="I465" s="36">
        <v>3225.4333333333334</v>
      </c>
      <c r="J465" s="36">
        <v>3260.9666666666667</v>
      </c>
      <c r="K465" s="31">
        <v>3189.9</v>
      </c>
      <c r="L465" s="31">
        <v>3092.05</v>
      </c>
      <c r="M465" s="31">
        <v>11.24281</v>
      </c>
      <c r="N465" s="1"/>
      <c r="O465" s="1"/>
    </row>
    <row r="466" spans="1:15" ht="12.75" customHeight="1">
      <c r="A466" s="33">
        <v>456</v>
      </c>
      <c r="B466" s="53" t="s">
        <v>232</v>
      </c>
      <c r="C466" s="31">
        <v>1889.65</v>
      </c>
      <c r="D466" s="36">
        <v>1889.6666666666667</v>
      </c>
      <c r="E466" s="36">
        <v>1859.5333333333335</v>
      </c>
      <c r="F466" s="36">
        <v>1829.4166666666667</v>
      </c>
      <c r="G466" s="36">
        <v>1799.2833333333335</v>
      </c>
      <c r="H466" s="36">
        <v>1919.7833333333335</v>
      </c>
      <c r="I466" s="36">
        <v>1949.9166666666667</v>
      </c>
      <c r="J466" s="36">
        <v>1980.0333333333335</v>
      </c>
      <c r="K466" s="31">
        <v>1919.8</v>
      </c>
      <c r="L466" s="31">
        <v>1859.55</v>
      </c>
      <c r="M466" s="31">
        <v>4.3302199999999997</v>
      </c>
      <c r="N466" s="1"/>
      <c r="O466" s="1"/>
    </row>
    <row r="467" spans="1:15" ht="12.75" customHeight="1">
      <c r="A467" s="33">
        <v>457</v>
      </c>
      <c r="B467" s="53" t="s">
        <v>299</v>
      </c>
      <c r="C467" s="31">
        <v>724.7</v>
      </c>
      <c r="D467" s="36">
        <v>715.51666666666677</v>
      </c>
      <c r="E467" s="36">
        <v>701.13333333333355</v>
      </c>
      <c r="F467" s="36">
        <v>677.56666666666683</v>
      </c>
      <c r="G467" s="36">
        <v>663.18333333333362</v>
      </c>
      <c r="H467" s="36">
        <v>739.08333333333348</v>
      </c>
      <c r="I467" s="36">
        <v>753.4666666666667</v>
      </c>
      <c r="J467" s="36">
        <v>777.03333333333342</v>
      </c>
      <c r="K467" s="31">
        <v>729.9</v>
      </c>
      <c r="L467" s="31">
        <v>691.95</v>
      </c>
      <c r="M467" s="31">
        <v>3.4349699999999999</v>
      </c>
      <c r="N467" s="1"/>
      <c r="O467" s="1"/>
    </row>
    <row r="468" spans="1:15" ht="12.75" customHeight="1">
      <c r="A468" s="33">
        <v>458</v>
      </c>
      <c r="B468" s="53" t="s">
        <v>541</v>
      </c>
      <c r="C468" s="31">
        <v>785.85</v>
      </c>
      <c r="D468" s="36">
        <v>783.06666666666672</v>
      </c>
      <c r="E468" s="36">
        <v>763.68333333333339</v>
      </c>
      <c r="F468" s="36">
        <v>741.51666666666665</v>
      </c>
      <c r="G468" s="36">
        <v>722.13333333333333</v>
      </c>
      <c r="H468" s="36">
        <v>805.23333333333346</v>
      </c>
      <c r="I468" s="36">
        <v>824.6166666666669</v>
      </c>
      <c r="J468" s="36">
        <v>846.78333333333353</v>
      </c>
      <c r="K468" s="31">
        <v>802.45</v>
      </c>
      <c r="L468" s="31">
        <v>760.9</v>
      </c>
      <c r="M468" s="31">
        <v>0.38352999999999998</v>
      </c>
      <c r="N468" s="1"/>
      <c r="O468" s="1"/>
    </row>
    <row r="469" spans="1:15" ht="12.75" customHeight="1">
      <c r="A469" s="33">
        <v>459</v>
      </c>
      <c r="B469" s="53" t="s">
        <v>233</v>
      </c>
      <c r="C469" s="31">
        <v>2031.1</v>
      </c>
      <c r="D469" s="36">
        <v>2005.6833333333334</v>
      </c>
      <c r="E469" s="36">
        <v>1970.4166666666667</v>
      </c>
      <c r="F469" s="36">
        <v>1909.7333333333333</v>
      </c>
      <c r="G469" s="36">
        <v>1874.4666666666667</v>
      </c>
      <c r="H469" s="36">
        <v>2066.3666666666668</v>
      </c>
      <c r="I469" s="36">
        <v>2101.6333333333332</v>
      </c>
      <c r="J469" s="36">
        <v>2162.3166666666666</v>
      </c>
      <c r="K469" s="31">
        <v>2040.95</v>
      </c>
      <c r="L469" s="31">
        <v>1945</v>
      </c>
      <c r="M469" s="31">
        <v>9.6627500000000008</v>
      </c>
      <c r="N469" s="1"/>
      <c r="O469" s="1"/>
    </row>
    <row r="470" spans="1:15" ht="12.75" customHeight="1">
      <c r="A470" s="33">
        <v>460</v>
      </c>
      <c r="B470" s="53" t="s">
        <v>300</v>
      </c>
      <c r="C470" s="31">
        <v>33.700000000000003</v>
      </c>
      <c r="D470" s="36">
        <v>33.35</v>
      </c>
      <c r="E470" s="36">
        <v>32.75</v>
      </c>
      <c r="F470" s="36">
        <v>31.799999999999997</v>
      </c>
      <c r="G470" s="36">
        <v>31.199999999999996</v>
      </c>
      <c r="H470" s="36">
        <v>34.300000000000004</v>
      </c>
      <c r="I470" s="36">
        <v>34.900000000000013</v>
      </c>
      <c r="J470" s="36">
        <v>35.850000000000009</v>
      </c>
      <c r="K470" s="31">
        <v>33.950000000000003</v>
      </c>
      <c r="L470" s="31">
        <v>32.4</v>
      </c>
      <c r="M470" s="31">
        <v>93.697730000000007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362.9</v>
      </c>
      <c r="D471" s="36">
        <v>358</v>
      </c>
      <c r="E471" s="36">
        <v>348</v>
      </c>
      <c r="F471" s="36">
        <v>333.1</v>
      </c>
      <c r="G471" s="36">
        <v>323.10000000000002</v>
      </c>
      <c r="H471" s="36">
        <v>372.9</v>
      </c>
      <c r="I471" s="36">
        <v>382.9</v>
      </c>
      <c r="J471" s="36">
        <v>397.79999999999995</v>
      </c>
      <c r="K471" s="31">
        <v>368</v>
      </c>
      <c r="L471" s="31">
        <v>343.1</v>
      </c>
      <c r="M471" s="31">
        <v>10.43934</v>
      </c>
      <c r="N471" s="1"/>
      <c r="O471" s="1"/>
    </row>
    <row r="472" spans="1:15" ht="12.75" customHeight="1">
      <c r="A472" s="33">
        <v>462</v>
      </c>
      <c r="B472" s="53" t="s">
        <v>543</v>
      </c>
      <c r="C472" s="31">
        <v>316</v>
      </c>
      <c r="D472" s="36">
        <v>320.58333333333331</v>
      </c>
      <c r="E472" s="36">
        <v>307.41666666666663</v>
      </c>
      <c r="F472" s="36">
        <v>298.83333333333331</v>
      </c>
      <c r="G472" s="36">
        <v>285.66666666666663</v>
      </c>
      <c r="H472" s="36">
        <v>329.16666666666663</v>
      </c>
      <c r="I472" s="36">
        <v>342.33333333333326</v>
      </c>
      <c r="J472" s="36">
        <v>350.91666666666663</v>
      </c>
      <c r="K472" s="31">
        <v>333.75</v>
      </c>
      <c r="L472" s="31">
        <v>312</v>
      </c>
      <c r="M472" s="31">
        <v>14.541790000000001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781.35</v>
      </c>
      <c r="D473" s="36">
        <v>778.83333333333337</v>
      </c>
      <c r="E473" s="36">
        <v>765.66666666666674</v>
      </c>
      <c r="F473" s="36">
        <v>749.98333333333335</v>
      </c>
      <c r="G473" s="36">
        <v>736.81666666666672</v>
      </c>
      <c r="H473" s="36">
        <v>794.51666666666677</v>
      </c>
      <c r="I473" s="36">
        <v>807.68333333333351</v>
      </c>
      <c r="J473" s="36">
        <v>823.36666666666679</v>
      </c>
      <c r="K473" s="31">
        <v>792</v>
      </c>
      <c r="L473" s="31">
        <v>763.15</v>
      </c>
      <c r="M473" s="31">
        <v>0.37594</v>
      </c>
      <c r="N473" s="1"/>
      <c r="O473" s="1"/>
    </row>
    <row r="474" spans="1:15" ht="12.75" customHeight="1">
      <c r="A474" s="33">
        <v>464</v>
      </c>
      <c r="B474" s="53" t="s">
        <v>301</v>
      </c>
      <c r="C474" s="31">
        <v>2923.2</v>
      </c>
      <c r="D474" s="36">
        <v>2917.4833333333336</v>
      </c>
      <c r="E474" s="36">
        <v>2884.9666666666672</v>
      </c>
      <c r="F474" s="36">
        <v>2846.7333333333336</v>
      </c>
      <c r="G474" s="36">
        <v>2814.2166666666672</v>
      </c>
      <c r="H474" s="36">
        <v>2955.7166666666672</v>
      </c>
      <c r="I474" s="36">
        <v>2988.2333333333336</v>
      </c>
      <c r="J474" s="36">
        <v>3026.4666666666672</v>
      </c>
      <c r="K474" s="31">
        <v>2950</v>
      </c>
      <c r="L474" s="31">
        <v>2879.25</v>
      </c>
      <c r="M474" s="31">
        <v>1.7487900000000001</v>
      </c>
      <c r="N474" s="1"/>
      <c r="O474" s="1"/>
    </row>
    <row r="475" spans="1:15" ht="12.75" customHeight="1">
      <c r="A475" s="33">
        <v>465</v>
      </c>
      <c r="B475" s="53" t="s">
        <v>532</v>
      </c>
      <c r="C475" s="31">
        <v>40.5</v>
      </c>
      <c r="D475" s="36">
        <v>40.050000000000004</v>
      </c>
      <c r="E475" s="36">
        <v>39.20000000000001</v>
      </c>
      <c r="F475" s="36">
        <v>37.900000000000006</v>
      </c>
      <c r="G475" s="36">
        <v>37.050000000000011</v>
      </c>
      <c r="H475" s="36">
        <v>41.350000000000009</v>
      </c>
      <c r="I475" s="36">
        <v>42.2</v>
      </c>
      <c r="J475" s="36">
        <v>43.500000000000007</v>
      </c>
      <c r="K475" s="31">
        <v>40.9</v>
      </c>
      <c r="L475" s="31">
        <v>38.75</v>
      </c>
      <c r="M475" s="31">
        <v>147.37403</v>
      </c>
      <c r="N475" s="1"/>
      <c r="O475" s="1"/>
    </row>
    <row r="476" spans="1:15" ht="12.75" customHeight="1">
      <c r="A476" s="33">
        <v>466</v>
      </c>
      <c r="B476" s="53" t="s">
        <v>234</v>
      </c>
      <c r="C476" s="31">
        <v>1577</v>
      </c>
      <c r="D476" s="36">
        <v>1569.55</v>
      </c>
      <c r="E476" s="36">
        <v>1555.9499999999998</v>
      </c>
      <c r="F476" s="36">
        <v>1534.8999999999999</v>
      </c>
      <c r="G476" s="36">
        <v>1521.2999999999997</v>
      </c>
      <c r="H476" s="36">
        <v>1590.6</v>
      </c>
      <c r="I476" s="36">
        <v>1604.1999999999998</v>
      </c>
      <c r="J476" s="36">
        <v>1625.25</v>
      </c>
      <c r="K476" s="31">
        <v>1583.15</v>
      </c>
      <c r="L476" s="31">
        <v>1548.5</v>
      </c>
      <c r="M476" s="31">
        <v>9.8891200000000001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36.5</v>
      </c>
      <c r="D477" s="36">
        <v>36.033333333333331</v>
      </c>
      <c r="E477" s="36">
        <v>35.216666666666661</v>
      </c>
      <c r="F477" s="36">
        <v>33.93333333333333</v>
      </c>
      <c r="G477" s="36">
        <v>33.11666666666666</v>
      </c>
      <c r="H477" s="36">
        <v>37.316666666666663</v>
      </c>
      <c r="I477" s="36">
        <v>38.133333333333326</v>
      </c>
      <c r="J477" s="36">
        <v>39.416666666666664</v>
      </c>
      <c r="K477" s="31">
        <v>36.85</v>
      </c>
      <c r="L477" s="31">
        <v>34.75</v>
      </c>
      <c r="M477" s="31">
        <v>311.66726</v>
      </c>
      <c r="N477" s="1"/>
      <c r="O477" s="1"/>
    </row>
    <row r="478" spans="1:15" ht="12.75" customHeight="1">
      <c r="A478" s="33">
        <v>468</v>
      </c>
      <c r="B478" s="53" t="s">
        <v>545</v>
      </c>
      <c r="C478" s="31">
        <v>424.95</v>
      </c>
      <c r="D478" s="36">
        <v>419.31666666666666</v>
      </c>
      <c r="E478" s="36">
        <v>407.63333333333333</v>
      </c>
      <c r="F478" s="36">
        <v>390.31666666666666</v>
      </c>
      <c r="G478" s="36">
        <v>378.63333333333333</v>
      </c>
      <c r="H478" s="36">
        <v>436.63333333333333</v>
      </c>
      <c r="I478" s="36">
        <v>448.31666666666661</v>
      </c>
      <c r="J478" s="36">
        <v>465.63333333333333</v>
      </c>
      <c r="K478" s="31">
        <v>431</v>
      </c>
      <c r="L478" s="31">
        <v>402</v>
      </c>
      <c r="M478" s="31">
        <v>1.3792599999999999</v>
      </c>
      <c r="N478" s="1"/>
      <c r="O478" s="1"/>
    </row>
    <row r="479" spans="1:15" ht="12.75" customHeight="1">
      <c r="A479" s="33">
        <v>469</v>
      </c>
      <c r="B479" s="53" t="s">
        <v>236</v>
      </c>
      <c r="C479" s="31">
        <v>8205.2999999999993</v>
      </c>
      <c r="D479" s="36">
        <v>8198.9499999999989</v>
      </c>
      <c r="E479" s="36">
        <v>8161.8999999999978</v>
      </c>
      <c r="F479" s="36">
        <v>8118.4999999999991</v>
      </c>
      <c r="G479" s="36">
        <v>8081.449999999998</v>
      </c>
      <c r="H479" s="36">
        <v>8242.3499999999985</v>
      </c>
      <c r="I479" s="36">
        <v>8279.3999999999978</v>
      </c>
      <c r="J479" s="36">
        <v>8322.7999999999975</v>
      </c>
      <c r="K479" s="31">
        <v>8236</v>
      </c>
      <c r="L479" s="31">
        <v>8155.55</v>
      </c>
      <c r="M479" s="31">
        <v>6.3742999999999999</v>
      </c>
      <c r="N479" s="1"/>
      <c r="O479" s="1"/>
    </row>
    <row r="480" spans="1:15" ht="12.75" customHeight="1">
      <c r="A480" s="33">
        <v>470</v>
      </c>
      <c r="B480" s="53" t="s">
        <v>302</v>
      </c>
      <c r="C480" s="31">
        <v>94.75</v>
      </c>
      <c r="D480" s="36">
        <v>93.833333333333329</v>
      </c>
      <c r="E480" s="36">
        <v>92.166666666666657</v>
      </c>
      <c r="F480" s="36">
        <v>89.583333333333329</v>
      </c>
      <c r="G480" s="36">
        <v>87.916666666666657</v>
      </c>
      <c r="H480" s="36">
        <v>96.416666666666657</v>
      </c>
      <c r="I480" s="36">
        <v>98.083333333333314</v>
      </c>
      <c r="J480" s="36">
        <v>100.66666666666666</v>
      </c>
      <c r="K480" s="31">
        <v>95.5</v>
      </c>
      <c r="L480" s="31">
        <v>91.25</v>
      </c>
      <c r="M480" s="31">
        <v>208.83382</v>
      </c>
      <c r="N480" s="1"/>
      <c r="O480" s="1"/>
    </row>
    <row r="481" spans="1:15" ht="12.75" customHeight="1">
      <c r="A481" s="33">
        <v>471</v>
      </c>
      <c r="B481" s="31" t="s">
        <v>235</v>
      </c>
      <c r="C481" s="36">
        <v>1570.75</v>
      </c>
      <c r="D481" s="36">
        <v>1573.1333333333332</v>
      </c>
      <c r="E481" s="36">
        <v>1555.6166666666663</v>
      </c>
      <c r="F481" s="36">
        <v>1540.4833333333331</v>
      </c>
      <c r="G481" s="36">
        <v>1522.9666666666662</v>
      </c>
      <c r="H481" s="36">
        <v>1588.2666666666664</v>
      </c>
      <c r="I481" s="36">
        <v>1605.7833333333333</v>
      </c>
      <c r="J481" s="31">
        <v>1620.9166666666665</v>
      </c>
      <c r="K481" s="31">
        <v>1590.65</v>
      </c>
      <c r="L481" s="31">
        <v>1558</v>
      </c>
      <c r="M481" s="53">
        <v>1.18916</v>
      </c>
      <c r="N481" s="1"/>
      <c r="O481" s="1"/>
    </row>
    <row r="482" spans="1:15" ht="12.75" customHeight="1">
      <c r="A482" s="33">
        <v>472</v>
      </c>
      <c r="B482" s="31" t="s">
        <v>176</v>
      </c>
      <c r="C482" s="36">
        <v>1010.75</v>
      </c>
      <c r="D482" s="36">
        <v>1006.7166666666667</v>
      </c>
      <c r="E482" s="36">
        <v>997.88333333333344</v>
      </c>
      <c r="F482" s="36">
        <v>985.01666666666677</v>
      </c>
      <c r="G482" s="36">
        <v>976.18333333333351</v>
      </c>
      <c r="H482" s="36">
        <v>1019.5833333333334</v>
      </c>
      <c r="I482" s="36">
        <v>1028.4166666666665</v>
      </c>
      <c r="J482" s="31">
        <v>1041.2833333333333</v>
      </c>
      <c r="K482" s="31">
        <v>1015.55</v>
      </c>
      <c r="L482" s="31">
        <v>993.85</v>
      </c>
      <c r="M482" s="53">
        <v>7.4467800000000004</v>
      </c>
      <c r="N482" s="1"/>
      <c r="O482" s="1"/>
    </row>
    <row r="483" spans="1:15" ht="12.75" customHeight="1">
      <c r="A483" s="33">
        <v>473</v>
      </c>
      <c r="B483" s="31" t="s">
        <v>546</v>
      </c>
      <c r="C483" s="31">
        <v>574.65</v>
      </c>
      <c r="D483" s="36">
        <v>567.15</v>
      </c>
      <c r="E483" s="36">
        <v>556.09999999999991</v>
      </c>
      <c r="F483" s="36">
        <v>537.54999999999995</v>
      </c>
      <c r="G483" s="36">
        <v>526.49999999999989</v>
      </c>
      <c r="H483" s="36">
        <v>585.69999999999993</v>
      </c>
      <c r="I483" s="36">
        <v>596.74999999999989</v>
      </c>
      <c r="J483" s="36">
        <v>615.29999999999995</v>
      </c>
      <c r="K483" s="31">
        <v>578.20000000000005</v>
      </c>
      <c r="L483" s="31">
        <v>548.6</v>
      </c>
      <c r="M483" s="31">
        <v>5.5061900000000001</v>
      </c>
      <c r="N483" s="1"/>
      <c r="O483" s="1"/>
    </row>
    <row r="484" spans="1:15" ht="12.75" customHeight="1">
      <c r="A484" s="33">
        <v>474</v>
      </c>
      <c r="B484" s="31" t="s">
        <v>237</v>
      </c>
      <c r="C484" s="36">
        <v>561.04999999999995</v>
      </c>
      <c r="D484" s="36">
        <v>567.33333333333337</v>
      </c>
      <c r="E484" s="36">
        <v>553.7166666666667</v>
      </c>
      <c r="F484" s="36">
        <v>546.38333333333333</v>
      </c>
      <c r="G484" s="36">
        <v>532.76666666666665</v>
      </c>
      <c r="H484" s="36">
        <v>574.66666666666674</v>
      </c>
      <c r="I484" s="36">
        <v>588.2833333333333</v>
      </c>
      <c r="J484" s="31">
        <v>595.61666666666679</v>
      </c>
      <c r="K484" s="31">
        <v>580.95000000000005</v>
      </c>
      <c r="L484" s="31">
        <v>560</v>
      </c>
      <c r="M484" s="53">
        <v>40.152000000000001</v>
      </c>
      <c r="N484" s="1"/>
      <c r="O484" s="1"/>
    </row>
    <row r="485" spans="1:15" ht="12.75" customHeight="1">
      <c r="A485" s="33">
        <v>475</v>
      </c>
      <c r="B485" s="31" t="s">
        <v>547</v>
      </c>
      <c r="C485" s="31">
        <v>743.1</v>
      </c>
      <c r="D485" s="36">
        <v>748</v>
      </c>
      <c r="E485" s="36">
        <v>736.1</v>
      </c>
      <c r="F485" s="36">
        <v>729.1</v>
      </c>
      <c r="G485" s="36">
        <v>717.2</v>
      </c>
      <c r="H485" s="36">
        <v>755</v>
      </c>
      <c r="I485" s="36">
        <v>766.90000000000009</v>
      </c>
      <c r="J485" s="36">
        <v>773.9</v>
      </c>
      <c r="K485" s="31">
        <v>759.9</v>
      </c>
      <c r="L485" s="31">
        <v>741</v>
      </c>
      <c r="M485" s="31">
        <v>1.83935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612.79999999999995</v>
      </c>
      <c r="D486" s="36">
        <v>609.19999999999993</v>
      </c>
      <c r="E486" s="36">
        <v>600.14999999999986</v>
      </c>
      <c r="F486" s="36">
        <v>587.49999999999989</v>
      </c>
      <c r="G486" s="36">
        <v>578.44999999999982</v>
      </c>
      <c r="H486" s="36">
        <v>621.84999999999991</v>
      </c>
      <c r="I486" s="36">
        <v>630.89999999999986</v>
      </c>
      <c r="J486" s="36">
        <v>643.54999999999995</v>
      </c>
      <c r="K486" s="31">
        <v>618.25</v>
      </c>
      <c r="L486" s="31">
        <v>596.54999999999995</v>
      </c>
      <c r="M486" s="31">
        <v>5.1855900000000004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391.5</v>
      </c>
      <c r="D487" s="36">
        <v>395.36666666666662</v>
      </c>
      <c r="E487" s="36">
        <v>384.63333333333321</v>
      </c>
      <c r="F487" s="36">
        <v>377.76666666666659</v>
      </c>
      <c r="G487" s="36">
        <v>367.03333333333319</v>
      </c>
      <c r="H487" s="36">
        <v>402.23333333333323</v>
      </c>
      <c r="I487" s="36">
        <v>412.9666666666667</v>
      </c>
      <c r="J487" s="36">
        <v>419.83333333333326</v>
      </c>
      <c r="K487" s="31">
        <v>406.1</v>
      </c>
      <c r="L487" s="31">
        <v>388.5</v>
      </c>
      <c r="M487" s="31">
        <v>3.2911999999999999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350</v>
      </c>
      <c r="D488" s="36">
        <v>348.16666666666669</v>
      </c>
      <c r="E488" s="36">
        <v>340.33333333333337</v>
      </c>
      <c r="F488" s="36">
        <v>330.66666666666669</v>
      </c>
      <c r="G488" s="36">
        <v>322.83333333333337</v>
      </c>
      <c r="H488" s="36">
        <v>357.83333333333337</v>
      </c>
      <c r="I488" s="36">
        <v>365.66666666666674</v>
      </c>
      <c r="J488" s="36">
        <v>375.33333333333337</v>
      </c>
      <c r="K488" s="31">
        <v>356</v>
      </c>
      <c r="L488" s="31">
        <v>338.5</v>
      </c>
      <c r="M488" s="31">
        <v>2.34341</v>
      </c>
      <c r="N488" s="1"/>
      <c r="O488" s="1"/>
    </row>
    <row r="489" spans="1:15" ht="12.75" customHeight="1">
      <c r="A489" s="33">
        <v>479</v>
      </c>
      <c r="B489" s="53" t="s">
        <v>553</v>
      </c>
      <c r="C489" s="31">
        <v>444.7</v>
      </c>
      <c r="D489" s="36">
        <v>442.04999999999995</v>
      </c>
      <c r="E489" s="36">
        <v>435.69999999999993</v>
      </c>
      <c r="F489" s="36">
        <v>426.7</v>
      </c>
      <c r="G489" s="36">
        <v>420.34999999999997</v>
      </c>
      <c r="H489" s="36">
        <v>451.0499999999999</v>
      </c>
      <c r="I489" s="36">
        <v>457.39999999999992</v>
      </c>
      <c r="J489" s="36">
        <v>466.39999999999986</v>
      </c>
      <c r="K489" s="31">
        <v>448.4</v>
      </c>
      <c r="L489" s="31">
        <v>433.05</v>
      </c>
      <c r="M489" s="31">
        <v>3.4862600000000001</v>
      </c>
      <c r="N489" s="1"/>
      <c r="O489" s="1"/>
    </row>
    <row r="490" spans="1:15" ht="12.75" customHeight="1">
      <c r="A490" s="33">
        <v>480</v>
      </c>
      <c r="B490" s="53" t="s">
        <v>303</v>
      </c>
      <c r="C490" s="36">
        <v>872.45</v>
      </c>
      <c r="D490" s="36">
        <v>860.19999999999993</v>
      </c>
      <c r="E490" s="36">
        <v>840.39999999999986</v>
      </c>
      <c r="F490" s="36">
        <v>808.34999999999991</v>
      </c>
      <c r="G490" s="36">
        <v>788.54999999999984</v>
      </c>
      <c r="H490" s="36">
        <v>892.24999999999989</v>
      </c>
      <c r="I490" s="36">
        <v>912.04999999999984</v>
      </c>
      <c r="J490" s="36">
        <v>944.09999999999991</v>
      </c>
      <c r="K490" s="31">
        <v>880</v>
      </c>
      <c r="L490" s="31">
        <v>828.15</v>
      </c>
      <c r="M490" s="31">
        <v>45.944110000000002</v>
      </c>
      <c r="N490" s="1"/>
      <c r="O490" s="1"/>
    </row>
    <row r="491" spans="1:15" ht="12.75" customHeight="1">
      <c r="A491" s="33">
        <v>481</v>
      </c>
      <c r="B491" s="53" t="s">
        <v>554</v>
      </c>
      <c r="C491" s="31">
        <v>1269.8</v>
      </c>
      <c r="D491" s="36">
        <v>1274.1999999999998</v>
      </c>
      <c r="E491" s="36">
        <v>1243.5499999999997</v>
      </c>
      <c r="F491" s="36">
        <v>1217.3</v>
      </c>
      <c r="G491" s="36">
        <v>1186.6499999999999</v>
      </c>
      <c r="H491" s="36">
        <v>1300.4499999999996</v>
      </c>
      <c r="I491" s="36">
        <v>1331.0999999999997</v>
      </c>
      <c r="J491" s="36">
        <v>1357.3499999999995</v>
      </c>
      <c r="K491" s="31">
        <v>1304.8499999999999</v>
      </c>
      <c r="L491" s="31">
        <v>1247.95</v>
      </c>
      <c r="M491" s="31">
        <v>2.0867900000000001</v>
      </c>
      <c r="N491" s="1"/>
      <c r="O491" s="1"/>
    </row>
    <row r="492" spans="1:15" ht="12.75" customHeight="1">
      <c r="A492" s="33">
        <v>482</v>
      </c>
      <c r="B492" s="53" t="s">
        <v>238</v>
      </c>
      <c r="C492" s="36">
        <v>212.25</v>
      </c>
      <c r="D492" s="36">
        <v>213.06666666666669</v>
      </c>
      <c r="E492" s="36">
        <v>210.38333333333338</v>
      </c>
      <c r="F492" s="36">
        <v>208.51666666666668</v>
      </c>
      <c r="G492" s="36">
        <v>205.83333333333337</v>
      </c>
      <c r="H492" s="36">
        <v>214.93333333333339</v>
      </c>
      <c r="I492" s="36">
        <v>217.61666666666673</v>
      </c>
      <c r="J492" s="36">
        <v>219.48333333333341</v>
      </c>
      <c r="K492" s="31">
        <v>215.75</v>
      </c>
      <c r="L492" s="31">
        <v>211.2</v>
      </c>
      <c r="M492" s="31">
        <v>77.063500000000005</v>
      </c>
      <c r="N492" s="1"/>
      <c r="O492" s="1"/>
    </row>
    <row r="493" spans="1:15" ht="12.75" customHeight="1">
      <c r="A493" s="33">
        <v>483</v>
      </c>
      <c r="B493" s="53" t="s">
        <v>548</v>
      </c>
      <c r="C493" s="36">
        <v>299.05</v>
      </c>
      <c r="D493" s="36">
        <v>296.78333333333336</v>
      </c>
      <c r="E493" s="36">
        <v>293.01666666666671</v>
      </c>
      <c r="F493" s="36">
        <v>286.98333333333335</v>
      </c>
      <c r="G493" s="36">
        <v>283.2166666666667</v>
      </c>
      <c r="H493" s="36">
        <v>302.81666666666672</v>
      </c>
      <c r="I493" s="36">
        <v>306.58333333333337</v>
      </c>
      <c r="J493" s="36">
        <v>312.61666666666673</v>
      </c>
      <c r="K493" s="31">
        <v>300.55</v>
      </c>
      <c r="L493" s="31">
        <v>290.75</v>
      </c>
      <c r="M493" s="31">
        <v>1.4556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541.45000000000005</v>
      </c>
      <c r="D494" s="36">
        <v>544.38333333333333</v>
      </c>
      <c r="E494" s="36">
        <v>533.76666666666665</v>
      </c>
      <c r="F494" s="36">
        <v>526.08333333333337</v>
      </c>
      <c r="G494" s="36">
        <v>515.4666666666667</v>
      </c>
      <c r="H494" s="36">
        <v>552.06666666666661</v>
      </c>
      <c r="I494" s="36">
        <v>562.68333333333317</v>
      </c>
      <c r="J494" s="36">
        <v>570.36666666666656</v>
      </c>
      <c r="K494" s="31">
        <v>555</v>
      </c>
      <c r="L494" s="31">
        <v>536.70000000000005</v>
      </c>
      <c r="M494" s="31">
        <v>3.4741</v>
      </c>
      <c r="N494" s="1"/>
      <c r="O494" s="1"/>
    </row>
    <row r="495" spans="1:15" ht="12.75" customHeight="1">
      <c r="A495" s="33">
        <v>485</v>
      </c>
      <c r="B495" s="53" t="s">
        <v>556</v>
      </c>
      <c r="C495" s="36">
        <v>1748.55</v>
      </c>
      <c r="D495" s="36">
        <v>1754.8500000000001</v>
      </c>
      <c r="E495" s="36">
        <v>1734.7000000000003</v>
      </c>
      <c r="F495" s="36">
        <v>1720.8500000000001</v>
      </c>
      <c r="G495" s="36">
        <v>1700.7000000000003</v>
      </c>
      <c r="H495" s="36">
        <v>1768.7000000000003</v>
      </c>
      <c r="I495" s="36">
        <v>1788.8500000000004</v>
      </c>
      <c r="J495" s="36">
        <v>1802.7000000000003</v>
      </c>
      <c r="K495" s="31">
        <v>1775</v>
      </c>
      <c r="L495" s="31">
        <v>1741</v>
      </c>
      <c r="M495" s="31">
        <v>0.39734999999999998</v>
      </c>
      <c r="N495" s="1"/>
      <c r="O495" s="1"/>
    </row>
    <row r="496" spans="1:15" ht="12.75" customHeight="1">
      <c r="A496" s="33">
        <v>486</v>
      </c>
      <c r="B496" s="53" t="s">
        <v>549</v>
      </c>
      <c r="C496" s="36">
        <v>1752.3</v>
      </c>
      <c r="D496" s="36">
        <v>1760</v>
      </c>
      <c r="E496" s="36">
        <v>1712.3</v>
      </c>
      <c r="F496" s="36">
        <v>1672.3</v>
      </c>
      <c r="G496" s="36">
        <v>1624.6</v>
      </c>
      <c r="H496" s="36">
        <v>1800</v>
      </c>
      <c r="I496" s="36">
        <v>1847.6999999999998</v>
      </c>
      <c r="J496" s="36">
        <v>1887.7</v>
      </c>
      <c r="K496" s="31">
        <v>1807.7</v>
      </c>
      <c r="L496" s="31">
        <v>1720</v>
      </c>
      <c r="M496" s="31">
        <v>0.37247999999999998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10.75</v>
      </c>
      <c r="D497" s="36">
        <v>10.733333333333334</v>
      </c>
      <c r="E497" s="36">
        <v>10.516666666666669</v>
      </c>
      <c r="F497" s="36">
        <v>10.283333333333335</v>
      </c>
      <c r="G497" s="36">
        <v>10.06666666666667</v>
      </c>
      <c r="H497" s="36">
        <v>10.966666666666669</v>
      </c>
      <c r="I497" s="36">
        <v>11.183333333333334</v>
      </c>
      <c r="J497" s="36">
        <v>11.416666666666668</v>
      </c>
      <c r="K497" s="31">
        <v>10.95</v>
      </c>
      <c r="L497" s="31">
        <v>10.5</v>
      </c>
      <c r="M497" s="31">
        <v>1637.4243200000001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828.9</v>
      </c>
      <c r="D498" s="36">
        <v>824.65</v>
      </c>
      <c r="E498" s="36">
        <v>815.34999999999991</v>
      </c>
      <c r="F498" s="36">
        <v>801.8</v>
      </c>
      <c r="G498" s="36">
        <v>792.49999999999989</v>
      </c>
      <c r="H498" s="36">
        <v>838.19999999999993</v>
      </c>
      <c r="I498" s="36">
        <v>847.49999999999989</v>
      </c>
      <c r="J498" s="36">
        <v>861.05</v>
      </c>
      <c r="K498" s="31">
        <v>833.95</v>
      </c>
      <c r="L498" s="31">
        <v>811.1</v>
      </c>
      <c r="M498" s="31">
        <v>14.953239999999999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399.95</v>
      </c>
      <c r="D499" s="36">
        <v>396.23333333333335</v>
      </c>
      <c r="E499" s="36">
        <v>389.51666666666671</v>
      </c>
      <c r="F499" s="36">
        <v>379.08333333333337</v>
      </c>
      <c r="G499" s="36">
        <v>372.36666666666673</v>
      </c>
      <c r="H499" s="36">
        <v>406.66666666666669</v>
      </c>
      <c r="I499" s="36">
        <v>413.38333333333338</v>
      </c>
      <c r="J499" s="36">
        <v>423.81666666666666</v>
      </c>
      <c r="K499" s="31">
        <v>402.95</v>
      </c>
      <c r="L499" s="31">
        <v>385.8</v>
      </c>
      <c r="M499" s="31">
        <v>11.05559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131.80000000000001</v>
      </c>
      <c r="D500" s="36">
        <v>133.93333333333337</v>
      </c>
      <c r="E500" s="36">
        <v>126.21666666666673</v>
      </c>
      <c r="F500" s="36">
        <v>120.63333333333335</v>
      </c>
      <c r="G500" s="36">
        <v>112.91666666666671</v>
      </c>
      <c r="H500" s="36">
        <v>139.51666666666674</v>
      </c>
      <c r="I500" s="36">
        <v>147.23333333333338</v>
      </c>
      <c r="J500" s="36">
        <v>152.81666666666675</v>
      </c>
      <c r="K500" s="31">
        <v>141.65</v>
      </c>
      <c r="L500" s="31">
        <v>128.35</v>
      </c>
      <c r="M500" s="31">
        <v>193.81601000000001</v>
      </c>
      <c r="N500" s="1"/>
      <c r="O500" s="1"/>
    </row>
    <row r="501" spans="1:15" ht="12.75" customHeight="1">
      <c r="A501" s="33">
        <v>491</v>
      </c>
      <c r="B501" s="53" t="s">
        <v>559</v>
      </c>
      <c r="C501" s="53">
        <v>882.85</v>
      </c>
      <c r="D501" s="36">
        <v>874.33333333333337</v>
      </c>
      <c r="E501" s="36">
        <v>850.86666666666679</v>
      </c>
      <c r="F501" s="36">
        <v>818.88333333333344</v>
      </c>
      <c r="G501" s="36">
        <v>795.41666666666686</v>
      </c>
      <c r="H501" s="36">
        <v>906.31666666666672</v>
      </c>
      <c r="I501" s="36">
        <v>929.78333333333319</v>
      </c>
      <c r="J501" s="36">
        <v>961.76666666666665</v>
      </c>
      <c r="K501" s="31">
        <v>897.8</v>
      </c>
      <c r="L501" s="31">
        <v>842.35</v>
      </c>
      <c r="M501" s="31">
        <v>4.6230399999999996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1624.7</v>
      </c>
      <c r="D502" s="36">
        <v>1625.8500000000001</v>
      </c>
      <c r="E502" s="36">
        <v>1603.9000000000003</v>
      </c>
      <c r="F502" s="36">
        <v>1583.1000000000001</v>
      </c>
      <c r="G502" s="36">
        <v>1561.1500000000003</v>
      </c>
      <c r="H502" s="36">
        <v>1646.6500000000003</v>
      </c>
      <c r="I502" s="36">
        <v>1668.6000000000001</v>
      </c>
      <c r="J502" s="36">
        <v>1689.4000000000003</v>
      </c>
      <c r="K502" s="31">
        <v>1647.8</v>
      </c>
      <c r="L502" s="31">
        <v>1605.05</v>
      </c>
      <c r="M502" s="31">
        <v>1.2498100000000001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378.25</v>
      </c>
      <c r="D503" s="36">
        <v>377.95</v>
      </c>
      <c r="E503" s="36">
        <v>375.34999999999997</v>
      </c>
      <c r="F503" s="36">
        <v>372.45</v>
      </c>
      <c r="G503" s="36">
        <v>369.84999999999997</v>
      </c>
      <c r="H503" s="36">
        <v>380.84999999999997</v>
      </c>
      <c r="I503" s="36">
        <v>383.45</v>
      </c>
      <c r="J503" s="31">
        <v>386.34999999999997</v>
      </c>
      <c r="K503" s="31">
        <v>380.55</v>
      </c>
      <c r="L503" s="31">
        <v>375.05</v>
      </c>
      <c r="M503" s="53">
        <v>54.977910000000001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15.9</v>
      </c>
      <c r="D504" s="36">
        <v>15.883333333333335</v>
      </c>
      <c r="E504" s="36">
        <v>15.716666666666669</v>
      </c>
      <c r="F504" s="36">
        <v>15.533333333333333</v>
      </c>
      <c r="G504" s="36">
        <v>15.366666666666667</v>
      </c>
      <c r="H504" s="36">
        <v>16.06666666666667</v>
      </c>
      <c r="I504" s="36">
        <v>16.233333333333338</v>
      </c>
      <c r="J504" s="31">
        <v>16.416666666666671</v>
      </c>
      <c r="K504" s="31">
        <v>16.05</v>
      </c>
      <c r="L504" s="31">
        <v>15.7</v>
      </c>
      <c r="M504" s="53">
        <v>1533.7033200000001</v>
      </c>
      <c r="N504" s="1"/>
      <c r="O504" s="1"/>
    </row>
    <row r="505" spans="1:15" ht="12.75" customHeight="1">
      <c r="A505" s="33">
        <v>495</v>
      </c>
      <c r="B505" s="53" t="s">
        <v>241</v>
      </c>
      <c r="C505" s="53">
        <v>238.65</v>
      </c>
      <c r="D505" s="36">
        <v>239.15</v>
      </c>
      <c r="E505" s="36">
        <v>236.5</v>
      </c>
      <c r="F505" s="36">
        <v>234.35</v>
      </c>
      <c r="G505" s="36">
        <v>231.7</v>
      </c>
      <c r="H505" s="36">
        <v>241.3</v>
      </c>
      <c r="I505" s="36">
        <v>243.95000000000005</v>
      </c>
      <c r="J505" s="36">
        <v>246.10000000000002</v>
      </c>
      <c r="K505" s="31">
        <v>241.8</v>
      </c>
      <c r="L505" s="31">
        <v>237</v>
      </c>
      <c r="M505" s="31">
        <v>56.868830000000003</v>
      </c>
      <c r="N505" s="1"/>
      <c r="O505" s="1"/>
    </row>
    <row r="506" spans="1:15" ht="12.75" customHeight="1">
      <c r="A506" s="33">
        <v>496</v>
      </c>
      <c r="B506" s="53" t="s">
        <v>561</v>
      </c>
      <c r="C506" s="53">
        <v>484.7</v>
      </c>
      <c r="D506" s="36">
        <v>477.33333333333331</v>
      </c>
      <c r="E506" s="36">
        <v>463.66666666666663</v>
      </c>
      <c r="F506" s="36">
        <v>442.63333333333333</v>
      </c>
      <c r="G506" s="36">
        <v>428.96666666666664</v>
      </c>
      <c r="H506" s="36">
        <v>498.36666666666662</v>
      </c>
      <c r="I506" s="36">
        <v>512.0333333333333</v>
      </c>
      <c r="J506" s="36">
        <v>533.06666666666661</v>
      </c>
      <c r="K506" s="31">
        <v>491</v>
      </c>
      <c r="L506" s="31">
        <v>456.3</v>
      </c>
      <c r="M506" s="31">
        <v>13.997310000000001</v>
      </c>
      <c r="N506" s="1"/>
      <c r="O506" s="1"/>
    </row>
    <row r="507" spans="1:15" ht="12.75" customHeight="1">
      <c r="A507" s="33">
        <v>497</v>
      </c>
      <c r="B507" s="53" t="s">
        <v>560</v>
      </c>
      <c r="C507" s="36">
        <v>15436.4</v>
      </c>
      <c r="D507" s="36">
        <v>15343.800000000001</v>
      </c>
      <c r="E507" s="36">
        <v>15088.700000000003</v>
      </c>
      <c r="F507" s="36">
        <v>14741.000000000002</v>
      </c>
      <c r="G507" s="36">
        <v>14485.900000000003</v>
      </c>
      <c r="H507" s="36">
        <v>15691.500000000002</v>
      </c>
      <c r="I507" s="36">
        <v>15946.6</v>
      </c>
      <c r="J507" s="31">
        <v>16294.300000000001</v>
      </c>
      <c r="K507" s="31">
        <v>15598.9</v>
      </c>
      <c r="L507" s="31">
        <v>14996.1</v>
      </c>
      <c r="M507" s="53">
        <v>4.6589999999999999E-2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106.45</v>
      </c>
      <c r="D508" s="36">
        <v>105.23333333333333</v>
      </c>
      <c r="E508" s="36">
        <v>102.46666666666667</v>
      </c>
      <c r="F508" s="36">
        <v>98.483333333333334</v>
      </c>
      <c r="G508" s="36">
        <v>95.716666666666669</v>
      </c>
      <c r="H508" s="36">
        <v>109.21666666666667</v>
      </c>
      <c r="I508" s="36">
        <v>111.98333333333335</v>
      </c>
      <c r="J508" s="36">
        <v>115.96666666666667</v>
      </c>
      <c r="K508" s="31">
        <v>108</v>
      </c>
      <c r="L508" s="31">
        <v>101.25</v>
      </c>
      <c r="M508" s="31">
        <v>1086.05538</v>
      </c>
      <c r="N508" s="1"/>
      <c r="O508" s="1"/>
    </row>
    <row r="509" spans="1:15" ht="12.75" customHeight="1">
      <c r="A509" s="254">
        <v>499</v>
      </c>
      <c r="B509" s="255" t="s">
        <v>242</v>
      </c>
      <c r="C509" s="255">
        <v>571.29999999999995</v>
      </c>
      <c r="D509" s="256">
        <v>571.15</v>
      </c>
      <c r="E509" s="256">
        <v>567.9</v>
      </c>
      <c r="F509" s="256">
        <v>564.5</v>
      </c>
      <c r="G509" s="256">
        <v>561.25</v>
      </c>
      <c r="H509" s="256">
        <v>574.54999999999995</v>
      </c>
      <c r="I509" s="256">
        <v>577.79999999999995</v>
      </c>
      <c r="J509" s="256">
        <v>581.19999999999993</v>
      </c>
      <c r="K509" s="257">
        <v>574.4</v>
      </c>
      <c r="L509" s="257">
        <v>567.75</v>
      </c>
      <c r="M509" s="257">
        <v>4.5293599999999996</v>
      </c>
      <c r="N509" s="1"/>
      <c r="O509" s="1"/>
    </row>
    <row r="510" spans="1:15" ht="12.75" customHeight="1">
      <c r="A510" s="272">
        <v>500</v>
      </c>
      <c r="B510" s="275" t="s">
        <v>562</v>
      </c>
      <c r="C510" s="275">
        <v>1518</v>
      </c>
      <c r="D510" s="276">
        <v>1510.9833333333333</v>
      </c>
      <c r="E510" s="276">
        <v>1492.0166666666667</v>
      </c>
      <c r="F510" s="276">
        <v>1466.0333333333333</v>
      </c>
      <c r="G510" s="276">
        <v>1447.0666666666666</v>
      </c>
      <c r="H510" s="276">
        <v>1536.9666666666667</v>
      </c>
      <c r="I510" s="276">
        <v>1555.9333333333334</v>
      </c>
      <c r="J510" s="276">
        <v>1581.9166666666667</v>
      </c>
      <c r="K510" s="272">
        <v>1529.95</v>
      </c>
      <c r="L510" s="272">
        <v>1485</v>
      </c>
      <c r="M510" s="272">
        <v>1.4419500000000001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0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99"/>
      <c r="B5" s="400"/>
      <c r="C5" s="399"/>
      <c r="D5" s="400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565</v>
      </c>
      <c r="B7" s="401" t="s">
        <v>566</v>
      </c>
      <c r="C7" s="400"/>
      <c r="D7" s="7">
        <f>Main!B10</f>
        <v>45226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567</v>
      </c>
      <c r="B9" s="84" t="s">
        <v>568</v>
      </c>
      <c r="C9" s="84" t="s">
        <v>569</v>
      </c>
      <c r="D9" s="84" t="s">
        <v>570</v>
      </c>
      <c r="E9" s="84" t="s">
        <v>571</v>
      </c>
      <c r="F9" s="84" t="s">
        <v>572</v>
      </c>
      <c r="G9" s="84" t="s">
        <v>573</v>
      </c>
      <c r="H9" s="84" t="s">
        <v>574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45225</v>
      </c>
      <c r="B10" s="32">
        <v>512165</v>
      </c>
      <c r="C10" s="31" t="s">
        <v>1101</v>
      </c>
      <c r="D10" s="31" t="s">
        <v>1102</v>
      </c>
      <c r="E10" s="31" t="s">
        <v>575</v>
      </c>
      <c r="F10" s="86">
        <v>288000</v>
      </c>
      <c r="G10" s="32">
        <v>141.9</v>
      </c>
      <c r="H10" s="32" t="s">
        <v>334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45225</v>
      </c>
      <c r="B11" s="32">
        <v>512165</v>
      </c>
      <c r="C11" s="31" t="s">
        <v>1101</v>
      </c>
      <c r="D11" s="31" t="s">
        <v>1103</v>
      </c>
      <c r="E11" s="31" t="s">
        <v>576</v>
      </c>
      <c r="F11" s="86">
        <v>146479</v>
      </c>
      <c r="G11" s="32">
        <v>142.04</v>
      </c>
      <c r="H11" s="32" t="s">
        <v>334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45225</v>
      </c>
      <c r="B12" s="32">
        <v>512165</v>
      </c>
      <c r="C12" s="31" t="s">
        <v>1101</v>
      </c>
      <c r="D12" s="31" t="s">
        <v>1104</v>
      </c>
      <c r="E12" s="31" t="s">
        <v>576</v>
      </c>
      <c r="F12" s="86">
        <v>140000</v>
      </c>
      <c r="G12" s="32">
        <v>141.72999999999999</v>
      </c>
      <c r="H12" s="32" t="s">
        <v>334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45225</v>
      </c>
      <c r="B13" s="32">
        <v>540718</v>
      </c>
      <c r="C13" s="31" t="s">
        <v>1052</v>
      </c>
      <c r="D13" s="31" t="s">
        <v>1070</v>
      </c>
      <c r="E13" s="31" t="s">
        <v>575</v>
      </c>
      <c r="F13" s="86">
        <v>36000</v>
      </c>
      <c r="G13" s="32">
        <v>50.04</v>
      </c>
      <c r="H13" s="32" t="s">
        <v>334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45225</v>
      </c>
      <c r="B14" s="32">
        <v>540718</v>
      </c>
      <c r="C14" s="31" t="s">
        <v>1052</v>
      </c>
      <c r="D14" s="31" t="s">
        <v>1053</v>
      </c>
      <c r="E14" s="31" t="s">
        <v>576</v>
      </c>
      <c r="F14" s="86">
        <v>6000</v>
      </c>
      <c r="G14" s="32">
        <v>49.95</v>
      </c>
      <c r="H14" s="32" t="s">
        <v>334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45225</v>
      </c>
      <c r="B15" s="32">
        <v>540718</v>
      </c>
      <c r="C15" s="31" t="s">
        <v>1052</v>
      </c>
      <c r="D15" s="31" t="s">
        <v>1053</v>
      </c>
      <c r="E15" s="31" t="s">
        <v>575</v>
      </c>
      <c r="F15" s="86">
        <v>51000</v>
      </c>
      <c r="G15" s="32">
        <v>46.11</v>
      </c>
      <c r="H15" s="32" t="s">
        <v>334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45225</v>
      </c>
      <c r="B16" s="32">
        <v>540718</v>
      </c>
      <c r="C16" s="31" t="s">
        <v>1052</v>
      </c>
      <c r="D16" s="31" t="s">
        <v>1105</v>
      </c>
      <c r="E16" s="31" t="s">
        <v>576</v>
      </c>
      <c r="F16" s="86">
        <v>24000</v>
      </c>
      <c r="G16" s="32">
        <v>49.93</v>
      </c>
      <c r="H16" s="32" t="s">
        <v>334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45225</v>
      </c>
      <c r="B17" s="32">
        <v>540718</v>
      </c>
      <c r="C17" s="31" t="s">
        <v>1052</v>
      </c>
      <c r="D17" s="31" t="s">
        <v>1106</v>
      </c>
      <c r="E17" s="31" t="s">
        <v>576</v>
      </c>
      <c r="F17" s="86">
        <v>39000</v>
      </c>
      <c r="G17" s="32">
        <v>50.02</v>
      </c>
      <c r="H17" s="32" t="s">
        <v>334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45225</v>
      </c>
      <c r="B18" s="32">
        <v>540718</v>
      </c>
      <c r="C18" s="31" t="s">
        <v>1052</v>
      </c>
      <c r="D18" s="31" t="s">
        <v>1071</v>
      </c>
      <c r="E18" s="31" t="s">
        <v>575</v>
      </c>
      <c r="F18" s="86">
        <v>36000</v>
      </c>
      <c r="G18" s="32">
        <v>49.89</v>
      </c>
      <c r="H18" s="32" t="s">
        <v>334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45225</v>
      </c>
      <c r="B19" s="32">
        <v>540718</v>
      </c>
      <c r="C19" s="31" t="s">
        <v>1052</v>
      </c>
      <c r="D19" s="31" t="s">
        <v>1107</v>
      </c>
      <c r="E19" s="31" t="s">
        <v>576</v>
      </c>
      <c r="F19" s="86">
        <v>21000</v>
      </c>
      <c r="G19" s="32">
        <v>43.76</v>
      </c>
      <c r="H19" s="32" t="s">
        <v>334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45225</v>
      </c>
      <c r="B20" s="32">
        <v>538465</v>
      </c>
      <c r="C20" s="31" t="s">
        <v>1108</v>
      </c>
      <c r="D20" s="31" t="s">
        <v>1109</v>
      </c>
      <c r="E20" s="31" t="s">
        <v>576</v>
      </c>
      <c r="F20" s="86">
        <v>27800</v>
      </c>
      <c r="G20" s="32">
        <v>55</v>
      </c>
      <c r="H20" s="32" t="s">
        <v>334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45225</v>
      </c>
      <c r="B21" s="32">
        <v>543435</v>
      </c>
      <c r="C21" s="31" t="s">
        <v>1110</v>
      </c>
      <c r="D21" s="31" t="s">
        <v>1111</v>
      </c>
      <c r="E21" s="31" t="s">
        <v>576</v>
      </c>
      <c r="F21" s="86">
        <v>23240</v>
      </c>
      <c r="G21" s="32">
        <v>174.93</v>
      </c>
      <c r="H21" s="32" t="s">
        <v>334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45225</v>
      </c>
      <c r="B22" s="32">
        <v>543435</v>
      </c>
      <c r="C22" s="31" t="s">
        <v>1110</v>
      </c>
      <c r="D22" s="31" t="s">
        <v>1111</v>
      </c>
      <c r="E22" s="31" t="s">
        <v>575</v>
      </c>
      <c r="F22" s="86">
        <v>2080</v>
      </c>
      <c r="G22" s="32">
        <v>171.2</v>
      </c>
      <c r="H22" s="32" t="s">
        <v>334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45225</v>
      </c>
      <c r="B23" s="32">
        <v>543435</v>
      </c>
      <c r="C23" s="31" t="s">
        <v>1110</v>
      </c>
      <c r="D23" s="31" t="s">
        <v>1112</v>
      </c>
      <c r="E23" s="31" t="s">
        <v>575</v>
      </c>
      <c r="F23" s="86">
        <v>20750</v>
      </c>
      <c r="G23" s="32">
        <v>175</v>
      </c>
      <c r="H23" s="32" t="s">
        <v>334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45225</v>
      </c>
      <c r="B24" s="32">
        <v>540190</v>
      </c>
      <c r="C24" s="31" t="s">
        <v>1113</v>
      </c>
      <c r="D24" s="31" t="s">
        <v>1114</v>
      </c>
      <c r="E24" s="31" t="s">
        <v>575</v>
      </c>
      <c r="F24" s="86">
        <v>23000</v>
      </c>
      <c r="G24" s="32">
        <v>37.18</v>
      </c>
      <c r="H24" s="32" t="s">
        <v>334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45225</v>
      </c>
      <c r="B25" s="32">
        <v>540190</v>
      </c>
      <c r="C25" s="31" t="s">
        <v>1113</v>
      </c>
      <c r="D25" s="31" t="s">
        <v>1115</v>
      </c>
      <c r="E25" s="31" t="s">
        <v>576</v>
      </c>
      <c r="F25" s="86">
        <v>23490</v>
      </c>
      <c r="G25" s="32">
        <v>37.18</v>
      </c>
      <c r="H25" s="32" t="s">
        <v>334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45225</v>
      </c>
      <c r="B26" s="32">
        <v>540190</v>
      </c>
      <c r="C26" s="31" t="s">
        <v>1113</v>
      </c>
      <c r="D26" s="31" t="s">
        <v>1116</v>
      </c>
      <c r="E26" s="31" t="s">
        <v>576</v>
      </c>
      <c r="F26" s="86">
        <v>31336</v>
      </c>
      <c r="G26" s="32">
        <v>37.18</v>
      </c>
      <c r="H26" s="32" t="s">
        <v>334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45225</v>
      </c>
      <c r="B27" s="32">
        <v>540210</v>
      </c>
      <c r="C27" s="31" t="s">
        <v>1117</v>
      </c>
      <c r="D27" s="31" t="s">
        <v>1118</v>
      </c>
      <c r="E27" s="31" t="s">
        <v>575</v>
      </c>
      <c r="F27" s="86">
        <v>138762</v>
      </c>
      <c r="G27" s="32">
        <v>12.56</v>
      </c>
      <c r="H27" s="32" t="s">
        <v>334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45225</v>
      </c>
      <c r="B28" s="32">
        <v>540210</v>
      </c>
      <c r="C28" s="31" t="s">
        <v>1117</v>
      </c>
      <c r="D28" s="31" t="s">
        <v>1118</v>
      </c>
      <c r="E28" s="31" t="s">
        <v>576</v>
      </c>
      <c r="F28" s="86">
        <v>281</v>
      </c>
      <c r="G28" s="32">
        <v>12.93</v>
      </c>
      <c r="H28" s="32" t="s">
        <v>334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45225</v>
      </c>
      <c r="B29" s="32">
        <v>540210</v>
      </c>
      <c r="C29" s="31" t="s">
        <v>1117</v>
      </c>
      <c r="D29" s="31" t="s">
        <v>1119</v>
      </c>
      <c r="E29" s="31" t="s">
        <v>575</v>
      </c>
      <c r="F29" s="86">
        <v>93621</v>
      </c>
      <c r="G29" s="32">
        <v>12.8</v>
      </c>
      <c r="H29" s="32" t="s">
        <v>334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45225</v>
      </c>
      <c r="B30" s="32">
        <v>540210</v>
      </c>
      <c r="C30" s="31" t="s">
        <v>1117</v>
      </c>
      <c r="D30" s="31" t="s">
        <v>1119</v>
      </c>
      <c r="E30" s="31" t="s">
        <v>576</v>
      </c>
      <c r="F30" s="86">
        <v>178621</v>
      </c>
      <c r="G30" s="32">
        <v>12.65</v>
      </c>
      <c r="H30" s="32" t="s">
        <v>334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45225</v>
      </c>
      <c r="B31" s="32">
        <v>514010</v>
      </c>
      <c r="C31" s="31" t="s">
        <v>1045</v>
      </c>
      <c r="D31" s="31" t="s">
        <v>1073</v>
      </c>
      <c r="E31" s="31" t="s">
        <v>576</v>
      </c>
      <c r="F31" s="86">
        <v>2139000</v>
      </c>
      <c r="G31" s="32">
        <v>15.89</v>
      </c>
      <c r="H31" s="32" t="s">
        <v>334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45225</v>
      </c>
      <c r="B32" s="32">
        <v>514010</v>
      </c>
      <c r="C32" s="31" t="s">
        <v>1045</v>
      </c>
      <c r="D32" s="31" t="s">
        <v>1120</v>
      </c>
      <c r="E32" s="31" t="s">
        <v>575</v>
      </c>
      <c r="F32" s="86">
        <v>918000</v>
      </c>
      <c r="G32" s="32">
        <v>15.89</v>
      </c>
      <c r="H32" s="32" t="s">
        <v>334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45225</v>
      </c>
      <c r="B33" s="32">
        <v>514010</v>
      </c>
      <c r="C33" s="31" t="s">
        <v>1045</v>
      </c>
      <c r="D33" s="31" t="s">
        <v>1072</v>
      </c>
      <c r="E33" s="31" t="s">
        <v>575</v>
      </c>
      <c r="F33" s="86">
        <v>768000</v>
      </c>
      <c r="G33" s="32">
        <v>15.89</v>
      </c>
      <c r="H33" s="32" t="s">
        <v>334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45225</v>
      </c>
      <c r="B34" s="32">
        <v>540377</v>
      </c>
      <c r="C34" s="31" t="s">
        <v>992</v>
      </c>
      <c r="D34" s="31" t="s">
        <v>993</v>
      </c>
      <c r="E34" s="31" t="s">
        <v>575</v>
      </c>
      <c r="F34" s="86">
        <v>496259</v>
      </c>
      <c r="G34" s="32">
        <v>7.95</v>
      </c>
      <c r="H34" s="32" t="s">
        <v>334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45225</v>
      </c>
      <c r="B35" s="32">
        <v>540377</v>
      </c>
      <c r="C35" s="31" t="s">
        <v>992</v>
      </c>
      <c r="D35" s="31" t="s">
        <v>993</v>
      </c>
      <c r="E35" s="31" t="s">
        <v>576</v>
      </c>
      <c r="F35" s="86">
        <v>1268885</v>
      </c>
      <c r="G35" s="32">
        <v>7.91</v>
      </c>
      <c r="H35" s="32" t="s">
        <v>334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45225</v>
      </c>
      <c r="B36" s="32">
        <v>531505</v>
      </c>
      <c r="C36" s="31" t="s">
        <v>1121</v>
      </c>
      <c r="D36" s="31" t="s">
        <v>1122</v>
      </c>
      <c r="E36" s="31" t="s">
        <v>576</v>
      </c>
      <c r="F36" s="86">
        <v>48887</v>
      </c>
      <c r="G36" s="32">
        <v>66.400000000000006</v>
      </c>
      <c r="H36" s="32" t="s">
        <v>334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45225</v>
      </c>
      <c r="B37" s="32">
        <v>532825</v>
      </c>
      <c r="C37" s="31" t="s">
        <v>1123</v>
      </c>
      <c r="D37" s="31" t="s">
        <v>1124</v>
      </c>
      <c r="E37" s="31" t="s">
        <v>576</v>
      </c>
      <c r="F37" s="86">
        <v>103221</v>
      </c>
      <c r="G37" s="32">
        <v>15.03</v>
      </c>
      <c r="H37" s="32" t="s">
        <v>334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45225</v>
      </c>
      <c r="B38" s="32">
        <v>532825</v>
      </c>
      <c r="C38" s="31" t="s">
        <v>1123</v>
      </c>
      <c r="D38" s="31" t="s">
        <v>1125</v>
      </c>
      <c r="E38" s="31" t="s">
        <v>576</v>
      </c>
      <c r="F38" s="86">
        <v>86000</v>
      </c>
      <c r="G38" s="32">
        <v>15.03</v>
      </c>
      <c r="H38" s="32" t="s">
        <v>334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45225</v>
      </c>
      <c r="B39" s="32">
        <v>532825</v>
      </c>
      <c r="C39" s="31" t="s">
        <v>1123</v>
      </c>
      <c r="D39" s="31" t="s">
        <v>894</v>
      </c>
      <c r="E39" s="31" t="s">
        <v>575</v>
      </c>
      <c r="F39" s="86">
        <v>100000</v>
      </c>
      <c r="G39" s="32">
        <v>15.03</v>
      </c>
      <c r="H39" s="32" t="s">
        <v>334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45225</v>
      </c>
      <c r="B40" s="32">
        <v>538539</v>
      </c>
      <c r="C40" s="31" t="s">
        <v>1126</v>
      </c>
      <c r="D40" s="31" t="s">
        <v>1127</v>
      </c>
      <c r="E40" s="31" t="s">
        <v>575</v>
      </c>
      <c r="F40" s="86">
        <v>106125</v>
      </c>
      <c r="G40" s="32">
        <v>67.67</v>
      </c>
      <c r="H40" s="32" t="s">
        <v>334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45225</v>
      </c>
      <c r="B41" s="32">
        <v>538539</v>
      </c>
      <c r="C41" s="31" t="s">
        <v>1126</v>
      </c>
      <c r="D41" s="31" t="s">
        <v>1128</v>
      </c>
      <c r="E41" s="31" t="s">
        <v>576</v>
      </c>
      <c r="F41" s="86">
        <v>81325</v>
      </c>
      <c r="G41" s="32">
        <v>67.67</v>
      </c>
      <c r="H41" s="32" t="s">
        <v>334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45225</v>
      </c>
      <c r="B42" s="32">
        <v>538539</v>
      </c>
      <c r="C42" s="31" t="s">
        <v>1126</v>
      </c>
      <c r="D42" s="31" t="s">
        <v>1128</v>
      </c>
      <c r="E42" s="31" t="s">
        <v>575</v>
      </c>
      <c r="F42" s="86">
        <v>1000</v>
      </c>
      <c r="G42" s="32">
        <v>67.67</v>
      </c>
      <c r="H42" s="32" t="s">
        <v>334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45225</v>
      </c>
      <c r="B43" s="32">
        <v>538539</v>
      </c>
      <c r="C43" s="31" t="s">
        <v>1126</v>
      </c>
      <c r="D43" s="31" t="s">
        <v>894</v>
      </c>
      <c r="E43" s="31" t="s">
        <v>575</v>
      </c>
      <c r="F43" s="86">
        <v>115000</v>
      </c>
      <c r="G43" s="32">
        <v>67.67</v>
      </c>
      <c r="H43" s="32" t="s">
        <v>334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45225</v>
      </c>
      <c r="B44" s="32">
        <v>538539</v>
      </c>
      <c r="C44" s="31" t="s">
        <v>1126</v>
      </c>
      <c r="D44" s="31" t="s">
        <v>894</v>
      </c>
      <c r="E44" s="31" t="s">
        <v>576</v>
      </c>
      <c r="F44" s="86">
        <v>115000</v>
      </c>
      <c r="G44" s="32">
        <v>67.67</v>
      </c>
      <c r="H44" s="32" t="s">
        <v>334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45225</v>
      </c>
      <c r="B45" s="32">
        <v>500206</v>
      </c>
      <c r="C45" s="31" t="s">
        <v>1074</v>
      </c>
      <c r="D45" s="31" t="s">
        <v>1075</v>
      </c>
      <c r="E45" s="31" t="s">
        <v>575</v>
      </c>
      <c r="F45" s="86">
        <v>2739</v>
      </c>
      <c r="G45" s="32">
        <v>56</v>
      </c>
      <c r="H45" s="32" t="s">
        <v>334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45225</v>
      </c>
      <c r="B46" s="32">
        <v>500206</v>
      </c>
      <c r="C46" s="31" t="s">
        <v>1074</v>
      </c>
      <c r="D46" s="31" t="s">
        <v>1075</v>
      </c>
      <c r="E46" s="31" t="s">
        <v>576</v>
      </c>
      <c r="F46" s="86">
        <v>33394</v>
      </c>
      <c r="G46" s="32">
        <v>49.43</v>
      </c>
      <c r="H46" s="32" t="s">
        <v>334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45225</v>
      </c>
      <c r="B47" s="32">
        <v>511644</v>
      </c>
      <c r="C47" s="31" t="s">
        <v>1129</v>
      </c>
      <c r="D47" s="31" t="s">
        <v>1130</v>
      </c>
      <c r="E47" s="31" t="s">
        <v>576</v>
      </c>
      <c r="F47" s="86">
        <v>2837</v>
      </c>
      <c r="G47" s="32">
        <v>126.5</v>
      </c>
      <c r="H47" s="32" t="s">
        <v>334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45225</v>
      </c>
      <c r="B48" s="32">
        <v>501314</v>
      </c>
      <c r="C48" s="31" t="s">
        <v>1131</v>
      </c>
      <c r="D48" s="31" t="s">
        <v>1132</v>
      </c>
      <c r="E48" s="31" t="s">
        <v>575</v>
      </c>
      <c r="F48" s="86">
        <v>3459482</v>
      </c>
      <c r="G48" s="32">
        <v>1.74</v>
      </c>
      <c r="H48" s="32" t="s">
        <v>334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45225</v>
      </c>
      <c r="B49" s="32">
        <v>501314</v>
      </c>
      <c r="C49" s="31" t="s">
        <v>1131</v>
      </c>
      <c r="D49" s="31" t="s">
        <v>1133</v>
      </c>
      <c r="E49" s="31" t="s">
        <v>576</v>
      </c>
      <c r="F49" s="86">
        <v>3500000</v>
      </c>
      <c r="G49" s="32">
        <v>1.74</v>
      </c>
      <c r="H49" s="32" t="s">
        <v>334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45225</v>
      </c>
      <c r="B50" s="32">
        <v>543366</v>
      </c>
      <c r="C50" s="31" t="s">
        <v>1076</v>
      </c>
      <c r="D50" s="31" t="s">
        <v>1134</v>
      </c>
      <c r="E50" s="31" t="s">
        <v>575</v>
      </c>
      <c r="F50" s="86">
        <v>7200</v>
      </c>
      <c r="G50" s="32">
        <v>55.77</v>
      </c>
      <c r="H50" s="32" t="s">
        <v>334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45225</v>
      </c>
      <c r="B51" s="32">
        <v>543366</v>
      </c>
      <c r="C51" s="31" t="s">
        <v>1076</v>
      </c>
      <c r="D51" s="31" t="s">
        <v>1135</v>
      </c>
      <c r="E51" s="31" t="s">
        <v>576</v>
      </c>
      <c r="F51" s="86">
        <v>4800</v>
      </c>
      <c r="G51" s="32">
        <v>55.86</v>
      </c>
      <c r="H51" s="32" t="s">
        <v>334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45225</v>
      </c>
      <c r="B52" s="32">
        <v>543366</v>
      </c>
      <c r="C52" s="31" t="s">
        <v>1076</v>
      </c>
      <c r="D52" s="31" t="s">
        <v>1136</v>
      </c>
      <c r="E52" s="31" t="s">
        <v>576</v>
      </c>
      <c r="F52" s="86">
        <v>10800</v>
      </c>
      <c r="G52" s="32">
        <v>53.2</v>
      </c>
      <c r="H52" s="32" t="s">
        <v>334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45225</v>
      </c>
      <c r="B53" s="32">
        <v>540147</v>
      </c>
      <c r="C53" s="31" t="s">
        <v>1077</v>
      </c>
      <c r="D53" s="31" t="s">
        <v>1137</v>
      </c>
      <c r="E53" s="31" t="s">
        <v>576</v>
      </c>
      <c r="F53" s="86">
        <v>57121</v>
      </c>
      <c r="G53" s="32">
        <v>37.049999999999997</v>
      </c>
      <c r="H53" s="32" t="s">
        <v>334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45225</v>
      </c>
      <c r="B54" s="32">
        <v>540147</v>
      </c>
      <c r="C54" s="31" t="s">
        <v>1077</v>
      </c>
      <c r="D54" s="31" t="s">
        <v>1078</v>
      </c>
      <c r="E54" s="31" t="s">
        <v>575</v>
      </c>
      <c r="F54" s="86">
        <v>140831</v>
      </c>
      <c r="G54" s="32">
        <v>36.96</v>
      </c>
      <c r="H54" s="32" t="s">
        <v>334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45225</v>
      </c>
      <c r="B55" s="32">
        <v>540147</v>
      </c>
      <c r="C55" s="31" t="s">
        <v>1077</v>
      </c>
      <c r="D55" s="31" t="s">
        <v>1078</v>
      </c>
      <c r="E55" s="31" t="s">
        <v>576</v>
      </c>
      <c r="F55" s="86">
        <v>190018</v>
      </c>
      <c r="G55" s="32">
        <v>37.58</v>
      </c>
      <c r="H55" s="32" t="s">
        <v>334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45225</v>
      </c>
      <c r="B56" s="32">
        <v>531982</v>
      </c>
      <c r="C56" s="31" t="s">
        <v>1138</v>
      </c>
      <c r="D56" s="31" t="s">
        <v>1139</v>
      </c>
      <c r="E56" s="31" t="s">
        <v>576</v>
      </c>
      <c r="F56" s="86">
        <v>26078</v>
      </c>
      <c r="G56" s="32">
        <v>72.17</v>
      </c>
      <c r="H56" s="32" t="s">
        <v>334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45225</v>
      </c>
      <c r="B57" s="32">
        <v>541701</v>
      </c>
      <c r="C57" s="31" t="s">
        <v>1140</v>
      </c>
      <c r="D57" s="31" t="s">
        <v>1141</v>
      </c>
      <c r="E57" s="31" t="s">
        <v>575</v>
      </c>
      <c r="F57" s="86">
        <v>100200</v>
      </c>
      <c r="G57" s="32">
        <v>467.81</v>
      </c>
      <c r="H57" s="32" t="s">
        <v>334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45225</v>
      </c>
      <c r="B58" s="32">
        <v>511447</v>
      </c>
      <c r="C58" s="31" t="s">
        <v>1079</v>
      </c>
      <c r="D58" s="31" t="s">
        <v>1142</v>
      </c>
      <c r="E58" s="31" t="s">
        <v>576</v>
      </c>
      <c r="F58" s="86">
        <v>3096192</v>
      </c>
      <c r="G58" s="32">
        <v>3.04</v>
      </c>
      <c r="H58" s="32" t="s">
        <v>334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45225</v>
      </c>
      <c r="B59" s="32">
        <v>511447</v>
      </c>
      <c r="C59" s="31" t="s">
        <v>1079</v>
      </c>
      <c r="D59" s="31" t="s">
        <v>1143</v>
      </c>
      <c r="E59" s="31" t="s">
        <v>576</v>
      </c>
      <c r="F59" s="86">
        <v>2662670</v>
      </c>
      <c r="G59" s="32">
        <v>3.11</v>
      </c>
      <c r="H59" s="32" t="s">
        <v>334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45225</v>
      </c>
      <c r="B60" s="32">
        <v>511447</v>
      </c>
      <c r="C60" s="31" t="s">
        <v>1079</v>
      </c>
      <c r="D60" s="31" t="s">
        <v>1142</v>
      </c>
      <c r="E60" s="31" t="s">
        <v>575</v>
      </c>
      <c r="F60" s="86">
        <v>203322</v>
      </c>
      <c r="G60" s="32">
        <v>3.31</v>
      </c>
      <c r="H60" s="32" t="s">
        <v>334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45225</v>
      </c>
      <c r="B61" s="32">
        <v>511447</v>
      </c>
      <c r="C61" s="31" t="s">
        <v>1079</v>
      </c>
      <c r="D61" s="31" t="s">
        <v>1143</v>
      </c>
      <c r="E61" s="31" t="s">
        <v>575</v>
      </c>
      <c r="F61" s="86">
        <v>22900</v>
      </c>
      <c r="G61" s="32">
        <v>3</v>
      </c>
      <c r="H61" s="32" t="s">
        <v>334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45225</v>
      </c>
      <c r="B62" s="32">
        <v>511447</v>
      </c>
      <c r="C62" s="31" t="s">
        <v>1079</v>
      </c>
      <c r="D62" s="31" t="s">
        <v>1144</v>
      </c>
      <c r="E62" s="31" t="s">
        <v>576</v>
      </c>
      <c r="F62" s="86">
        <v>524955</v>
      </c>
      <c r="G62" s="32">
        <v>2.68</v>
      </c>
      <c r="H62" s="32" t="s">
        <v>334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45225</v>
      </c>
      <c r="B63" s="32">
        <v>511447</v>
      </c>
      <c r="C63" s="31" t="s">
        <v>1079</v>
      </c>
      <c r="D63" s="31" t="s">
        <v>1144</v>
      </c>
      <c r="E63" s="31" t="s">
        <v>575</v>
      </c>
      <c r="F63" s="86">
        <v>1025003</v>
      </c>
      <c r="G63" s="32">
        <v>2.69</v>
      </c>
      <c r="H63" s="32" t="s">
        <v>334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45225</v>
      </c>
      <c r="B64" s="32">
        <v>511447</v>
      </c>
      <c r="C64" s="31" t="s">
        <v>1079</v>
      </c>
      <c r="D64" s="31" t="s">
        <v>1145</v>
      </c>
      <c r="E64" s="31" t="s">
        <v>575</v>
      </c>
      <c r="F64" s="86">
        <v>900000</v>
      </c>
      <c r="G64" s="32">
        <v>2.68</v>
      </c>
      <c r="H64" s="32" t="s">
        <v>334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45225</v>
      </c>
      <c r="B65" s="32">
        <v>511447</v>
      </c>
      <c r="C65" s="31" t="s">
        <v>1079</v>
      </c>
      <c r="D65" s="31" t="s">
        <v>1146</v>
      </c>
      <c r="E65" s="31" t="s">
        <v>575</v>
      </c>
      <c r="F65" s="86">
        <v>2515000</v>
      </c>
      <c r="G65" s="32">
        <v>3.45</v>
      </c>
      <c r="H65" s="32" t="s">
        <v>334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45225</v>
      </c>
      <c r="B66" s="32">
        <v>543991</v>
      </c>
      <c r="C66" s="31" t="s">
        <v>1147</v>
      </c>
      <c r="D66" s="31" t="s">
        <v>1148</v>
      </c>
      <c r="E66" s="31" t="s">
        <v>576</v>
      </c>
      <c r="F66" s="86">
        <v>8000</v>
      </c>
      <c r="G66" s="32">
        <v>165.92</v>
      </c>
      <c r="H66" s="32" t="s">
        <v>334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45225</v>
      </c>
      <c r="B67" s="32">
        <v>543991</v>
      </c>
      <c r="C67" s="31" t="s">
        <v>1147</v>
      </c>
      <c r="D67" s="31" t="s">
        <v>1148</v>
      </c>
      <c r="E67" s="31" t="s">
        <v>575</v>
      </c>
      <c r="F67" s="86">
        <v>54400</v>
      </c>
      <c r="G67" s="32">
        <v>170.35</v>
      </c>
      <c r="H67" s="32" t="s">
        <v>334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45225</v>
      </c>
      <c r="B68" s="32">
        <v>532035</v>
      </c>
      <c r="C68" s="31" t="s">
        <v>1149</v>
      </c>
      <c r="D68" s="31" t="s">
        <v>1150</v>
      </c>
      <c r="E68" s="31" t="s">
        <v>575</v>
      </c>
      <c r="F68" s="86">
        <v>178241</v>
      </c>
      <c r="G68" s="32">
        <v>14</v>
      </c>
      <c r="H68" s="32" t="s">
        <v>334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45225</v>
      </c>
      <c r="B69" s="32" t="s">
        <v>1006</v>
      </c>
      <c r="C69" s="31" t="s">
        <v>1007</v>
      </c>
      <c r="D69" s="31" t="s">
        <v>577</v>
      </c>
      <c r="E69" s="31" t="s">
        <v>575</v>
      </c>
      <c r="F69" s="86">
        <v>1326334</v>
      </c>
      <c r="G69" s="32">
        <v>78.27</v>
      </c>
      <c r="H69" s="32" t="s">
        <v>865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45225</v>
      </c>
      <c r="B70" s="32" t="s">
        <v>1006</v>
      </c>
      <c r="C70" s="31" t="s">
        <v>1007</v>
      </c>
      <c r="D70" s="31" t="s">
        <v>1008</v>
      </c>
      <c r="E70" s="31" t="s">
        <v>575</v>
      </c>
      <c r="F70" s="86">
        <v>1818732</v>
      </c>
      <c r="G70" s="32">
        <v>78.45</v>
      </c>
      <c r="H70" s="32" t="s">
        <v>865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45225</v>
      </c>
      <c r="B71" s="32" t="s">
        <v>1151</v>
      </c>
      <c r="C71" s="31" t="s">
        <v>1152</v>
      </c>
      <c r="D71" s="31" t="s">
        <v>577</v>
      </c>
      <c r="E71" s="31" t="s">
        <v>575</v>
      </c>
      <c r="F71" s="86">
        <v>1477874</v>
      </c>
      <c r="G71" s="32">
        <v>68.81</v>
      </c>
      <c r="H71" s="32" t="s">
        <v>865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45225</v>
      </c>
      <c r="B72" s="32" t="s">
        <v>1153</v>
      </c>
      <c r="C72" s="31" t="s">
        <v>1154</v>
      </c>
      <c r="D72" s="31" t="s">
        <v>577</v>
      </c>
      <c r="E72" s="31" t="s">
        <v>575</v>
      </c>
      <c r="F72" s="86">
        <v>389523</v>
      </c>
      <c r="G72" s="32">
        <v>508.71</v>
      </c>
      <c r="H72" s="32" t="s">
        <v>865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45225</v>
      </c>
      <c r="B73" s="32" t="s">
        <v>1155</v>
      </c>
      <c r="C73" s="31" t="s">
        <v>1156</v>
      </c>
      <c r="D73" s="31" t="s">
        <v>577</v>
      </c>
      <c r="E73" s="31" t="s">
        <v>575</v>
      </c>
      <c r="F73" s="86">
        <v>169184</v>
      </c>
      <c r="G73" s="32">
        <v>378.79</v>
      </c>
      <c r="H73" s="32" t="s">
        <v>865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45225</v>
      </c>
      <c r="B74" s="32" t="s">
        <v>1157</v>
      </c>
      <c r="C74" s="31" t="s">
        <v>1158</v>
      </c>
      <c r="D74" s="31" t="s">
        <v>984</v>
      </c>
      <c r="E74" s="31" t="s">
        <v>575</v>
      </c>
      <c r="F74" s="86">
        <v>6643635</v>
      </c>
      <c r="G74" s="32">
        <v>23.66</v>
      </c>
      <c r="H74" s="32" t="s">
        <v>865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45225</v>
      </c>
      <c r="B75" s="32" t="s">
        <v>334</v>
      </c>
      <c r="C75" s="31" t="s">
        <v>1159</v>
      </c>
      <c r="D75" s="31" t="s">
        <v>577</v>
      </c>
      <c r="E75" s="31" t="s">
        <v>575</v>
      </c>
      <c r="F75" s="86">
        <v>866100</v>
      </c>
      <c r="G75" s="32">
        <v>1716.85</v>
      </c>
      <c r="H75" s="32" t="s">
        <v>865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45225</v>
      </c>
      <c r="B76" s="32" t="s">
        <v>1160</v>
      </c>
      <c r="C76" s="31" t="s">
        <v>1161</v>
      </c>
      <c r="D76" s="31" t="s">
        <v>1008</v>
      </c>
      <c r="E76" s="31" t="s">
        <v>575</v>
      </c>
      <c r="F76" s="86">
        <v>635989</v>
      </c>
      <c r="G76" s="32">
        <v>18.309999999999999</v>
      </c>
      <c r="H76" s="32" t="s">
        <v>865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45225</v>
      </c>
      <c r="B77" s="32" t="s">
        <v>1117</v>
      </c>
      <c r="C77" s="31" t="s">
        <v>1162</v>
      </c>
      <c r="D77" s="31" t="s">
        <v>1119</v>
      </c>
      <c r="E77" s="31" t="s">
        <v>575</v>
      </c>
      <c r="F77" s="86">
        <v>294408</v>
      </c>
      <c r="G77" s="32">
        <v>12.8</v>
      </c>
      <c r="H77" s="32" t="s">
        <v>865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45225</v>
      </c>
      <c r="B78" s="32" t="s">
        <v>1117</v>
      </c>
      <c r="C78" s="31" t="s">
        <v>1162</v>
      </c>
      <c r="D78" s="31" t="s">
        <v>1118</v>
      </c>
      <c r="E78" s="31" t="s">
        <v>575</v>
      </c>
      <c r="F78" s="86">
        <v>177</v>
      </c>
      <c r="G78" s="32">
        <v>12.94</v>
      </c>
      <c r="H78" s="32" t="s">
        <v>865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45225</v>
      </c>
      <c r="B79" s="32" t="s">
        <v>1163</v>
      </c>
      <c r="C79" s="31" t="s">
        <v>1164</v>
      </c>
      <c r="D79" s="31" t="s">
        <v>1082</v>
      </c>
      <c r="E79" s="31" t="s">
        <v>575</v>
      </c>
      <c r="F79" s="86">
        <v>224268</v>
      </c>
      <c r="G79" s="32">
        <v>467.07</v>
      </c>
      <c r="H79" s="32" t="s">
        <v>865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45225</v>
      </c>
      <c r="B80" s="32" t="s">
        <v>1165</v>
      </c>
      <c r="C80" s="31" t="s">
        <v>1166</v>
      </c>
      <c r="D80" s="31" t="s">
        <v>1167</v>
      </c>
      <c r="E80" s="31" t="s">
        <v>575</v>
      </c>
      <c r="F80" s="86">
        <v>44800</v>
      </c>
      <c r="G80" s="32">
        <v>49.9</v>
      </c>
      <c r="H80" s="32" t="s">
        <v>865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45225</v>
      </c>
      <c r="B81" s="32" t="s">
        <v>1033</v>
      </c>
      <c r="C81" s="31" t="s">
        <v>1034</v>
      </c>
      <c r="D81" s="31" t="s">
        <v>1168</v>
      </c>
      <c r="E81" s="31" t="s">
        <v>575</v>
      </c>
      <c r="F81" s="86">
        <v>193863</v>
      </c>
      <c r="G81" s="32">
        <v>12.96</v>
      </c>
      <c r="H81" s="32" t="s">
        <v>865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45225</v>
      </c>
      <c r="B82" s="32" t="s">
        <v>1033</v>
      </c>
      <c r="C82" s="31" t="s">
        <v>1034</v>
      </c>
      <c r="D82" s="31" t="s">
        <v>1005</v>
      </c>
      <c r="E82" s="31" t="s">
        <v>575</v>
      </c>
      <c r="F82" s="86">
        <v>667509</v>
      </c>
      <c r="G82" s="32">
        <v>12.97</v>
      </c>
      <c r="H82" s="32" t="s">
        <v>865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45225</v>
      </c>
      <c r="B83" s="32" t="s">
        <v>1033</v>
      </c>
      <c r="C83" s="31" t="s">
        <v>1034</v>
      </c>
      <c r="D83" s="31" t="s">
        <v>935</v>
      </c>
      <c r="E83" s="31" t="s">
        <v>575</v>
      </c>
      <c r="F83" s="86">
        <v>853129</v>
      </c>
      <c r="G83" s="32">
        <v>13.04</v>
      </c>
      <c r="H83" s="32" t="s">
        <v>865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45225</v>
      </c>
      <c r="B84" s="32" t="s">
        <v>1033</v>
      </c>
      <c r="C84" s="31" t="s">
        <v>1034</v>
      </c>
      <c r="D84" s="31" t="s">
        <v>1081</v>
      </c>
      <c r="E84" s="31" t="s">
        <v>575</v>
      </c>
      <c r="F84" s="86">
        <v>193647</v>
      </c>
      <c r="G84" s="32">
        <v>12.95</v>
      </c>
      <c r="H84" s="32" t="s">
        <v>865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45225</v>
      </c>
      <c r="B85" s="32" t="s">
        <v>1083</v>
      </c>
      <c r="C85" s="31" t="s">
        <v>1084</v>
      </c>
      <c r="D85" s="31" t="s">
        <v>935</v>
      </c>
      <c r="E85" s="31" t="s">
        <v>575</v>
      </c>
      <c r="F85" s="86">
        <v>970747</v>
      </c>
      <c r="G85" s="32">
        <v>19.88</v>
      </c>
      <c r="H85" s="32" t="s">
        <v>865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45225</v>
      </c>
      <c r="B86" s="32" t="s">
        <v>1083</v>
      </c>
      <c r="C86" s="31" t="s">
        <v>1084</v>
      </c>
      <c r="D86" s="31" t="s">
        <v>1085</v>
      </c>
      <c r="E86" s="31" t="s">
        <v>575</v>
      </c>
      <c r="F86" s="86">
        <v>1055377</v>
      </c>
      <c r="G86" s="32">
        <v>19.68</v>
      </c>
      <c r="H86" s="32" t="s">
        <v>865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45225</v>
      </c>
      <c r="B87" s="32" t="s">
        <v>1054</v>
      </c>
      <c r="C87" s="31" t="s">
        <v>1055</v>
      </c>
      <c r="D87" s="31" t="s">
        <v>935</v>
      </c>
      <c r="E87" s="31" t="s">
        <v>575</v>
      </c>
      <c r="F87" s="86">
        <v>152529</v>
      </c>
      <c r="G87" s="32">
        <v>40.409999999999997</v>
      </c>
      <c r="H87" s="32" t="s">
        <v>865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45225</v>
      </c>
      <c r="B88" s="32" t="s">
        <v>1054</v>
      </c>
      <c r="C88" s="31" t="s">
        <v>1055</v>
      </c>
      <c r="D88" s="31" t="s">
        <v>1056</v>
      </c>
      <c r="E88" s="31" t="s">
        <v>575</v>
      </c>
      <c r="F88" s="86">
        <v>165641</v>
      </c>
      <c r="G88" s="32">
        <v>40.07</v>
      </c>
      <c r="H88" s="32" t="s">
        <v>865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45225</v>
      </c>
      <c r="B89" s="32" t="s">
        <v>1057</v>
      </c>
      <c r="C89" s="31" t="s">
        <v>1058</v>
      </c>
      <c r="D89" s="31" t="s">
        <v>1001</v>
      </c>
      <c r="E89" s="31" t="s">
        <v>575</v>
      </c>
      <c r="F89" s="86">
        <v>143170</v>
      </c>
      <c r="G89" s="32">
        <v>124.2</v>
      </c>
      <c r="H89" s="32" t="s">
        <v>865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45225</v>
      </c>
      <c r="B90" s="32" t="s">
        <v>1169</v>
      </c>
      <c r="C90" s="31" t="s">
        <v>1170</v>
      </c>
      <c r="D90" s="31" t="s">
        <v>577</v>
      </c>
      <c r="E90" s="31" t="s">
        <v>575</v>
      </c>
      <c r="F90" s="86">
        <v>161763</v>
      </c>
      <c r="G90" s="32">
        <v>168.97</v>
      </c>
      <c r="H90" s="32" t="s">
        <v>865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45225</v>
      </c>
      <c r="B91" s="32" t="s">
        <v>1171</v>
      </c>
      <c r="C91" s="31" t="s">
        <v>1172</v>
      </c>
      <c r="D91" s="31" t="s">
        <v>577</v>
      </c>
      <c r="E91" s="31" t="s">
        <v>575</v>
      </c>
      <c r="F91" s="86">
        <v>84866</v>
      </c>
      <c r="G91" s="32">
        <v>1015.18</v>
      </c>
      <c r="H91" s="32" t="s">
        <v>865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45225</v>
      </c>
      <c r="B92" s="32" t="s">
        <v>1173</v>
      </c>
      <c r="C92" s="31" t="s">
        <v>1174</v>
      </c>
      <c r="D92" s="31" t="s">
        <v>577</v>
      </c>
      <c r="E92" s="31" t="s">
        <v>575</v>
      </c>
      <c r="F92" s="86">
        <v>134774</v>
      </c>
      <c r="G92" s="32">
        <v>1050.73</v>
      </c>
      <c r="H92" s="32" t="s">
        <v>865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45225</v>
      </c>
      <c r="B93" s="32" t="s">
        <v>1175</v>
      </c>
      <c r="C93" s="31" t="s">
        <v>1176</v>
      </c>
      <c r="D93" s="31" t="s">
        <v>1056</v>
      </c>
      <c r="E93" s="31" t="s">
        <v>575</v>
      </c>
      <c r="F93" s="86">
        <v>93897</v>
      </c>
      <c r="G93" s="32">
        <v>73.849999999999994</v>
      </c>
      <c r="H93" s="32" t="s">
        <v>865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45225</v>
      </c>
      <c r="B94" s="32" t="s">
        <v>1175</v>
      </c>
      <c r="C94" s="31" t="s">
        <v>1176</v>
      </c>
      <c r="D94" s="31" t="s">
        <v>935</v>
      </c>
      <c r="E94" s="31" t="s">
        <v>575</v>
      </c>
      <c r="F94" s="86">
        <v>92867</v>
      </c>
      <c r="G94" s="32">
        <v>75.040000000000006</v>
      </c>
      <c r="H94" s="32" t="s">
        <v>865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45225</v>
      </c>
      <c r="B95" s="32" t="s">
        <v>1177</v>
      </c>
      <c r="C95" s="31" t="s">
        <v>1178</v>
      </c>
      <c r="D95" s="31" t="s">
        <v>1179</v>
      </c>
      <c r="E95" s="31" t="s">
        <v>575</v>
      </c>
      <c r="F95" s="86">
        <v>290698</v>
      </c>
      <c r="G95" s="32">
        <v>66.599999999999994</v>
      </c>
      <c r="H95" s="32" t="s">
        <v>865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45225</v>
      </c>
      <c r="B96" s="32" t="s">
        <v>1086</v>
      </c>
      <c r="C96" s="31" t="s">
        <v>1087</v>
      </c>
      <c r="D96" s="31" t="s">
        <v>1032</v>
      </c>
      <c r="E96" s="31" t="s">
        <v>575</v>
      </c>
      <c r="F96" s="86">
        <v>272860</v>
      </c>
      <c r="G96" s="32">
        <v>129.47999999999999</v>
      </c>
      <c r="H96" s="32" t="s">
        <v>865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45225</v>
      </c>
      <c r="B97" s="32" t="s">
        <v>1086</v>
      </c>
      <c r="C97" s="31" t="s">
        <v>1087</v>
      </c>
      <c r="D97" s="31" t="s">
        <v>1080</v>
      </c>
      <c r="E97" s="31" t="s">
        <v>575</v>
      </c>
      <c r="F97" s="86">
        <v>76200</v>
      </c>
      <c r="G97" s="32">
        <v>127.84</v>
      </c>
      <c r="H97" s="32" t="s">
        <v>865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45225</v>
      </c>
      <c r="B98" s="32" t="s">
        <v>1086</v>
      </c>
      <c r="C98" s="31" t="s">
        <v>1087</v>
      </c>
      <c r="D98" s="31" t="s">
        <v>577</v>
      </c>
      <c r="E98" s="31" t="s">
        <v>575</v>
      </c>
      <c r="F98" s="86">
        <v>138866</v>
      </c>
      <c r="G98" s="32">
        <v>126.69</v>
      </c>
      <c r="H98" s="32" t="s">
        <v>865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45225</v>
      </c>
      <c r="B99" s="32" t="s">
        <v>1059</v>
      </c>
      <c r="C99" s="31" t="s">
        <v>1060</v>
      </c>
      <c r="D99" s="31" t="s">
        <v>1180</v>
      </c>
      <c r="E99" s="31" t="s">
        <v>575</v>
      </c>
      <c r="F99" s="86">
        <v>8656267</v>
      </c>
      <c r="G99" s="32">
        <v>4.26</v>
      </c>
      <c r="H99" s="32" t="s">
        <v>865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45225</v>
      </c>
      <c r="B100" s="32" t="s">
        <v>1059</v>
      </c>
      <c r="C100" s="31" t="s">
        <v>1060</v>
      </c>
      <c r="D100" s="31" t="s">
        <v>1181</v>
      </c>
      <c r="E100" s="31" t="s">
        <v>575</v>
      </c>
      <c r="F100" s="86">
        <v>14804594</v>
      </c>
      <c r="G100" s="32">
        <v>4.29</v>
      </c>
      <c r="H100" s="32" t="s">
        <v>865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45225</v>
      </c>
      <c r="B101" s="32" t="s">
        <v>1182</v>
      </c>
      <c r="C101" s="31" t="s">
        <v>1183</v>
      </c>
      <c r="D101" s="31" t="s">
        <v>1184</v>
      </c>
      <c r="E101" s="31" t="s">
        <v>575</v>
      </c>
      <c r="F101" s="86">
        <v>210357</v>
      </c>
      <c r="G101" s="32">
        <v>165.86</v>
      </c>
      <c r="H101" s="32" t="s">
        <v>865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45225</v>
      </c>
      <c r="B102" s="32" t="s">
        <v>1006</v>
      </c>
      <c r="C102" s="31" t="s">
        <v>1007</v>
      </c>
      <c r="D102" s="31" t="s">
        <v>577</v>
      </c>
      <c r="E102" s="31" t="s">
        <v>576</v>
      </c>
      <c r="F102" s="86">
        <v>1326334</v>
      </c>
      <c r="G102" s="32">
        <v>78.12</v>
      </c>
      <c r="H102" s="32" t="s">
        <v>865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45225</v>
      </c>
      <c r="B103" s="32" t="s">
        <v>1006</v>
      </c>
      <c r="C103" s="31" t="s">
        <v>1007</v>
      </c>
      <c r="D103" s="31" t="s">
        <v>1008</v>
      </c>
      <c r="E103" s="31" t="s">
        <v>576</v>
      </c>
      <c r="F103" s="86">
        <v>1689708</v>
      </c>
      <c r="G103" s="32">
        <v>78.37</v>
      </c>
      <c r="H103" s="32" t="s">
        <v>865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45225</v>
      </c>
      <c r="B104" s="32" t="s">
        <v>1151</v>
      </c>
      <c r="C104" s="31" t="s">
        <v>1152</v>
      </c>
      <c r="D104" s="31" t="s">
        <v>577</v>
      </c>
      <c r="E104" s="31" t="s">
        <v>576</v>
      </c>
      <c r="F104" s="86">
        <v>1477874</v>
      </c>
      <c r="G104" s="32">
        <v>68.83</v>
      </c>
      <c r="H104" s="32" t="s">
        <v>865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45225</v>
      </c>
      <c r="B105" s="32" t="s">
        <v>1153</v>
      </c>
      <c r="C105" s="31" t="s">
        <v>1154</v>
      </c>
      <c r="D105" s="31" t="s">
        <v>577</v>
      </c>
      <c r="E105" s="31" t="s">
        <v>576</v>
      </c>
      <c r="F105" s="86">
        <v>389523</v>
      </c>
      <c r="G105" s="32">
        <v>505.64</v>
      </c>
      <c r="H105" s="32" t="s">
        <v>865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45225</v>
      </c>
      <c r="B106" s="32" t="s">
        <v>1153</v>
      </c>
      <c r="C106" s="31" t="s">
        <v>1154</v>
      </c>
      <c r="D106" s="31" t="s">
        <v>1185</v>
      </c>
      <c r="E106" s="31" t="s">
        <v>576</v>
      </c>
      <c r="F106" s="86">
        <v>471520</v>
      </c>
      <c r="G106" s="32">
        <v>518.87</v>
      </c>
      <c r="H106" s="32" t="s">
        <v>865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45225</v>
      </c>
      <c r="B107" s="32" t="s">
        <v>1155</v>
      </c>
      <c r="C107" s="31" t="s">
        <v>1156</v>
      </c>
      <c r="D107" s="31" t="s">
        <v>577</v>
      </c>
      <c r="E107" s="31" t="s">
        <v>576</v>
      </c>
      <c r="F107" s="86">
        <v>169184</v>
      </c>
      <c r="G107" s="32">
        <v>378.9</v>
      </c>
      <c r="H107" s="32" t="s">
        <v>865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45225</v>
      </c>
      <c r="B108" s="32" t="s">
        <v>1157</v>
      </c>
      <c r="C108" s="31" t="s">
        <v>1158</v>
      </c>
      <c r="D108" s="31" t="s">
        <v>984</v>
      </c>
      <c r="E108" s="31" t="s">
        <v>576</v>
      </c>
      <c r="F108" s="86">
        <v>6618133</v>
      </c>
      <c r="G108" s="32">
        <v>23.66</v>
      </c>
      <c r="H108" s="32" t="s">
        <v>865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45225</v>
      </c>
      <c r="B109" s="32" t="s">
        <v>334</v>
      </c>
      <c r="C109" s="31" t="s">
        <v>1159</v>
      </c>
      <c r="D109" s="31" t="s">
        <v>577</v>
      </c>
      <c r="E109" s="31" t="s">
        <v>576</v>
      </c>
      <c r="F109" s="86">
        <v>866100</v>
      </c>
      <c r="G109" s="32">
        <v>1718.41</v>
      </c>
      <c r="H109" s="32" t="s">
        <v>865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45225</v>
      </c>
      <c r="B110" s="32" t="s">
        <v>1160</v>
      </c>
      <c r="C110" s="31" t="s">
        <v>1161</v>
      </c>
      <c r="D110" s="31" t="s">
        <v>1008</v>
      </c>
      <c r="E110" s="31" t="s">
        <v>576</v>
      </c>
      <c r="F110" s="86">
        <v>618989</v>
      </c>
      <c r="G110" s="32">
        <v>18.28</v>
      </c>
      <c r="H110" s="32" t="s">
        <v>865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45225</v>
      </c>
      <c r="B111" s="32" t="s">
        <v>1186</v>
      </c>
      <c r="C111" s="31" t="s">
        <v>1187</v>
      </c>
      <c r="D111" s="31" t="s">
        <v>1188</v>
      </c>
      <c r="E111" s="31" t="s">
        <v>576</v>
      </c>
      <c r="F111" s="86">
        <v>14000000</v>
      </c>
      <c r="G111" s="32">
        <v>0.35</v>
      </c>
      <c r="H111" s="32" t="s">
        <v>865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45225</v>
      </c>
      <c r="B112" s="32" t="s">
        <v>1189</v>
      </c>
      <c r="C112" s="31" t="s">
        <v>1190</v>
      </c>
      <c r="D112" s="31" t="s">
        <v>1191</v>
      </c>
      <c r="E112" s="31" t="s">
        <v>576</v>
      </c>
      <c r="F112" s="86">
        <v>11980218</v>
      </c>
      <c r="G112" s="32">
        <v>0.81</v>
      </c>
      <c r="H112" s="32" t="s">
        <v>865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45225</v>
      </c>
      <c r="B113" s="32" t="s">
        <v>1117</v>
      </c>
      <c r="C113" s="31" t="s">
        <v>1162</v>
      </c>
      <c r="D113" s="31" t="s">
        <v>1118</v>
      </c>
      <c r="E113" s="31" t="s">
        <v>576</v>
      </c>
      <c r="F113" s="86">
        <v>138658</v>
      </c>
      <c r="G113" s="32">
        <v>12.36</v>
      </c>
      <c r="H113" s="32" t="s">
        <v>865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45225</v>
      </c>
      <c r="B114" s="32" t="s">
        <v>1117</v>
      </c>
      <c r="C114" s="31" t="s">
        <v>1162</v>
      </c>
      <c r="D114" s="31" t="s">
        <v>1119</v>
      </c>
      <c r="E114" s="31" t="s">
        <v>576</v>
      </c>
      <c r="F114" s="86">
        <v>227553</v>
      </c>
      <c r="G114" s="32">
        <v>12.83</v>
      </c>
      <c r="H114" s="32" t="s">
        <v>865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45225</v>
      </c>
      <c r="B115" s="32" t="s">
        <v>137</v>
      </c>
      <c r="C115" s="31" t="s">
        <v>1088</v>
      </c>
      <c r="D115" s="31" t="s">
        <v>1089</v>
      </c>
      <c r="E115" s="31" t="s">
        <v>576</v>
      </c>
      <c r="F115" s="86">
        <v>2513600</v>
      </c>
      <c r="G115" s="32">
        <v>151.79</v>
      </c>
      <c r="H115" s="32" t="s">
        <v>865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45225</v>
      </c>
      <c r="B116" s="32" t="s">
        <v>1163</v>
      </c>
      <c r="C116" s="31" t="s">
        <v>1164</v>
      </c>
      <c r="D116" s="31" t="s">
        <v>1082</v>
      </c>
      <c r="E116" s="31" t="s">
        <v>576</v>
      </c>
      <c r="F116" s="86">
        <v>224268</v>
      </c>
      <c r="G116" s="32">
        <v>467.37</v>
      </c>
      <c r="H116" s="32" t="s">
        <v>865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45225</v>
      </c>
      <c r="B117" s="32" t="s">
        <v>1033</v>
      </c>
      <c r="C117" s="31" t="s">
        <v>1034</v>
      </c>
      <c r="D117" s="31" t="s">
        <v>935</v>
      </c>
      <c r="E117" s="31" t="s">
        <v>576</v>
      </c>
      <c r="F117" s="86">
        <v>853129</v>
      </c>
      <c r="G117" s="32">
        <v>12.96</v>
      </c>
      <c r="H117" s="32" t="s">
        <v>865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45225</v>
      </c>
      <c r="B118" s="32" t="s">
        <v>1033</v>
      </c>
      <c r="C118" s="31" t="s">
        <v>1034</v>
      </c>
      <c r="D118" s="31" t="s">
        <v>1005</v>
      </c>
      <c r="E118" s="31" t="s">
        <v>576</v>
      </c>
      <c r="F118" s="86">
        <v>667509</v>
      </c>
      <c r="G118" s="32">
        <v>13.01</v>
      </c>
      <c r="H118" s="32" t="s">
        <v>865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45225</v>
      </c>
      <c r="B119" s="32" t="s">
        <v>1033</v>
      </c>
      <c r="C119" s="31" t="s">
        <v>1034</v>
      </c>
      <c r="D119" s="31" t="s">
        <v>1081</v>
      </c>
      <c r="E119" s="31" t="s">
        <v>576</v>
      </c>
      <c r="F119" s="86">
        <v>193647</v>
      </c>
      <c r="G119" s="32">
        <v>13.02</v>
      </c>
      <c r="H119" s="32" t="s">
        <v>865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45225</v>
      </c>
      <c r="B120" s="32" t="s">
        <v>1033</v>
      </c>
      <c r="C120" s="31" t="s">
        <v>1034</v>
      </c>
      <c r="D120" s="31" t="s">
        <v>1168</v>
      </c>
      <c r="E120" s="31" t="s">
        <v>576</v>
      </c>
      <c r="F120" s="86">
        <v>193863</v>
      </c>
      <c r="G120" s="32">
        <v>13.03</v>
      </c>
      <c r="H120" s="32" t="s">
        <v>865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45225</v>
      </c>
      <c r="B121" s="32" t="s">
        <v>1083</v>
      </c>
      <c r="C121" s="31" t="s">
        <v>1084</v>
      </c>
      <c r="D121" s="31" t="s">
        <v>935</v>
      </c>
      <c r="E121" s="31" t="s">
        <v>576</v>
      </c>
      <c r="F121" s="86">
        <v>970747</v>
      </c>
      <c r="G121" s="32">
        <v>19.649999999999999</v>
      </c>
      <c r="H121" s="32" t="s">
        <v>865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45225</v>
      </c>
      <c r="B122" s="32" t="s">
        <v>1083</v>
      </c>
      <c r="C122" s="31" t="s">
        <v>1084</v>
      </c>
      <c r="D122" s="31" t="s">
        <v>1085</v>
      </c>
      <c r="E122" s="31" t="s">
        <v>576</v>
      </c>
      <c r="F122" s="86">
        <v>1055377</v>
      </c>
      <c r="G122" s="32">
        <v>19.89</v>
      </c>
      <c r="H122" s="32" t="s">
        <v>865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45225</v>
      </c>
      <c r="B123" s="32" t="s">
        <v>1054</v>
      </c>
      <c r="C123" s="31" t="s">
        <v>1055</v>
      </c>
      <c r="D123" s="31" t="s">
        <v>1056</v>
      </c>
      <c r="E123" s="31" t="s">
        <v>576</v>
      </c>
      <c r="F123" s="86">
        <v>166351</v>
      </c>
      <c r="G123" s="32">
        <v>40.4</v>
      </c>
      <c r="H123" s="32" t="s">
        <v>865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45225</v>
      </c>
      <c r="B124" s="32" t="s">
        <v>1054</v>
      </c>
      <c r="C124" s="31" t="s">
        <v>1055</v>
      </c>
      <c r="D124" s="31" t="s">
        <v>935</v>
      </c>
      <c r="E124" s="31" t="s">
        <v>576</v>
      </c>
      <c r="F124" s="86">
        <v>152539</v>
      </c>
      <c r="G124" s="32">
        <v>40.049999999999997</v>
      </c>
      <c r="H124" s="32" t="s">
        <v>865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45225</v>
      </c>
      <c r="B125" s="32" t="s">
        <v>1192</v>
      </c>
      <c r="C125" s="31" t="s">
        <v>1193</v>
      </c>
      <c r="D125" s="31" t="s">
        <v>1194</v>
      </c>
      <c r="E125" s="31" t="s">
        <v>576</v>
      </c>
      <c r="F125" s="86">
        <v>45000</v>
      </c>
      <c r="G125" s="32">
        <v>45.48</v>
      </c>
      <c r="H125" s="32" t="s">
        <v>865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45225</v>
      </c>
      <c r="B126" s="32" t="s">
        <v>1057</v>
      </c>
      <c r="C126" s="31" t="s">
        <v>1058</v>
      </c>
      <c r="D126" s="31" t="s">
        <v>1001</v>
      </c>
      <c r="E126" s="31" t="s">
        <v>576</v>
      </c>
      <c r="F126" s="86">
        <v>283000</v>
      </c>
      <c r="G126" s="32">
        <v>124.2</v>
      </c>
      <c r="H126" s="32" t="s">
        <v>865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>
        <v>45225</v>
      </c>
      <c r="B127" s="32" t="s">
        <v>1195</v>
      </c>
      <c r="C127" s="31" t="s">
        <v>1196</v>
      </c>
      <c r="D127" s="31" t="s">
        <v>1197</v>
      </c>
      <c r="E127" s="31" t="s">
        <v>576</v>
      </c>
      <c r="F127" s="86">
        <v>126344</v>
      </c>
      <c r="G127" s="32">
        <v>349.14</v>
      </c>
      <c r="H127" s="32" t="s">
        <v>865</v>
      </c>
    </row>
    <row r="128" spans="1:28" ht="15" customHeight="1">
      <c r="A128" s="85">
        <v>45225</v>
      </c>
      <c r="B128" s="32" t="s">
        <v>1169</v>
      </c>
      <c r="C128" s="31" t="s">
        <v>1170</v>
      </c>
      <c r="D128" s="31" t="s">
        <v>577</v>
      </c>
      <c r="E128" s="31" t="s">
        <v>576</v>
      </c>
      <c r="F128" s="86">
        <v>161763</v>
      </c>
      <c r="G128" s="32">
        <v>169.69</v>
      </c>
      <c r="H128" s="32" t="s">
        <v>865</v>
      </c>
    </row>
    <row r="129" spans="1:8" ht="15" customHeight="1">
      <c r="A129" s="85">
        <v>45225</v>
      </c>
      <c r="B129" s="32" t="s">
        <v>1171</v>
      </c>
      <c r="C129" s="31" t="s">
        <v>1172</v>
      </c>
      <c r="D129" s="31" t="s">
        <v>577</v>
      </c>
      <c r="E129" s="31" t="s">
        <v>576</v>
      </c>
      <c r="F129" s="86">
        <v>84866</v>
      </c>
      <c r="G129" s="32">
        <v>1017.03</v>
      </c>
      <c r="H129" s="32" t="s">
        <v>865</v>
      </c>
    </row>
    <row r="130" spans="1:8" ht="15" customHeight="1">
      <c r="A130" s="85">
        <v>45225</v>
      </c>
      <c r="B130" s="32" t="s">
        <v>1173</v>
      </c>
      <c r="C130" s="31" t="s">
        <v>1174</v>
      </c>
      <c r="D130" s="31" t="s">
        <v>577</v>
      </c>
      <c r="E130" s="31" t="s">
        <v>576</v>
      </c>
      <c r="F130" s="86">
        <v>134774</v>
      </c>
      <c r="G130" s="32">
        <v>1049.55</v>
      </c>
      <c r="H130" s="32" t="s">
        <v>865</v>
      </c>
    </row>
    <row r="131" spans="1:8" ht="15" customHeight="1">
      <c r="A131" s="85">
        <v>45225</v>
      </c>
      <c r="B131" s="32" t="s">
        <v>1175</v>
      </c>
      <c r="C131" s="31" t="s">
        <v>1176</v>
      </c>
      <c r="D131" s="31" t="s">
        <v>1056</v>
      </c>
      <c r="E131" s="31" t="s">
        <v>576</v>
      </c>
      <c r="F131" s="86">
        <v>93897</v>
      </c>
      <c r="G131" s="32">
        <v>74.94</v>
      </c>
      <c r="H131" s="32" t="s">
        <v>865</v>
      </c>
    </row>
    <row r="132" spans="1:8" ht="15" customHeight="1">
      <c r="A132" s="85">
        <v>45225</v>
      </c>
      <c r="B132" s="32" t="s">
        <v>1175</v>
      </c>
      <c r="C132" s="31" t="s">
        <v>1176</v>
      </c>
      <c r="D132" s="31" t="s">
        <v>935</v>
      </c>
      <c r="E132" s="31" t="s">
        <v>576</v>
      </c>
      <c r="F132" s="86">
        <v>92870</v>
      </c>
      <c r="G132" s="32">
        <v>73.819999999999993</v>
      </c>
      <c r="H132" s="32" t="s">
        <v>865</v>
      </c>
    </row>
    <row r="133" spans="1:8" ht="15" customHeight="1">
      <c r="A133" s="85">
        <v>45225</v>
      </c>
      <c r="B133" s="32" t="s">
        <v>1086</v>
      </c>
      <c r="C133" s="31" t="s">
        <v>1087</v>
      </c>
      <c r="D133" s="31" t="s">
        <v>577</v>
      </c>
      <c r="E133" s="31" t="s">
        <v>576</v>
      </c>
      <c r="F133" s="86">
        <v>138866</v>
      </c>
      <c r="G133" s="32">
        <v>126.56</v>
      </c>
      <c r="H133" s="32" t="s">
        <v>865</v>
      </c>
    </row>
    <row r="134" spans="1:8" ht="15" customHeight="1">
      <c r="A134" s="85">
        <v>45225</v>
      </c>
      <c r="B134" s="32" t="s">
        <v>1086</v>
      </c>
      <c r="C134" s="31" t="s">
        <v>1087</v>
      </c>
      <c r="D134" s="31" t="s">
        <v>1032</v>
      </c>
      <c r="E134" s="31" t="s">
        <v>576</v>
      </c>
      <c r="F134" s="86">
        <v>272860</v>
      </c>
      <c r="G134" s="32">
        <v>128.97</v>
      </c>
      <c r="H134" s="32" t="s">
        <v>865</v>
      </c>
    </row>
    <row r="135" spans="1:8" ht="15" customHeight="1">
      <c r="A135" s="85">
        <v>45225</v>
      </c>
      <c r="B135" s="32" t="s">
        <v>1086</v>
      </c>
      <c r="C135" s="31" t="s">
        <v>1087</v>
      </c>
      <c r="D135" s="31" t="s">
        <v>1080</v>
      </c>
      <c r="E135" s="31" t="s">
        <v>576</v>
      </c>
      <c r="F135" s="86">
        <v>27200</v>
      </c>
      <c r="G135" s="32">
        <v>130.6</v>
      </c>
      <c r="H135" s="32" t="s">
        <v>865</v>
      </c>
    </row>
    <row r="136" spans="1:8" ht="15" customHeight="1">
      <c r="A136" s="85">
        <v>45225</v>
      </c>
      <c r="B136" s="32" t="s">
        <v>1059</v>
      </c>
      <c r="C136" s="31" t="s">
        <v>1060</v>
      </c>
      <c r="D136" s="31" t="s">
        <v>1181</v>
      </c>
      <c r="E136" s="31" t="s">
        <v>576</v>
      </c>
      <c r="F136" s="86">
        <v>17582082</v>
      </c>
      <c r="G136" s="32">
        <v>4.24</v>
      </c>
      <c r="H136" s="32" t="s">
        <v>865</v>
      </c>
    </row>
    <row r="137" spans="1:8" ht="15" customHeight="1">
      <c r="A137" s="85">
        <v>45225</v>
      </c>
      <c r="B137" s="32" t="s">
        <v>1059</v>
      </c>
      <c r="C137" s="31" t="s">
        <v>1060</v>
      </c>
      <c r="D137" s="31" t="s">
        <v>1180</v>
      </c>
      <c r="E137" s="31" t="s">
        <v>576</v>
      </c>
      <c r="F137" s="86">
        <v>3469764</v>
      </c>
      <c r="G137" s="32">
        <v>4.41</v>
      </c>
      <c r="H137" s="32" t="s">
        <v>865</v>
      </c>
    </row>
    <row r="138" spans="1:8" ht="15" customHeight="1">
      <c r="A138" s="85">
        <v>45225</v>
      </c>
      <c r="B138" s="32" t="s">
        <v>1182</v>
      </c>
      <c r="C138" s="31" t="s">
        <v>1183</v>
      </c>
      <c r="D138" s="31" t="s">
        <v>1184</v>
      </c>
      <c r="E138" s="31" t="s">
        <v>576</v>
      </c>
      <c r="F138" s="86">
        <v>209357</v>
      </c>
      <c r="G138" s="32">
        <v>166.22</v>
      </c>
      <c r="H138" s="32" t="s">
        <v>865</v>
      </c>
    </row>
    <row r="139" spans="1:8" ht="15" customHeight="1">
      <c r="A139" s="85"/>
      <c r="B139" s="32"/>
      <c r="C139" s="31"/>
      <c r="D139" s="31"/>
      <c r="E139" s="31"/>
      <c r="F139" s="86"/>
      <c r="G139" s="32"/>
      <c r="H139" s="32"/>
    </row>
    <row r="140" spans="1:8" ht="15" customHeight="1">
      <c r="A140" s="85"/>
      <c r="B140" s="32"/>
      <c r="C140" s="31"/>
      <c r="D140" s="31"/>
      <c r="E140" s="31"/>
      <c r="F140" s="86"/>
      <c r="G140" s="32"/>
      <c r="H140" s="32"/>
    </row>
    <row r="141" spans="1:8" ht="15" customHeight="1">
      <c r="A141" s="85"/>
      <c r="B141" s="32"/>
      <c r="C141" s="31"/>
      <c r="D141" s="31"/>
      <c r="E141" s="31"/>
      <c r="F141" s="86"/>
      <c r="G141" s="32"/>
      <c r="H141" s="32"/>
    </row>
    <row r="142" spans="1:8" ht="15" customHeight="1">
      <c r="A142" s="85"/>
      <c r="B142" s="32"/>
      <c r="C142" s="31"/>
      <c r="D142" s="31"/>
      <c r="E142" s="31"/>
      <c r="F142" s="86"/>
      <c r="G142" s="32"/>
      <c r="H142" s="32"/>
    </row>
    <row r="143" spans="1:8" ht="15" customHeight="1">
      <c r="A143" s="85"/>
      <c r="B143" s="32"/>
      <c r="C143" s="31"/>
      <c r="D143" s="31"/>
      <c r="E143" s="31"/>
      <c r="F143" s="86"/>
      <c r="G143" s="32"/>
      <c r="H143" s="32"/>
    </row>
    <row r="144" spans="1:8" ht="15" customHeight="1">
      <c r="A144" s="85"/>
      <c r="B144" s="32"/>
      <c r="C144" s="31"/>
      <c r="D144" s="31"/>
      <c r="E144" s="31"/>
      <c r="F144" s="86"/>
      <c r="G144" s="32"/>
      <c r="H144" s="32"/>
    </row>
    <row r="145" spans="1:8" ht="15" customHeight="1">
      <c r="A145" s="85"/>
      <c r="B145" s="32"/>
      <c r="C145" s="31"/>
      <c r="D145" s="31"/>
      <c r="E145" s="31"/>
      <c r="F145" s="86"/>
      <c r="G145" s="32"/>
      <c r="H145" s="32"/>
    </row>
    <row r="146" spans="1:8" ht="15" customHeight="1">
      <c r="A146" s="85"/>
      <c r="B146" s="32"/>
      <c r="C146" s="31"/>
      <c r="D146" s="31"/>
      <c r="E146" s="31"/>
      <c r="F146" s="86"/>
      <c r="G146" s="32"/>
      <c r="H146" s="32"/>
    </row>
    <row r="147" spans="1:8" ht="15" customHeight="1">
      <c r="A147" s="85"/>
      <c r="B147" s="32"/>
      <c r="C147" s="31"/>
      <c r="D147" s="31"/>
      <c r="E147" s="31"/>
      <c r="F147" s="86"/>
      <c r="G147" s="32"/>
      <c r="H147" s="32"/>
    </row>
    <row r="148" spans="1:8" ht="15" customHeight="1">
      <c r="A148" s="85"/>
      <c r="B148" s="32"/>
      <c r="C148" s="31"/>
      <c r="D148" s="31"/>
      <c r="E148" s="31"/>
      <c r="F148" s="86"/>
      <c r="G148" s="32"/>
      <c r="H148" s="32"/>
    </row>
    <row r="149" spans="1:8" ht="15" customHeight="1">
      <c r="A149" s="85"/>
      <c r="B149" s="32"/>
      <c r="C149" s="31"/>
      <c r="D149" s="31"/>
      <c r="E149" s="31"/>
      <c r="F149" s="86"/>
      <c r="G149" s="32"/>
      <c r="H149" s="32"/>
    </row>
    <row r="150" spans="1:8" ht="15" customHeight="1">
      <c r="A150" s="85"/>
      <c r="B150" s="32"/>
      <c r="C150" s="31"/>
      <c r="D150" s="31"/>
      <c r="E150" s="31"/>
      <c r="F150" s="86"/>
      <c r="G150" s="32"/>
      <c r="H150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10"/>
  <sheetViews>
    <sheetView zoomScale="80" zoomScaleNormal="80" workbookViewId="0"/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2" t="s">
        <v>936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45226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5" t="s">
        <v>16</v>
      </c>
      <c r="B9" s="96" t="s">
        <v>567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236" t="s">
        <v>591</v>
      </c>
      <c r="Q9" s="238" t="s">
        <v>1061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357">
        <v>1</v>
      </c>
      <c r="B10" s="358">
        <v>45174</v>
      </c>
      <c r="C10" s="359"/>
      <c r="D10" s="360" t="s">
        <v>402</v>
      </c>
      <c r="E10" s="361" t="s">
        <v>998</v>
      </c>
      <c r="F10" s="239">
        <v>2963</v>
      </c>
      <c r="G10" s="240">
        <v>2785</v>
      </c>
      <c r="H10" s="239">
        <v>2785</v>
      </c>
      <c r="I10" s="239" t="s">
        <v>879</v>
      </c>
      <c r="J10" s="362" t="s">
        <v>997</v>
      </c>
      <c r="K10" s="362">
        <f t="shared" ref="K10" si="0">H10-F10</f>
        <v>-178</v>
      </c>
      <c r="L10" s="363">
        <f>(F10*-0.3)/100</f>
        <v>-8.8889999999999993</v>
      </c>
      <c r="M10" s="364">
        <f t="shared" ref="M10" si="1">(K10+L10)/F10</f>
        <v>-6.3074249071886607E-2</v>
      </c>
      <c r="N10" s="362" t="s">
        <v>605</v>
      </c>
      <c r="O10" s="365">
        <v>45215</v>
      </c>
      <c r="P10" s="366"/>
      <c r="Q10" s="343">
        <v>45203</v>
      </c>
      <c r="S10" s="37" t="s">
        <v>594</v>
      </c>
    </row>
    <row r="11" spans="1:27" ht="15" customHeight="1">
      <c r="A11" s="230">
        <v>2</v>
      </c>
      <c r="B11" s="226">
        <v>45181</v>
      </c>
      <c r="C11" s="231"/>
      <c r="D11" s="235" t="s">
        <v>324</v>
      </c>
      <c r="E11" s="232" t="s">
        <v>592</v>
      </c>
      <c r="F11" s="340" t="s">
        <v>881</v>
      </c>
      <c r="G11" s="352">
        <v>608</v>
      </c>
      <c r="H11" s="340"/>
      <c r="I11" s="340" t="s">
        <v>882</v>
      </c>
      <c r="J11" s="352" t="s">
        <v>593</v>
      </c>
      <c r="K11" s="352"/>
      <c r="L11" s="353"/>
      <c r="M11" s="354"/>
      <c r="N11" s="352"/>
      <c r="O11" s="355"/>
      <c r="P11" s="356">
        <f>VLOOKUP(D11,'MidCap Intra'!$B$11:$C$568,2,0)</f>
        <v>604.15</v>
      </c>
      <c r="Q11" s="343">
        <v>45219</v>
      </c>
      <c r="S11" s="37" t="s">
        <v>594</v>
      </c>
    </row>
    <row r="12" spans="1:27" ht="15" customHeight="1">
      <c r="A12" s="328">
        <v>3</v>
      </c>
      <c r="B12" s="329">
        <v>45181</v>
      </c>
      <c r="C12" s="330"/>
      <c r="D12" s="331" t="s">
        <v>226</v>
      </c>
      <c r="E12" s="332" t="s">
        <v>592</v>
      </c>
      <c r="F12" s="228">
        <v>621</v>
      </c>
      <c r="G12" s="221">
        <v>584</v>
      </c>
      <c r="H12" s="228">
        <v>661</v>
      </c>
      <c r="I12" s="228" t="s">
        <v>883</v>
      </c>
      <c r="J12" s="294" t="s">
        <v>636</v>
      </c>
      <c r="K12" s="294">
        <f t="shared" ref="K12" si="2">H12-F12</f>
        <v>40</v>
      </c>
      <c r="L12" s="295">
        <f>(F12*-0.3)/100</f>
        <v>-1.8629999999999998</v>
      </c>
      <c r="M12" s="296">
        <f t="shared" ref="M12" si="3">(K12+L12)/F12</f>
        <v>6.1412238325281802E-2</v>
      </c>
      <c r="N12" s="297" t="s">
        <v>595</v>
      </c>
      <c r="O12" s="298">
        <v>45212</v>
      </c>
      <c r="P12" s="351"/>
      <c r="Q12" s="343" t="s">
        <v>625</v>
      </c>
      <c r="S12" s="37" t="s">
        <v>594</v>
      </c>
    </row>
    <row r="13" spans="1:27" ht="15" customHeight="1">
      <c r="A13" s="328">
        <v>4</v>
      </c>
      <c r="B13" s="329">
        <v>45187</v>
      </c>
      <c r="C13" s="330"/>
      <c r="D13" s="331" t="s">
        <v>453</v>
      </c>
      <c r="E13" s="332" t="s">
        <v>592</v>
      </c>
      <c r="F13" s="228">
        <v>2525</v>
      </c>
      <c r="G13" s="221">
        <v>2380</v>
      </c>
      <c r="H13" s="228">
        <v>2665</v>
      </c>
      <c r="I13" s="228" t="s">
        <v>886</v>
      </c>
      <c r="J13" s="294" t="s">
        <v>743</v>
      </c>
      <c r="K13" s="294">
        <f t="shared" ref="K13" si="4">H13-F13</f>
        <v>140</v>
      </c>
      <c r="L13" s="295">
        <f>(F13*-0.3)/100</f>
        <v>-7.5750000000000002</v>
      </c>
      <c r="M13" s="296">
        <f t="shared" ref="M13" si="5">(K13+L13)/F13</f>
        <v>5.244554455445545E-2</v>
      </c>
      <c r="N13" s="297" t="s">
        <v>595</v>
      </c>
      <c r="O13" s="298">
        <v>45203</v>
      </c>
      <c r="P13" s="299"/>
      <c r="Q13" s="343">
        <v>45194</v>
      </c>
      <c r="S13" s="37" t="s">
        <v>594</v>
      </c>
    </row>
    <row r="14" spans="1:27" ht="15" customHeight="1">
      <c r="A14" s="230">
        <v>5</v>
      </c>
      <c r="B14" s="226">
        <v>45189</v>
      </c>
      <c r="C14" s="231"/>
      <c r="D14" s="235" t="s">
        <v>211</v>
      </c>
      <c r="E14" s="232" t="s">
        <v>592</v>
      </c>
      <c r="F14" s="225" t="s">
        <v>887</v>
      </c>
      <c r="G14" s="227">
        <v>2235</v>
      </c>
      <c r="H14" s="225"/>
      <c r="I14" s="225" t="s">
        <v>888</v>
      </c>
      <c r="J14" s="227" t="s">
        <v>593</v>
      </c>
      <c r="K14" s="227"/>
      <c r="L14" s="229"/>
      <c r="M14" s="233"/>
      <c r="N14" s="227"/>
      <c r="O14" s="234"/>
      <c r="P14" s="229">
        <f>VLOOKUP(D14,'MidCap Intra'!$B$11:$C$568,2,0)</f>
        <v>2226.5</v>
      </c>
      <c r="Q14" s="343">
        <v>45203</v>
      </c>
      <c r="S14" s="37" t="s">
        <v>594</v>
      </c>
    </row>
    <row r="15" spans="1:27" ht="15" customHeight="1">
      <c r="A15" s="357">
        <v>6</v>
      </c>
      <c r="B15" s="358">
        <v>45189</v>
      </c>
      <c r="C15" s="359"/>
      <c r="D15" s="360" t="s">
        <v>201</v>
      </c>
      <c r="E15" s="361" t="s">
        <v>592</v>
      </c>
      <c r="F15" s="239">
        <v>3480</v>
      </c>
      <c r="G15" s="240">
        <v>3370</v>
      </c>
      <c r="H15" s="239">
        <v>3345</v>
      </c>
      <c r="I15" s="239" t="s">
        <v>889</v>
      </c>
      <c r="J15" s="362" t="s">
        <v>1069</v>
      </c>
      <c r="K15" s="362">
        <f t="shared" ref="K15" si="6">H15-F15</f>
        <v>-135</v>
      </c>
      <c r="L15" s="363">
        <f>(F15*-0.3)/100</f>
        <v>-10.44</v>
      </c>
      <c r="M15" s="364">
        <f t="shared" ref="M15" si="7">(K15+L15)/F15</f>
        <v>-4.1793103448275859E-2</v>
      </c>
      <c r="N15" s="362" t="s">
        <v>605</v>
      </c>
      <c r="O15" s="365">
        <v>45224</v>
      </c>
      <c r="P15" s="366"/>
      <c r="Q15" s="343">
        <v>45191</v>
      </c>
      <c r="S15" s="37" t="s">
        <v>594</v>
      </c>
    </row>
    <row r="16" spans="1:27" ht="15" customHeight="1">
      <c r="A16" s="230">
        <v>7</v>
      </c>
      <c r="B16" s="226">
        <v>45190</v>
      </c>
      <c r="C16" s="231"/>
      <c r="D16" s="235" t="s">
        <v>548</v>
      </c>
      <c r="E16" s="232" t="s">
        <v>592</v>
      </c>
      <c r="F16" s="225" t="s">
        <v>890</v>
      </c>
      <c r="G16" s="227">
        <v>276</v>
      </c>
      <c r="H16" s="225"/>
      <c r="I16" s="225" t="s">
        <v>891</v>
      </c>
      <c r="J16" s="227" t="s">
        <v>593</v>
      </c>
      <c r="K16" s="227"/>
      <c r="L16" s="229"/>
      <c r="M16" s="233"/>
      <c r="N16" s="227"/>
      <c r="O16" s="234"/>
      <c r="P16" s="229">
        <f>VLOOKUP(D16,'MidCap Intra'!$B$11:$C$568,2,0)</f>
        <v>299.05</v>
      </c>
      <c r="Q16" s="343">
        <v>45208</v>
      </c>
      <c r="S16" s="37" t="s">
        <v>787</v>
      </c>
    </row>
    <row r="17" spans="1:39" ht="15" customHeight="1">
      <c r="A17" s="357">
        <v>8</v>
      </c>
      <c r="B17" s="358">
        <v>45191</v>
      </c>
      <c r="C17" s="359"/>
      <c r="D17" s="360" t="s">
        <v>372</v>
      </c>
      <c r="E17" s="361" t="s">
        <v>592</v>
      </c>
      <c r="F17" s="239">
        <v>516</v>
      </c>
      <c r="G17" s="240">
        <v>485</v>
      </c>
      <c r="H17" s="239">
        <v>472.5</v>
      </c>
      <c r="I17" s="239" t="s">
        <v>893</v>
      </c>
      <c r="J17" s="362" t="s">
        <v>1046</v>
      </c>
      <c r="K17" s="362">
        <f t="shared" ref="K17" si="8">H17-F17</f>
        <v>-43.5</v>
      </c>
      <c r="L17" s="363">
        <f>(F17*-0.3)/100</f>
        <v>-1.5479999999999998</v>
      </c>
      <c r="M17" s="364">
        <f t="shared" ref="M17" si="9">(K17+L17)/F17</f>
        <v>-8.7302325581395349E-2</v>
      </c>
      <c r="N17" s="362" t="s">
        <v>605</v>
      </c>
      <c r="O17" s="365">
        <v>45222</v>
      </c>
      <c r="P17" s="366"/>
      <c r="Q17" s="343"/>
      <c r="S17" s="37" t="s">
        <v>594</v>
      </c>
    </row>
    <row r="18" spans="1:39" ht="15" customHeight="1">
      <c r="A18" s="357">
        <v>9</v>
      </c>
      <c r="B18" s="358">
        <v>45194</v>
      </c>
      <c r="C18" s="359"/>
      <c r="D18" s="360" t="s">
        <v>430</v>
      </c>
      <c r="E18" s="361" t="s">
        <v>592</v>
      </c>
      <c r="F18" s="239">
        <v>114</v>
      </c>
      <c r="G18" s="240">
        <v>108</v>
      </c>
      <c r="H18" s="239">
        <v>107.5</v>
      </c>
      <c r="I18" s="239" t="s">
        <v>873</v>
      </c>
      <c r="J18" s="362" t="s">
        <v>1068</v>
      </c>
      <c r="K18" s="362">
        <f t="shared" ref="K18" si="10">H18-F18</f>
        <v>-6.5</v>
      </c>
      <c r="L18" s="363">
        <f>(F18*-0.3)/100</f>
        <v>-0.34199999999999997</v>
      </c>
      <c r="M18" s="364">
        <f t="shared" ref="M18" si="11">(K18+L18)/F18</f>
        <v>-6.0017543859649122E-2</v>
      </c>
      <c r="N18" s="362" t="s">
        <v>605</v>
      </c>
      <c r="O18" s="365">
        <v>45224</v>
      </c>
      <c r="P18" s="366"/>
      <c r="Q18" s="343">
        <v>45222</v>
      </c>
      <c r="S18" s="37" t="s">
        <v>594</v>
      </c>
    </row>
    <row r="19" spans="1:39" ht="15" customHeight="1">
      <c r="A19" s="289">
        <v>10</v>
      </c>
      <c r="B19" s="290">
        <v>45198</v>
      </c>
      <c r="C19" s="291"/>
      <c r="D19" s="292" t="s">
        <v>373</v>
      </c>
      <c r="E19" s="293" t="s">
        <v>592</v>
      </c>
      <c r="F19" s="287">
        <v>222</v>
      </c>
      <c r="G19" s="288">
        <v>204</v>
      </c>
      <c r="H19" s="287">
        <v>234.5</v>
      </c>
      <c r="I19" s="287" t="s">
        <v>902</v>
      </c>
      <c r="J19" s="294" t="s">
        <v>903</v>
      </c>
      <c r="K19" s="294">
        <f t="shared" ref="K19" si="12">H19-F19</f>
        <v>12.5</v>
      </c>
      <c r="L19" s="295">
        <f>(F19*-0.3)/100</f>
        <v>-0.66599999999999993</v>
      </c>
      <c r="M19" s="296">
        <f t="shared" ref="M19" si="13">(K19+L19)/F19</f>
        <v>5.3306306306306304E-2</v>
      </c>
      <c r="N19" s="297" t="s">
        <v>595</v>
      </c>
      <c r="O19" s="298">
        <v>45202</v>
      </c>
      <c r="P19" s="339"/>
      <c r="Q19" s="343" t="s">
        <v>625</v>
      </c>
      <c r="S19" s="37" t="s">
        <v>594</v>
      </c>
    </row>
    <row r="20" spans="1:39" ht="15" customHeight="1">
      <c r="A20" s="230">
        <v>11</v>
      </c>
      <c r="B20" s="226">
        <v>45203</v>
      </c>
      <c r="C20" s="231"/>
      <c r="D20" s="235" t="s">
        <v>919</v>
      </c>
      <c r="E20" s="232" t="s">
        <v>592</v>
      </c>
      <c r="F20" s="225" t="s">
        <v>920</v>
      </c>
      <c r="G20" s="227">
        <v>845</v>
      </c>
      <c r="H20" s="225"/>
      <c r="I20" s="225" t="s">
        <v>921</v>
      </c>
      <c r="J20" s="227" t="s">
        <v>593</v>
      </c>
      <c r="K20" s="227"/>
      <c r="L20" s="229"/>
      <c r="M20" s="233"/>
      <c r="N20" s="227"/>
      <c r="O20" s="234"/>
      <c r="P20" s="229"/>
      <c r="Q20" s="343">
        <v>45216</v>
      </c>
      <c r="S20" s="37" t="s">
        <v>594</v>
      </c>
    </row>
    <row r="21" spans="1:39" ht="15" customHeight="1">
      <c r="A21" s="230">
        <v>12</v>
      </c>
      <c r="B21" s="343">
        <v>45208</v>
      </c>
      <c r="C21" s="231"/>
      <c r="D21" s="235" t="s">
        <v>228</v>
      </c>
      <c r="E21" s="232" t="s">
        <v>592</v>
      </c>
      <c r="F21" s="225" t="s">
        <v>952</v>
      </c>
      <c r="G21" s="227">
        <v>117</v>
      </c>
      <c r="H21" s="225"/>
      <c r="I21" s="225" t="s">
        <v>953</v>
      </c>
      <c r="J21" s="227" t="s">
        <v>593</v>
      </c>
      <c r="K21" s="227"/>
      <c r="L21" s="229"/>
      <c r="M21" s="233"/>
      <c r="N21" s="227"/>
      <c r="O21" s="234"/>
      <c r="P21" s="229">
        <f>VLOOKUP(D21,'MidCap Intra'!$B$11:$C$568,2,0)</f>
        <v>119.9</v>
      </c>
      <c r="Q21" s="343">
        <v>45222</v>
      </c>
      <c r="S21" s="37" t="s">
        <v>594</v>
      </c>
    </row>
    <row r="22" spans="1:39" ht="15" customHeight="1">
      <c r="A22" s="230">
        <v>13</v>
      </c>
      <c r="B22" s="343">
        <v>45208</v>
      </c>
      <c r="C22" s="231"/>
      <c r="D22" s="235" t="s">
        <v>354</v>
      </c>
      <c r="E22" s="232" t="s">
        <v>592</v>
      </c>
      <c r="F22" s="225" t="s">
        <v>954</v>
      </c>
      <c r="G22" s="227">
        <v>1070</v>
      </c>
      <c r="H22" s="225"/>
      <c r="I22" s="225" t="s">
        <v>955</v>
      </c>
      <c r="J22" s="227" t="s">
        <v>593</v>
      </c>
      <c r="K22" s="227"/>
      <c r="L22" s="229"/>
      <c r="M22" s="233"/>
      <c r="N22" s="227"/>
      <c r="O22" s="234"/>
      <c r="P22" s="229">
        <f>VLOOKUP(D22,'MidCap Intra'!$B$11:$C$568,2,0)</f>
        <v>1107.95</v>
      </c>
      <c r="Q22" s="343">
        <v>45222</v>
      </c>
      <c r="S22" s="37" t="s">
        <v>594</v>
      </c>
    </row>
    <row r="23" spans="1:39" ht="15" customHeight="1">
      <c r="A23" s="230">
        <v>14</v>
      </c>
      <c r="B23" s="226">
        <v>45212</v>
      </c>
      <c r="C23" s="231"/>
      <c r="D23" s="235" t="s">
        <v>229</v>
      </c>
      <c r="E23" s="232" t="s">
        <v>592</v>
      </c>
      <c r="F23" s="225" t="s">
        <v>986</v>
      </c>
      <c r="G23" s="227">
        <v>3330</v>
      </c>
      <c r="H23" s="225"/>
      <c r="I23" s="225" t="s">
        <v>987</v>
      </c>
      <c r="J23" s="227" t="s">
        <v>593</v>
      </c>
      <c r="K23" s="227"/>
      <c r="L23" s="229"/>
      <c r="M23" s="233"/>
      <c r="N23" s="227"/>
      <c r="O23" s="234"/>
      <c r="P23" s="229">
        <f>VLOOKUP(D23,'MidCap Intra'!$B$11:$C$568,2,0)</f>
        <v>3336.75</v>
      </c>
      <c r="Q23" s="343">
        <v>45218</v>
      </c>
      <c r="S23" s="37" t="s">
        <v>594</v>
      </c>
    </row>
    <row r="24" spans="1:39" ht="15" customHeight="1">
      <c r="A24" s="99">
        <v>15</v>
      </c>
      <c r="B24" s="343">
        <v>45218</v>
      </c>
      <c r="C24" s="145"/>
      <c r="D24" s="145" t="s">
        <v>373</v>
      </c>
      <c r="E24" s="99" t="s">
        <v>604</v>
      </c>
      <c r="F24" s="99" t="s">
        <v>1021</v>
      </c>
      <c r="G24" s="99">
        <v>204</v>
      </c>
      <c r="H24" s="225"/>
      <c r="I24" s="225" t="s">
        <v>1022</v>
      </c>
      <c r="J24" s="227" t="s">
        <v>593</v>
      </c>
      <c r="K24" s="227"/>
      <c r="L24" s="229"/>
      <c r="M24" s="233"/>
      <c r="N24" s="227"/>
      <c r="O24" s="234"/>
      <c r="P24" s="229">
        <f>VLOOKUP(D24,'MidCap Intra'!$B$11:$C$568,2,0)</f>
        <v>213.15</v>
      </c>
      <c r="Q24" s="343">
        <v>45224</v>
      </c>
      <c r="S24" s="37" t="s">
        <v>594</v>
      </c>
    </row>
    <row r="25" spans="1:39" ht="15" customHeight="1">
      <c r="A25" s="99">
        <v>16</v>
      </c>
      <c r="B25" s="226">
        <v>45218</v>
      </c>
      <c r="C25" s="231"/>
      <c r="D25" s="235" t="s">
        <v>535</v>
      </c>
      <c r="E25" s="232" t="s">
        <v>604</v>
      </c>
      <c r="F25" s="225" t="s">
        <v>1023</v>
      </c>
      <c r="G25" s="227">
        <v>408</v>
      </c>
      <c r="H25" s="225"/>
      <c r="I25" s="225" t="s">
        <v>1024</v>
      </c>
      <c r="J25" s="227" t="s">
        <v>593</v>
      </c>
      <c r="K25" s="227"/>
      <c r="L25" s="229"/>
      <c r="M25" s="233"/>
      <c r="N25" s="227"/>
      <c r="O25" s="234"/>
      <c r="P25" s="229">
        <f>VLOOKUP(D25,'MidCap Intra'!$B$11:$C$568,2,0)</f>
        <v>413.2</v>
      </c>
      <c r="Q25" s="343">
        <v>45224</v>
      </c>
      <c r="S25" s="37" t="s">
        <v>594</v>
      </c>
    </row>
    <row r="26" spans="1:39" ht="15" customHeight="1">
      <c r="A26" s="230">
        <v>17</v>
      </c>
      <c r="B26" s="226">
        <v>45219</v>
      </c>
      <c r="C26" s="231"/>
      <c r="D26" s="235" t="s">
        <v>227</v>
      </c>
      <c r="E26" s="232" t="s">
        <v>604</v>
      </c>
      <c r="F26" s="225" t="s">
        <v>1041</v>
      </c>
      <c r="G26" s="227">
        <v>227</v>
      </c>
      <c r="H26" s="225"/>
      <c r="I26" s="225" t="s">
        <v>1042</v>
      </c>
      <c r="J26" s="227" t="s">
        <v>593</v>
      </c>
      <c r="K26" s="227"/>
      <c r="L26" s="229"/>
      <c r="M26" s="233"/>
      <c r="N26" s="227"/>
      <c r="O26" s="234"/>
      <c r="P26" s="229">
        <f>VLOOKUP(D26,'MidCap Intra'!$B$11:$C$568,2,0)</f>
        <v>234.4</v>
      </c>
      <c r="Q26" s="343">
        <v>45224</v>
      </c>
      <c r="S26" s="37" t="s">
        <v>594</v>
      </c>
    </row>
    <row r="27" spans="1:39" ht="15" customHeight="1">
      <c r="A27" s="230">
        <v>18</v>
      </c>
      <c r="B27" s="226">
        <v>45224</v>
      </c>
      <c r="C27" s="231"/>
      <c r="D27" s="235" t="s">
        <v>138</v>
      </c>
      <c r="E27" s="232" t="s">
        <v>604</v>
      </c>
      <c r="F27" s="225" t="s">
        <v>1062</v>
      </c>
      <c r="G27" s="227">
        <v>870</v>
      </c>
      <c r="H27" s="225"/>
      <c r="I27" s="225" t="s">
        <v>1063</v>
      </c>
      <c r="J27" s="227" t="s">
        <v>593</v>
      </c>
      <c r="K27" s="227"/>
      <c r="L27" s="229"/>
      <c r="M27" s="233"/>
      <c r="N27" s="227"/>
      <c r="O27" s="234"/>
      <c r="P27" s="229">
        <f>VLOOKUP(D27,'MidCap Intra'!$B$11:$C$568,2,0)</f>
        <v>908.65</v>
      </c>
      <c r="Q27" s="343">
        <v>45225</v>
      </c>
      <c r="S27" s="37"/>
    </row>
    <row r="28" spans="1:39" ht="15" customHeight="1">
      <c r="A28" s="230"/>
      <c r="B28" s="226"/>
      <c r="C28" s="231"/>
      <c r="D28" s="235"/>
      <c r="E28" s="232"/>
      <c r="F28" s="225"/>
      <c r="G28" s="227"/>
      <c r="H28" s="225"/>
      <c r="I28" s="225"/>
      <c r="J28" s="227"/>
      <c r="K28" s="227"/>
      <c r="L28" s="229"/>
      <c r="M28" s="233"/>
      <c r="N28" s="227"/>
      <c r="O28" s="234"/>
      <c r="P28" s="300"/>
      <c r="Q28" s="343"/>
      <c r="S28" s="37"/>
    </row>
    <row r="29" spans="1:39" ht="15" customHeight="1">
      <c r="A29" s="230"/>
      <c r="B29" s="226"/>
      <c r="C29" s="231"/>
      <c r="D29" s="235"/>
      <c r="E29" s="232"/>
      <c r="F29" s="225"/>
      <c r="G29" s="227"/>
      <c r="H29" s="225"/>
      <c r="I29" s="225"/>
      <c r="J29" s="227"/>
      <c r="K29" s="227"/>
      <c r="L29" s="229"/>
      <c r="M29" s="233"/>
      <c r="N29" s="227"/>
      <c r="O29" s="234"/>
      <c r="P29" s="229"/>
      <c r="Q29" s="343"/>
      <c r="S29" s="37"/>
    </row>
    <row r="31" spans="1:39" ht="14.25" customHeight="1">
      <c r="A31" s="105"/>
      <c r="B31" s="106"/>
      <c r="C31" s="107"/>
      <c r="D31" s="108"/>
      <c r="E31" s="109"/>
      <c r="F31" s="109"/>
      <c r="G31" s="105"/>
      <c r="H31" s="109"/>
      <c r="I31" s="110"/>
      <c r="J31" s="111"/>
      <c r="K31" s="111"/>
      <c r="L31" s="112"/>
      <c r="M31" s="113"/>
      <c r="N31" s="114"/>
      <c r="O31" s="115"/>
      <c r="P31" s="116"/>
      <c r="Q31" s="116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7" t="s">
        <v>596</v>
      </c>
      <c r="B32" s="118"/>
      <c r="C32" s="119"/>
      <c r="E32" s="120"/>
      <c r="F32" s="120"/>
      <c r="G32" s="120"/>
      <c r="H32" s="120"/>
      <c r="I32" s="120"/>
      <c r="J32" s="121"/>
      <c r="K32" s="120"/>
      <c r="L32" s="122"/>
      <c r="M32" s="55"/>
      <c r="N32" s="121"/>
      <c r="O32" s="119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123" t="s">
        <v>597</v>
      </c>
      <c r="B33" s="117"/>
      <c r="C33" s="117"/>
      <c r="D33" s="117"/>
      <c r="E33" s="37"/>
      <c r="F33" s="124" t="s">
        <v>598</v>
      </c>
      <c r="G33" s="6"/>
      <c r="H33" s="6"/>
      <c r="I33" s="6"/>
      <c r="J33" s="125"/>
      <c r="K33" s="126"/>
      <c r="L33" s="126"/>
      <c r="M33" s="127"/>
      <c r="N33" s="1"/>
      <c r="O33" s="128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17" t="s">
        <v>599</v>
      </c>
      <c r="B34" s="117"/>
      <c r="C34" s="117"/>
      <c r="D34" s="117" t="s">
        <v>600</v>
      </c>
      <c r="E34" s="6"/>
      <c r="F34" s="124" t="s">
        <v>601</v>
      </c>
      <c r="G34" s="6"/>
      <c r="H34" s="6"/>
      <c r="I34" s="6"/>
      <c r="J34" s="125"/>
      <c r="K34" s="126"/>
      <c r="L34" s="126"/>
      <c r="M34" s="127"/>
      <c r="N34" s="1"/>
      <c r="O34" s="128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17"/>
      <c r="B35" s="117"/>
      <c r="C35" s="117"/>
      <c r="D35" s="117"/>
      <c r="E35" s="6"/>
      <c r="F35" s="6"/>
      <c r="G35" s="6"/>
      <c r="H35" s="6"/>
      <c r="I35" s="6"/>
      <c r="J35" s="129"/>
      <c r="K35" s="126"/>
      <c r="L35" s="126"/>
      <c r="M35" s="6"/>
      <c r="N35" s="130"/>
      <c r="O35" s="1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247"/>
      <c r="B36" s="247"/>
      <c r="C36" s="247"/>
      <c r="D36" s="247"/>
      <c r="E36" s="248"/>
      <c r="F36" s="248"/>
      <c r="G36" s="248"/>
      <c r="H36" s="248"/>
      <c r="I36" s="248"/>
      <c r="J36" s="249"/>
      <c r="K36" s="250"/>
      <c r="L36" s="250"/>
      <c r="M36" s="248"/>
      <c r="N36" s="251"/>
      <c r="O36" s="252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4.25" customHeight="1">
      <c r="A37" s="117"/>
      <c r="B37" s="117"/>
      <c r="C37" s="117"/>
      <c r="D37" s="117"/>
      <c r="E37" s="6"/>
      <c r="F37" s="6"/>
      <c r="G37" s="6"/>
      <c r="H37" s="6"/>
      <c r="I37" s="6"/>
      <c r="J37" s="129"/>
      <c r="K37" s="126"/>
      <c r="L37" s="127"/>
      <c r="M37" s="6"/>
      <c r="N37" s="130"/>
      <c r="O37" s="1"/>
      <c r="P37" s="37"/>
      <c r="Q37" s="37"/>
      <c r="R37" s="37"/>
      <c r="S37" s="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.75" customHeight="1">
      <c r="A38" s="140" t="s">
        <v>607</v>
      </c>
      <c r="B38" s="140"/>
      <c r="C38" s="140"/>
      <c r="D38" s="140"/>
      <c r="E38" s="6"/>
      <c r="F38" s="6"/>
      <c r="G38" s="6"/>
      <c r="H38" s="6"/>
      <c r="I38" s="6"/>
      <c r="J38" s="6"/>
      <c r="K38" s="6"/>
      <c r="L38" s="6"/>
      <c r="M38" s="6"/>
      <c r="N38" s="6"/>
      <c r="O38" s="24"/>
      <c r="R38" s="37"/>
      <c r="S38" s="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38.25" customHeight="1">
      <c r="A39" s="96" t="s">
        <v>16</v>
      </c>
      <c r="B39" s="96" t="s">
        <v>567</v>
      </c>
      <c r="C39" s="96"/>
      <c r="D39" s="97" t="s">
        <v>579</v>
      </c>
      <c r="E39" s="96" t="s">
        <v>580</v>
      </c>
      <c r="F39" s="96" t="s">
        <v>581</v>
      </c>
      <c r="G39" s="96" t="s">
        <v>602</v>
      </c>
      <c r="H39" s="96" t="s">
        <v>583</v>
      </c>
      <c r="I39" s="236" t="s">
        <v>584</v>
      </c>
      <c r="J39" s="238" t="s">
        <v>585</v>
      </c>
      <c r="K39" s="237" t="s">
        <v>608</v>
      </c>
      <c r="L39" s="98" t="s">
        <v>587</v>
      </c>
      <c r="M39" s="141" t="s">
        <v>609</v>
      </c>
      <c r="N39" s="96" t="s">
        <v>610</v>
      </c>
      <c r="O39" s="95" t="s">
        <v>589</v>
      </c>
      <c r="P39" s="97" t="s">
        <v>590</v>
      </c>
      <c r="Q39" s="389"/>
      <c r="R39" s="37"/>
      <c r="S39" s="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2.75" customHeight="1">
      <c r="A40" s="222">
        <v>1</v>
      </c>
      <c r="B40" s="245">
        <v>45202</v>
      </c>
      <c r="C40" s="246"/>
      <c r="D40" s="246" t="s">
        <v>904</v>
      </c>
      <c r="E40" s="222" t="s">
        <v>604</v>
      </c>
      <c r="F40" s="222">
        <v>1232</v>
      </c>
      <c r="G40" s="222">
        <v>1218</v>
      </c>
      <c r="H40" s="223">
        <v>1245.5</v>
      </c>
      <c r="I40" s="223" t="s">
        <v>905</v>
      </c>
      <c r="J40" s="242" t="s">
        <v>906</v>
      </c>
      <c r="K40" s="243">
        <f t="shared" ref="K40" si="14">H40-F40</f>
        <v>13.5</v>
      </c>
      <c r="L40" s="104">
        <f t="shared" ref="L40" si="15">(H40*N40)*0.03%</f>
        <v>261.55499999999995</v>
      </c>
      <c r="M40" s="244">
        <f t="shared" ref="M40" si="16">(K40*N40)-L40</f>
        <v>9188.4449999999997</v>
      </c>
      <c r="N40" s="243">
        <v>700</v>
      </c>
      <c r="O40" s="103" t="s">
        <v>595</v>
      </c>
      <c r="P40" s="245">
        <v>45202</v>
      </c>
      <c r="Q40" s="302"/>
      <c r="R40" s="142"/>
      <c r="S40" s="55" t="s">
        <v>606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3"/>
      <c r="AH40" s="144"/>
      <c r="AI40" s="142"/>
      <c r="AJ40" s="142"/>
      <c r="AK40" s="143"/>
      <c r="AL40" s="143"/>
      <c r="AM40" s="143"/>
    </row>
    <row r="41" spans="1:39" ht="12.75" customHeight="1">
      <c r="A41" s="222">
        <v>2</v>
      </c>
      <c r="B41" s="245">
        <v>45202</v>
      </c>
      <c r="C41" s="246"/>
      <c r="D41" s="246" t="s">
        <v>907</v>
      </c>
      <c r="E41" s="222" t="s">
        <v>604</v>
      </c>
      <c r="F41" s="222">
        <v>2516</v>
      </c>
      <c r="G41" s="222">
        <v>2483</v>
      </c>
      <c r="H41" s="223">
        <v>2542.5</v>
      </c>
      <c r="I41" s="223" t="s">
        <v>908</v>
      </c>
      <c r="J41" s="242" t="s">
        <v>912</v>
      </c>
      <c r="K41" s="243">
        <f t="shared" ref="K41" si="17">H41-F41</f>
        <v>26.5</v>
      </c>
      <c r="L41" s="104">
        <f t="shared" ref="L41" si="18">(H41*N41)*0.03%</f>
        <v>228.82499999999999</v>
      </c>
      <c r="M41" s="244">
        <f t="shared" ref="M41" si="19">(K41*N41)-L41</f>
        <v>7721.1750000000002</v>
      </c>
      <c r="N41" s="243">
        <v>300</v>
      </c>
      <c r="O41" s="103" t="s">
        <v>595</v>
      </c>
      <c r="P41" s="245">
        <v>45203</v>
      </c>
      <c r="Q41" s="302"/>
      <c r="R41" s="142"/>
      <c r="S41" s="55" t="s">
        <v>594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3"/>
      <c r="AH41" s="144"/>
      <c r="AI41" s="142"/>
      <c r="AJ41" s="142"/>
      <c r="AK41" s="143"/>
      <c r="AL41" s="143"/>
      <c r="AM41" s="143"/>
    </row>
    <row r="42" spans="1:39" ht="12.75" customHeight="1">
      <c r="A42" s="319">
        <v>3</v>
      </c>
      <c r="B42" s="320">
        <v>45202</v>
      </c>
      <c r="C42" s="321"/>
      <c r="D42" s="321" t="s">
        <v>909</v>
      </c>
      <c r="E42" s="319" t="s">
        <v>604</v>
      </c>
      <c r="F42" s="319">
        <v>5300</v>
      </c>
      <c r="G42" s="319">
        <v>5250</v>
      </c>
      <c r="H42" s="322">
        <v>5250</v>
      </c>
      <c r="I42" s="322" t="s">
        <v>910</v>
      </c>
      <c r="J42" s="323" t="s">
        <v>915</v>
      </c>
      <c r="K42" s="324">
        <f t="shared" ref="K42:K43" si="20">H42-F42</f>
        <v>-50</v>
      </c>
      <c r="L42" s="325">
        <f t="shared" ref="L42:L43" si="21">(H42*N42)*0.03%</f>
        <v>315</v>
      </c>
      <c r="M42" s="326">
        <f t="shared" ref="M42:M43" si="22">(K42*N42)-L42</f>
        <v>-10315</v>
      </c>
      <c r="N42" s="324">
        <v>200</v>
      </c>
      <c r="O42" s="327" t="s">
        <v>605</v>
      </c>
      <c r="P42" s="320">
        <v>45203</v>
      </c>
      <c r="Q42" s="302"/>
      <c r="R42" s="142"/>
      <c r="S42" s="55" t="s">
        <v>606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3"/>
      <c r="AH42" s="144"/>
      <c r="AI42" s="142"/>
      <c r="AJ42" s="142"/>
      <c r="AK42" s="143"/>
      <c r="AL42" s="143"/>
      <c r="AM42" s="143"/>
    </row>
    <row r="43" spans="1:39" ht="12.75" customHeight="1">
      <c r="A43" s="222">
        <v>4</v>
      </c>
      <c r="B43" s="245">
        <v>45203</v>
      </c>
      <c r="C43" s="246"/>
      <c r="D43" s="246" t="s">
        <v>913</v>
      </c>
      <c r="E43" s="222" t="s">
        <v>604</v>
      </c>
      <c r="F43" s="222">
        <v>2430</v>
      </c>
      <c r="G43" s="222">
        <v>2390</v>
      </c>
      <c r="H43" s="223">
        <v>2460</v>
      </c>
      <c r="I43" s="223" t="s">
        <v>914</v>
      </c>
      <c r="J43" s="242" t="s">
        <v>816</v>
      </c>
      <c r="K43" s="243">
        <f t="shared" si="20"/>
        <v>30</v>
      </c>
      <c r="L43" s="104">
        <f t="shared" si="21"/>
        <v>184.49999999999997</v>
      </c>
      <c r="M43" s="244">
        <f t="shared" si="22"/>
        <v>7315.5</v>
      </c>
      <c r="N43" s="243">
        <v>250</v>
      </c>
      <c r="O43" s="103" t="s">
        <v>595</v>
      </c>
      <c r="P43" s="245">
        <v>45205</v>
      </c>
      <c r="Q43" s="302"/>
      <c r="R43" s="142"/>
      <c r="S43" s="55" t="s">
        <v>606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3"/>
      <c r="AH43" s="144"/>
      <c r="AI43" s="142"/>
      <c r="AJ43" s="142"/>
      <c r="AK43" s="143"/>
      <c r="AL43" s="143"/>
      <c r="AM43" s="143"/>
    </row>
    <row r="44" spans="1:39" ht="12.75" customHeight="1">
      <c r="A44" s="319">
        <v>5</v>
      </c>
      <c r="B44" s="320">
        <v>45203</v>
      </c>
      <c r="C44" s="321"/>
      <c r="D44" s="321" t="s">
        <v>907</v>
      </c>
      <c r="E44" s="319" t="s">
        <v>604</v>
      </c>
      <c r="F44" s="319">
        <v>2506</v>
      </c>
      <c r="G44" s="319">
        <v>2473</v>
      </c>
      <c r="H44" s="322">
        <v>2473</v>
      </c>
      <c r="I44" s="322" t="s">
        <v>916</v>
      </c>
      <c r="J44" s="323" t="s">
        <v>922</v>
      </c>
      <c r="K44" s="324">
        <f t="shared" ref="K44:K46" si="23">H44-F44</f>
        <v>-33</v>
      </c>
      <c r="L44" s="325">
        <f t="shared" ref="L44:L46" si="24">(H44*N44)*0.03%</f>
        <v>222.57</v>
      </c>
      <c r="M44" s="326">
        <f t="shared" ref="M44:M46" si="25">(K44*N44)-L44</f>
        <v>-10122.57</v>
      </c>
      <c r="N44" s="324">
        <v>300</v>
      </c>
      <c r="O44" s="327" t="s">
        <v>605</v>
      </c>
      <c r="P44" s="320">
        <v>45203</v>
      </c>
      <c r="Q44" s="302"/>
      <c r="R44" s="142"/>
      <c r="S44" s="55" t="s">
        <v>594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3"/>
      <c r="AH44" s="144"/>
      <c r="AI44" s="142"/>
      <c r="AJ44" s="142"/>
      <c r="AK44" s="143"/>
      <c r="AL44" s="143"/>
      <c r="AM44" s="143"/>
    </row>
    <row r="45" spans="1:39" ht="12.75" customHeight="1">
      <c r="A45" s="310">
        <v>6</v>
      </c>
      <c r="B45" s="311">
        <v>45203</v>
      </c>
      <c r="C45" s="312"/>
      <c r="D45" s="312" t="s">
        <v>904</v>
      </c>
      <c r="E45" s="310" t="s">
        <v>604</v>
      </c>
      <c r="F45" s="310">
        <v>1226</v>
      </c>
      <c r="G45" s="310">
        <v>1212</v>
      </c>
      <c r="H45" s="313">
        <v>1226.5</v>
      </c>
      <c r="I45" s="313" t="s">
        <v>917</v>
      </c>
      <c r="J45" s="314" t="s">
        <v>923</v>
      </c>
      <c r="K45" s="315">
        <f t="shared" si="23"/>
        <v>0.5</v>
      </c>
      <c r="L45" s="316">
        <f t="shared" si="24"/>
        <v>257.565</v>
      </c>
      <c r="M45" s="317">
        <f t="shared" si="25"/>
        <v>92.435000000000002</v>
      </c>
      <c r="N45" s="315">
        <v>700</v>
      </c>
      <c r="O45" s="318" t="s">
        <v>613</v>
      </c>
      <c r="P45" s="311">
        <v>45203</v>
      </c>
      <c r="Q45" s="302"/>
      <c r="R45" s="142"/>
      <c r="S45" s="55" t="s">
        <v>594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3"/>
      <c r="AH45" s="144"/>
      <c r="AI45" s="142"/>
      <c r="AJ45" s="142"/>
      <c r="AK45" s="143"/>
      <c r="AL45" s="143"/>
      <c r="AM45" s="143"/>
    </row>
    <row r="46" spans="1:39" ht="12.75" customHeight="1">
      <c r="A46" s="222">
        <v>7</v>
      </c>
      <c r="B46" s="245">
        <v>45203</v>
      </c>
      <c r="C46" s="246"/>
      <c r="D46" s="246" t="s">
        <v>924</v>
      </c>
      <c r="E46" s="222" t="s">
        <v>604</v>
      </c>
      <c r="F46" s="222">
        <v>22875</v>
      </c>
      <c r="G46" s="222">
        <v>22600</v>
      </c>
      <c r="H46" s="223">
        <v>23085</v>
      </c>
      <c r="I46" s="223" t="s">
        <v>925</v>
      </c>
      <c r="J46" s="242" t="s">
        <v>937</v>
      </c>
      <c r="K46" s="243">
        <f t="shared" si="23"/>
        <v>210</v>
      </c>
      <c r="L46" s="104">
        <f t="shared" si="24"/>
        <v>277.02</v>
      </c>
      <c r="M46" s="244">
        <f t="shared" si="25"/>
        <v>8122.98</v>
      </c>
      <c r="N46" s="243">
        <v>40</v>
      </c>
      <c r="O46" s="103" t="s">
        <v>595</v>
      </c>
      <c r="P46" s="245">
        <v>45205</v>
      </c>
      <c r="Q46" s="302"/>
      <c r="R46" s="142"/>
      <c r="S46" s="55" t="s">
        <v>606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3"/>
      <c r="AH46" s="144"/>
      <c r="AI46" s="142"/>
      <c r="AJ46" s="142"/>
      <c r="AK46" s="143"/>
      <c r="AL46" s="143"/>
      <c r="AM46" s="143"/>
    </row>
    <row r="47" spans="1:39" ht="12.75" customHeight="1">
      <c r="A47" s="222">
        <v>8</v>
      </c>
      <c r="B47" s="245">
        <v>45204</v>
      </c>
      <c r="C47" s="246"/>
      <c r="D47" s="246" t="s">
        <v>928</v>
      </c>
      <c r="E47" s="222" t="s">
        <v>604</v>
      </c>
      <c r="F47" s="222">
        <v>2503</v>
      </c>
      <c r="G47" s="222">
        <v>2470</v>
      </c>
      <c r="H47" s="223">
        <v>2525</v>
      </c>
      <c r="I47" s="223" t="s">
        <v>929</v>
      </c>
      <c r="J47" s="242" t="s">
        <v>959</v>
      </c>
      <c r="K47" s="243">
        <f t="shared" ref="K47" si="26">H47-F47</f>
        <v>22</v>
      </c>
      <c r="L47" s="104">
        <f t="shared" ref="L47" si="27">(H47*N47)*0.03%</f>
        <v>227.24999999999997</v>
      </c>
      <c r="M47" s="244">
        <f t="shared" ref="M47" si="28">(K47*N47)-L47</f>
        <v>6372.75</v>
      </c>
      <c r="N47" s="243">
        <v>300</v>
      </c>
      <c r="O47" s="103" t="s">
        <v>595</v>
      </c>
      <c r="P47" s="245">
        <v>45209</v>
      </c>
      <c r="Q47" s="302"/>
      <c r="R47" s="142"/>
      <c r="S47" s="55" t="s">
        <v>594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3"/>
      <c r="AH47" s="144"/>
      <c r="AI47" s="142"/>
      <c r="AJ47" s="142"/>
      <c r="AK47" s="143"/>
      <c r="AL47" s="143"/>
      <c r="AM47" s="143"/>
    </row>
    <row r="48" spans="1:39" ht="12.75" customHeight="1">
      <c r="A48" s="310">
        <v>9</v>
      </c>
      <c r="B48" s="311">
        <v>45204</v>
      </c>
      <c r="C48" s="312"/>
      <c r="D48" s="312" t="s">
        <v>930</v>
      </c>
      <c r="E48" s="310" t="s">
        <v>892</v>
      </c>
      <c r="F48" s="310">
        <v>1006</v>
      </c>
      <c r="G48" s="310">
        <v>1022</v>
      </c>
      <c r="H48" s="313">
        <v>1005</v>
      </c>
      <c r="I48" s="313" t="s">
        <v>931</v>
      </c>
      <c r="J48" s="314" t="s">
        <v>809</v>
      </c>
      <c r="K48" s="315">
        <f>F48-H48</f>
        <v>1</v>
      </c>
      <c r="L48" s="316">
        <f t="shared" ref="L48" si="29">(H48*N48)*0.03%</f>
        <v>188.43749999999997</v>
      </c>
      <c r="M48" s="317">
        <f t="shared" ref="M48" si="30">(K48*N48)-L48</f>
        <v>436.5625</v>
      </c>
      <c r="N48" s="315">
        <v>625</v>
      </c>
      <c r="O48" s="318" t="s">
        <v>613</v>
      </c>
      <c r="P48" s="311">
        <v>45205</v>
      </c>
      <c r="Q48" s="302"/>
      <c r="R48" s="142"/>
      <c r="S48" s="55" t="s">
        <v>594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3"/>
      <c r="AH48" s="144"/>
      <c r="AI48" s="142"/>
      <c r="AJ48" s="142"/>
      <c r="AK48" s="143"/>
      <c r="AL48" s="143"/>
      <c r="AM48" s="143"/>
    </row>
    <row r="49" spans="1:39" ht="12.75" customHeight="1">
      <c r="A49" s="319">
        <v>10</v>
      </c>
      <c r="B49" s="320">
        <v>45204</v>
      </c>
      <c r="C49" s="321"/>
      <c r="D49" s="321" t="s">
        <v>932</v>
      </c>
      <c r="E49" s="319" t="s">
        <v>604</v>
      </c>
      <c r="F49" s="319">
        <v>1099</v>
      </c>
      <c r="G49" s="319">
        <v>1085</v>
      </c>
      <c r="H49" s="322">
        <v>1087</v>
      </c>
      <c r="I49" s="322" t="s">
        <v>933</v>
      </c>
      <c r="J49" s="323" t="s">
        <v>934</v>
      </c>
      <c r="K49" s="324">
        <f t="shared" ref="K49:K50" si="31">H49-F49</f>
        <v>-12</v>
      </c>
      <c r="L49" s="325">
        <f t="shared" ref="L49:L50" si="32">(H49*N49)*0.03%</f>
        <v>228.26999999999998</v>
      </c>
      <c r="M49" s="326">
        <f t="shared" ref="M49:M50" si="33">(K49*N49)-L49</f>
        <v>-8628.27</v>
      </c>
      <c r="N49" s="324">
        <v>700</v>
      </c>
      <c r="O49" s="327" t="s">
        <v>605</v>
      </c>
      <c r="P49" s="320">
        <v>45204</v>
      </c>
      <c r="Q49" s="302"/>
      <c r="R49" s="142"/>
      <c r="S49" s="55" t="s">
        <v>606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3"/>
      <c r="AH49" s="144"/>
      <c r="AI49" s="142"/>
      <c r="AJ49" s="142"/>
      <c r="AK49" s="143"/>
      <c r="AL49" s="143"/>
      <c r="AM49" s="143"/>
    </row>
    <row r="50" spans="1:39" ht="12.75" customHeight="1">
      <c r="A50" s="310">
        <v>11</v>
      </c>
      <c r="B50" s="311">
        <v>45205</v>
      </c>
      <c r="C50" s="312"/>
      <c r="D50" s="312" t="s">
        <v>940</v>
      </c>
      <c r="E50" s="310" t="s">
        <v>604</v>
      </c>
      <c r="F50" s="310">
        <v>1161</v>
      </c>
      <c r="G50" s="310">
        <v>1148</v>
      </c>
      <c r="H50" s="313">
        <v>1161</v>
      </c>
      <c r="I50" s="313" t="s">
        <v>941</v>
      </c>
      <c r="J50" s="314" t="s">
        <v>966</v>
      </c>
      <c r="K50" s="315">
        <f t="shared" si="31"/>
        <v>0</v>
      </c>
      <c r="L50" s="316">
        <f t="shared" si="32"/>
        <v>296.05499999999995</v>
      </c>
      <c r="M50" s="317">
        <f t="shared" si="33"/>
        <v>-296.05499999999995</v>
      </c>
      <c r="N50" s="315">
        <v>850</v>
      </c>
      <c r="O50" s="318" t="s">
        <v>613</v>
      </c>
      <c r="P50" s="311">
        <v>45208</v>
      </c>
      <c r="Q50" s="302"/>
      <c r="R50" s="142"/>
      <c r="S50" s="55" t="s">
        <v>606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3"/>
      <c r="AH50" s="144"/>
      <c r="AI50" s="142"/>
      <c r="AJ50" s="142"/>
      <c r="AK50" s="143"/>
      <c r="AL50" s="143"/>
      <c r="AM50" s="143"/>
    </row>
    <row r="51" spans="1:39" ht="12.75" customHeight="1">
      <c r="A51" s="222">
        <v>12</v>
      </c>
      <c r="B51" s="245">
        <v>45205</v>
      </c>
      <c r="C51" s="246"/>
      <c r="D51" s="246" t="s">
        <v>904</v>
      </c>
      <c r="E51" s="222" t="s">
        <v>604</v>
      </c>
      <c r="F51" s="222">
        <v>1230</v>
      </c>
      <c r="G51" s="222">
        <v>1215</v>
      </c>
      <c r="H51" s="223">
        <v>1245</v>
      </c>
      <c r="I51" s="223" t="s">
        <v>942</v>
      </c>
      <c r="J51" s="242" t="s">
        <v>944</v>
      </c>
      <c r="K51" s="243">
        <f t="shared" ref="K51" si="34">H51-F51</f>
        <v>15</v>
      </c>
      <c r="L51" s="104">
        <f t="shared" ref="L51" si="35">(H51*N51)*0.03%</f>
        <v>261.45</v>
      </c>
      <c r="M51" s="244">
        <f t="shared" ref="M51" si="36">(K51*N51)-L51</f>
        <v>10238.549999999999</v>
      </c>
      <c r="N51" s="243">
        <v>700</v>
      </c>
      <c r="O51" s="103" t="s">
        <v>595</v>
      </c>
      <c r="P51" s="245">
        <v>45208</v>
      </c>
      <c r="Q51" s="302"/>
      <c r="R51" s="142"/>
      <c r="S51" s="55" t="s">
        <v>594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3"/>
      <c r="AH51" s="144"/>
      <c r="AI51" s="142"/>
      <c r="AJ51" s="142"/>
      <c r="AK51" s="143"/>
      <c r="AL51" s="143"/>
      <c r="AM51" s="143"/>
    </row>
    <row r="52" spans="1:39" ht="12.75" customHeight="1">
      <c r="A52" s="222">
        <v>13</v>
      </c>
      <c r="B52" s="245">
        <v>45208</v>
      </c>
      <c r="C52" s="246"/>
      <c r="D52" s="246" t="s">
        <v>950</v>
      </c>
      <c r="E52" s="222" t="s">
        <v>604</v>
      </c>
      <c r="F52" s="222">
        <v>419</v>
      </c>
      <c r="G52" s="222">
        <v>410</v>
      </c>
      <c r="H52" s="223">
        <v>427.5</v>
      </c>
      <c r="I52" s="223" t="s">
        <v>951</v>
      </c>
      <c r="J52" s="242" t="s">
        <v>965</v>
      </c>
      <c r="K52" s="243">
        <f t="shared" ref="K52" si="37">H52-F52</f>
        <v>8.5</v>
      </c>
      <c r="L52" s="104">
        <f t="shared" ref="L52:L53" si="38">(H52*N52)*0.03%</f>
        <v>160.3125</v>
      </c>
      <c r="M52" s="244">
        <f t="shared" ref="M52:M53" si="39">(K52*N52)-L52</f>
        <v>10464.6875</v>
      </c>
      <c r="N52" s="243">
        <v>1250</v>
      </c>
      <c r="O52" s="103" t="s">
        <v>595</v>
      </c>
      <c r="P52" s="245">
        <v>45209</v>
      </c>
      <c r="Q52" s="302"/>
      <c r="R52" s="142"/>
      <c r="S52" s="55" t="s">
        <v>606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3"/>
      <c r="AH52" s="144"/>
      <c r="AI52" s="142"/>
      <c r="AJ52" s="142"/>
      <c r="AK52" s="143"/>
      <c r="AL52" s="143"/>
      <c r="AM52" s="143"/>
    </row>
    <row r="53" spans="1:39" ht="12.75" customHeight="1">
      <c r="A53" s="310">
        <v>14</v>
      </c>
      <c r="B53" s="311">
        <v>45209</v>
      </c>
      <c r="C53" s="312"/>
      <c r="D53" s="312" t="s">
        <v>957</v>
      </c>
      <c r="E53" s="310" t="s">
        <v>892</v>
      </c>
      <c r="F53" s="310">
        <v>2250</v>
      </c>
      <c r="G53" s="310">
        <v>2272</v>
      </c>
      <c r="H53" s="313">
        <v>2252</v>
      </c>
      <c r="I53" s="313" t="s">
        <v>958</v>
      </c>
      <c r="J53" s="314" t="s">
        <v>964</v>
      </c>
      <c r="K53" s="315">
        <f>F53-H53</f>
        <v>-2</v>
      </c>
      <c r="L53" s="316">
        <f t="shared" si="38"/>
        <v>337.79999999999995</v>
      </c>
      <c r="M53" s="317">
        <f t="shared" si="39"/>
        <v>-1337.8</v>
      </c>
      <c r="N53" s="315">
        <v>500</v>
      </c>
      <c r="O53" s="318" t="s">
        <v>613</v>
      </c>
      <c r="P53" s="311">
        <v>45209</v>
      </c>
      <c r="Q53" s="302"/>
      <c r="R53" s="142"/>
      <c r="S53" s="55" t="s">
        <v>606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3"/>
      <c r="AH53" s="144"/>
      <c r="AI53" s="142"/>
      <c r="AJ53" s="142"/>
      <c r="AK53" s="143"/>
      <c r="AL53" s="143"/>
      <c r="AM53" s="143"/>
    </row>
    <row r="54" spans="1:39" ht="12.75" customHeight="1">
      <c r="A54" s="222">
        <v>15</v>
      </c>
      <c r="B54" s="245">
        <v>45209</v>
      </c>
      <c r="C54" s="246"/>
      <c r="D54" s="246" t="s">
        <v>924</v>
      </c>
      <c r="E54" s="222" t="s">
        <v>604</v>
      </c>
      <c r="F54" s="222">
        <v>22820</v>
      </c>
      <c r="G54" s="222">
        <v>22550</v>
      </c>
      <c r="H54" s="223">
        <v>23050</v>
      </c>
      <c r="I54" s="223" t="s">
        <v>961</v>
      </c>
      <c r="J54" s="242" t="s">
        <v>969</v>
      </c>
      <c r="K54" s="243">
        <f t="shared" ref="K54" si="40">H54-F54</f>
        <v>230</v>
      </c>
      <c r="L54" s="104">
        <f t="shared" ref="L54" si="41">(H54*N54)*0.03%</f>
        <v>276.59999999999997</v>
      </c>
      <c r="M54" s="244">
        <f t="shared" ref="M54" si="42">(K54*N54)-L54</f>
        <v>8923.4</v>
      </c>
      <c r="N54" s="243">
        <v>40</v>
      </c>
      <c r="O54" s="103" t="s">
        <v>595</v>
      </c>
      <c r="P54" s="245">
        <v>45210</v>
      </c>
      <c r="Q54" s="302"/>
      <c r="R54" s="142"/>
      <c r="S54" s="55" t="s">
        <v>606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3"/>
      <c r="AH54" s="144"/>
      <c r="AI54" s="142"/>
      <c r="AJ54" s="142"/>
      <c r="AK54" s="143"/>
      <c r="AL54" s="143"/>
      <c r="AM54" s="143"/>
    </row>
    <row r="55" spans="1:39" ht="12.75" customHeight="1">
      <c r="A55" s="222">
        <v>16</v>
      </c>
      <c r="B55" s="245">
        <v>45210</v>
      </c>
      <c r="C55" s="246"/>
      <c r="D55" s="246" t="s">
        <v>970</v>
      </c>
      <c r="E55" s="222" t="s">
        <v>604</v>
      </c>
      <c r="F55" s="222">
        <v>230.5</v>
      </c>
      <c r="G55" s="222">
        <v>226.5</v>
      </c>
      <c r="H55" s="223">
        <v>234.75</v>
      </c>
      <c r="I55" s="223" t="s">
        <v>971</v>
      </c>
      <c r="J55" s="242" t="s">
        <v>972</v>
      </c>
      <c r="K55" s="243">
        <f t="shared" ref="K55" si="43">H55-F55</f>
        <v>4.25</v>
      </c>
      <c r="L55" s="104">
        <f t="shared" ref="L55" si="44">(H55*N55)*0.03%</f>
        <v>204.23249999999999</v>
      </c>
      <c r="M55" s="244">
        <f t="shared" ref="M55" si="45">(K55*N55)-L55</f>
        <v>12120.7675</v>
      </c>
      <c r="N55" s="243">
        <v>2900</v>
      </c>
      <c r="O55" s="103" t="s">
        <v>595</v>
      </c>
      <c r="P55" s="245">
        <v>45210</v>
      </c>
      <c r="Q55" s="302"/>
      <c r="R55" s="142"/>
      <c r="S55" s="55" t="s">
        <v>606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3"/>
      <c r="AH55" s="144"/>
      <c r="AI55" s="142"/>
      <c r="AJ55" s="142"/>
      <c r="AK55" s="143"/>
      <c r="AL55" s="143"/>
      <c r="AM55" s="143"/>
    </row>
    <row r="56" spans="1:39" ht="12.75" customHeight="1">
      <c r="A56" s="222">
        <v>17</v>
      </c>
      <c r="B56" s="245">
        <v>45210</v>
      </c>
      <c r="C56" s="246"/>
      <c r="D56" s="246" t="s">
        <v>977</v>
      </c>
      <c r="E56" s="222" t="s">
        <v>604</v>
      </c>
      <c r="F56" s="222">
        <v>485</v>
      </c>
      <c r="G56" s="222">
        <v>475</v>
      </c>
      <c r="H56" s="223">
        <v>495.5</v>
      </c>
      <c r="I56" s="223" t="s">
        <v>978</v>
      </c>
      <c r="J56" s="242" t="s">
        <v>996</v>
      </c>
      <c r="K56" s="243">
        <f t="shared" ref="K56" si="46">H56-F56</f>
        <v>10.5</v>
      </c>
      <c r="L56" s="104">
        <f t="shared" ref="L56" si="47">(H56*N56)*0.03%</f>
        <v>148.64999999999998</v>
      </c>
      <c r="M56" s="244">
        <f t="shared" ref="M56" si="48">(K56*N56)-L56</f>
        <v>10351.35</v>
      </c>
      <c r="N56" s="243">
        <v>1000</v>
      </c>
      <c r="O56" s="103" t="s">
        <v>595</v>
      </c>
      <c r="P56" s="245">
        <v>45215</v>
      </c>
      <c r="Q56" s="302"/>
      <c r="R56" s="142"/>
      <c r="S56" s="55" t="s">
        <v>606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3"/>
      <c r="AH56" s="144"/>
      <c r="AI56" s="142"/>
      <c r="AJ56" s="142"/>
      <c r="AK56" s="143"/>
      <c r="AL56" s="143"/>
      <c r="AM56" s="143"/>
    </row>
    <row r="57" spans="1:39" ht="12.75" customHeight="1">
      <c r="A57" s="319">
        <v>18</v>
      </c>
      <c r="B57" s="320">
        <v>45211</v>
      </c>
      <c r="C57" s="321"/>
      <c r="D57" s="321" t="s">
        <v>979</v>
      </c>
      <c r="E57" s="319" t="s">
        <v>604</v>
      </c>
      <c r="F57" s="319">
        <v>8092.5</v>
      </c>
      <c r="G57" s="319">
        <v>8010</v>
      </c>
      <c r="H57" s="322">
        <v>8010</v>
      </c>
      <c r="I57" s="322" t="s">
        <v>980</v>
      </c>
      <c r="J57" s="323" t="s">
        <v>985</v>
      </c>
      <c r="K57" s="324">
        <f t="shared" ref="K57" si="49">H57-F57</f>
        <v>-82.5</v>
      </c>
      <c r="L57" s="325">
        <f t="shared" ref="L57" si="50">(H57*N57)*0.03%</f>
        <v>300.375</v>
      </c>
      <c r="M57" s="326">
        <f t="shared" ref="M57" si="51">(K57*N57)-L57</f>
        <v>-10612.875</v>
      </c>
      <c r="N57" s="324">
        <v>125</v>
      </c>
      <c r="O57" s="327" t="s">
        <v>605</v>
      </c>
      <c r="P57" s="320">
        <v>45212</v>
      </c>
      <c r="Q57" s="302"/>
      <c r="R57" s="142"/>
      <c r="S57" s="55" t="s">
        <v>594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3"/>
      <c r="AH57" s="144"/>
      <c r="AI57" s="142"/>
      <c r="AJ57" s="142"/>
      <c r="AK57" s="143"/>
      <c r="AL57" s="143"/>
      <c r="AM57" s="143"/>
    </row>
    <row r="58" spans="1:39" ht="12.75" customHeight="1">
      <c r="A58" s="319">
        <v>19</v>
      </c>
      <c r="B58" s="320">
        <v>45211</v>
      </c>
      <c r="C58" s="321"/>
      <c r="D58" s="321" t="s">
        <v>981</v>
      </c>
      <c r="E58" s="319" t="s">
        <v>604</v>
      </c>
      <c r="F58" s="319">
        <v>1591</v>
      </c>
      <c r="G58" s="319">
        <v>1565</v>
      </c>
      <c r="H58" s="322">
        <v>1569</v>
      </c>
      <c r="I58" s="322" t="s">
        <v>982</v>
      </c>
      <c r="J58" s="323" t="s">
        <v>994</v>
      </c>
      <c r="K58" s="324">
        <f t="shared" ref="K58" si="52">H58-F58</f>
        <v>-22</v>
      </c>
      <c r="L58" s="325">
        <f t="shared" ref="L58" si="53">(H58*N58)*0.03%</f>
        <v>188.27999999999997</v>
      </c>
      <c r="M58" s="326">
        <f t="shared" ref="M58" si="54">(K58*N58)-L58</f>
        <v>-8988.2800000000007</v>
      </c>
      <c r="N58" s="324">
        <v>400</v>
      </c>
      <c r="O58" s="327" t="s">
        <v>605</v>
      </c>
      <c r="P58" s="320">
        <v>45215</v>
      </c>
      <c r="Q58" s="302"/>
      <c r="R58" s="142"/>
      <c r="S58" s="55" t="s">
        <v>606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3"/>
      <c r="AH58" s="144"/>
      <c r="AI58" s="142"/>
      <c r="AJ58" s="142"/>
      <c r="AK58" s="143"/>
      <c r="AL58" s="143"/>
      <c r="AM58" s="143"/>
    </row>
    <row r="59" spans="1:39" ht="12.75" customHeight="1">
      <c r="A59" s="222">
        <v>20</v>
      </c>
      <c r="B59" s="245">
        <v>45212</v>
      </c>
      <c r="C59" s="246"/>
      <c r="D59" s="246" t="s">
        <v>988</v>
      </c>
      <c r="E59" s="222" t="s">
        <v>604</v>
      </c>
      <c r="F59" s="222">
        <v>400</v>
      </c>
      <c r="G59" s="222">
        <v>394</v>
      </c>
      <c r="H59" s="223">
        <v>408.5</v>
      </c>
      <c r="I59" s="223" t="s">
        <v>989</v>
      </c>
      <c r="J59" s="242" t="s">
        <v>965</v>
      </c>
      <c r="K59" s="243">
        <f t="shared" ref="K59:K60" si="55">H59-F59</f>
        <v>8.5</v>
      </c>
      <c r="L59" s="104">
        <f t="shared" ref="L59:L60" si="56">(H59*N59)*0.03%</f>
        <v>208.33499999999998</v>
      </c>
      <c r="M59" s="244">
        <f t="shared" ref="M59:M60" si="57">(K59*N59)-L59</f>
        <v>14241.665000000001</v>
      </c>
      <c r="N59" s="243">
        <v>1700</v>
      </c>
      <c r="O59" s="103" t="s">
        <v>595</v>
      </c>
      <c r="P59" s="245">
        <v>45215</v>
      </c>
      <c r="Q59" s="302"/>
      <c r="R59" s="142"/>
      <c r="S59" s="55" t="s">
        <v>606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3"/>
      <c r="AH59" s="144"/>
      <c r="AI59" s="142"/>
      <c r="AJ59" s="142"/>
      <c r="AK59" s="143"/>
      <c r="AL59" s="143"/>
      <c r="AM59" s="143"/>
    </row>
    <row r="60" spans="1:39" ht="12.75" customHeight="1">
      <c r="A60" s="319">
        <v>21</v>
      </c>
      <c r="B60" s="320">
        <v>45215</v>
      </c>
      <c r="C60" s="321"/>
      <c r="D60" s="321" t="s">
        <v>988</v>
      </c>
      <c r="E60" s="319" t="s">
        <v>604</v>
      </c>
      <c r="F60" s="319">
        <v>397.5</v>
      </c>
      <c r="G60" s="319">
        <v>390</v>
      </c>
      <c r="H60" s="322">
        <v>391</v>
      </c>
      <c r="I60" s="322" t="s">
        <v>989</v>
      </c>
      <c r="J60" s="323" t="s">
        <v>1036</v>
      </c>
      <c r="K60" s="324">
        <f t="shared" si="55"/>
        <v>-6.5</v>
      </c>
      <c r="L60" s="325">
        <f t="shared" si="56"/>
        <v>199.41</v>
      </c>
      <c r="M60" s="326">
        <f t="shared" si="57"/>
        <v>-11249.41</v>
      </c>
      <c r="N60" s="324">
        <v>1700</v>
      </c>
      <c r="O60" s="327" t="s">
        <v>605</v>
      </c>
      <c r="P60" s="320">
        <v>45219</v>
      </c>
      <c r="Q60" s="302"/>
      <c r="R60" s="142"/>
      <c r="S60" s="55" t="s">
        <v>606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3"/>
      <c r="AH60" s="144"/>
      <c r="AI60" s="142"/>
      <c r="AJ60" s="142"/>
      <c r="AK60" s="143"/>
      <c r="AL60" s="143"/>
      <c r="AM60" s="143"/>
    </row>
    <row r="61" spans="1:39" ht="12.75" customHeight="1">
      <c r="A61" s="222">
        <v>22</v>
      </c>
      <c r="B61" s="245">
        <v>45215</v>
      </c>
      <c r="C61" s="246"/>
      <c r="D61" s="246" t="s">
        <v>999</v>
      </c>
      <c r="E61" s="222" t="s">
        <v>604</v>
      </c>
      <c r="F61" s="222">
        <v>958</v>
      </c>
      <c r="G61" s="222">
        <v>942</v>
      </c>
      <c r="H61" s="223">
        <v>971</v>
      </c>
      <c r="I61" s="223" t="s">
        <v>1000</v>
      </c>
      <c r="J61" s="242" t="s">
        <v>974</v>
      </c>
      <c r="K61" s="243">
        <f t="shared" ref="K61:K62" si="58">H61-F61</f>
        <v>13</v>
      </c>
      <c r="L61" s="104">
        <f t="shared" ref="L61:L62" si="59">(H61*N61)*0.03%</f>
        <v>189.34499999999997</v>
      </c>
      <c r="M61" s="244">
        <f t="shared" ref="M61:M62" si="60">(K61*N61)-L61</f>
        <v>8260.6550000000007</v>
      </c>
      <c r="N61" s="243">
        <v>650</v>
      </c>
      <c r="O61" s="103" t="s">
        <v>595</v>
      </c>
      <c r="P61" s="245">
        <v>45216</v>
      </c>
      <c r="Q61" s="302"/>
      <c r="R61" s="142"/>
      <c r="S61" s="55" t="s">
        <v>606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3"/>
      <c r="AH61" s="144"/>
      <c r="AI61" s="142"/>
      <c r="AJ61" s="142"/>
      <c r="AK61" s="143"/>
      <c r="AL61" s="143"/>
      <c r="AM61" s="143"/>
    </row>
    <row r="62" spans="1:39" ht="12.75" customHeight="1">
      <c r="A62" s="319">
        <v>23</v>
      </c>
      <c r="B62" s="320">
        <v>45217</v>
      </c>
      <c r="C62" s="321"/>
      <c r="D62" s="321" t="s">
        <v>1012</v>
      </c>
      <c r="E62" s="319" t="s">
        <v>604</v>
      </c>
      <c r="F62" s="319">
        <v>708</v>
      </c>
      <c r="G62" s="319">
        <v>696</v>
      </c>
      <c r="H62" s="322">
        <v>696</v>
      </c>
      <c r="I62" s="322" t="s">
        <v>1013</v>
      </c>
      <c r="J62" s="323" t="s">
        <v>934</v>
      </c>
      <c r="K62" s="324">
        <f t="shared" si="58"/>
        <v>-12</v>
      </c>
      <c r="L62" s="325">
        <f t="shared" si="59"/>
        <v>182.7</v>
      </c>
      <c r="M62" s="326">
        <f t="shared" si="60"/>
        <v>-10682.7</v>
      </c>
      <c r="N62" s="324">
        <v>875</v>
      </c>
      <c r="O62" s="327" t="s">
        <v>605</v>
      </c>
      <c r="P62" s="320">
        <v>45218</v>
      </c>
      <c r="Q62" s="302"/>
      <c r="R62" s="142"/>
      <c r="S62" s="55" t="s">
        <v>606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3"/>
      <c r="AH62" s="144"/>
      <c r="AI62" s="142"/>
      <c r="AJ62" s="142"/>
      <c r="AK62" s="143"/>
      <c r="AL62" s="143"/>
      <c r="AM62" s="143"/>
    </row>
    <row r="63" spans="1:39" ht="12.75" customHeight="1">
      <c r="A63" s="319">
        <v>24</v>
      </c>
      <c r="B63" s="320">
        <v>45217</v>
      </c>
      <c r="C63" s="321"/>
      <c r="D63" s="321" t="s">
        <v>1014</v>
      </c>
      <c r="E63" s="319" t="s">
        <v>604</v>
      </c>
      <c r="F63" s="319">
        <v>254.25</v>
      </c>
      <c r="G63" s="319">
        <v>250.75</v>
      </c>
      <c r="H63" s="369">
        <v>251.25</v>
      </c>
      <c r="I63" s="369" t="s">
        <v>1015</v>
      </c>
      <c r="J63" s="323" t="s">
        <v>1019</v>
      </c>
      <c r="K63" s="324">
        <f t="shared" ref="K63:K64" si="61">H63-F63</f>
        <v>-3</v>
      </c>
      <c r="L63" s="325">
        <f t="shared" ref="L63:L64" si="62">(H63*N63)*0.03%</f>
        <v>254.39062499999997</v>
      </c>
      <c r="M63" s="326">
        <f t="shared" ref="M63:M64" si="63">(K63*N63)-L63</f>
        <v>-10379.390625</v>
      </c>
      <c r="N63" s="324">
        <v>3375</v>
      </c>
      <c r="O63" s="327" t="s">
        <v>605</v>
      </c>
      <c r="P63" s="320">
        <v>45218</v>
      </c>
      <c r="Q63" s="302"/>
      <c r="R63" s="142"/>
      <c r="S63" s="55" t="s">
        <v>606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3"/>
      <c r="AH63" s="144"/>
      <c r="AI63" s="142"/>
      <c r="AJ63" s="142"/>
      <c r="AK63" s="143"/>
      <c r="AL63" s="143"/>
      <c r="AM63" s="143"/>
    </row>
    <row r="64" spans="1:39" ht="12.75" customHeight="1">
      <c r="A64" s="222">
        <v>25</v>
      </c>
      <c r="B64" s="245">
        <v>45218</v>
      </c>
      <c r="C64" s="246"/>
      <c r="D64" s="246" t="s">
        <v>924</v>
      </c>
      <c r="E64" s="222" t="s">
        <v>604</v>
      </c>
      <c r="F64" s="222">
        <v>22325</v>
      </c>
      <c r="G64" s="370">
        <v>22050</v>
      </c>
      <c r="H64" s="370">
        <v>22560</v>
      </c>
      <c r="I64" s="221" t="s">
        <v>1020</v>
      </c>
      <c r="J64" s="378" t="s">
        <v>814</v>
      </c>
      <c r="K64" s="243">
        <f t="shared" si="61"/>
        <v>235</v>
      </c>
      <c r="L64" s="104">
        <f t="shared" si="62"/>
        <v>270.71999999999997</v>
      </c>
      <c r="M64" s="244">
        <f t="shared" si="63"/>
        <v>9129.2800000000007</v>
      </c>
      <c r="N64" s="243">
        <v>40</v>
      </c>
      <c r="O64" s="103" t="s">
        <v>595</v>
      </c>
      <c r="P64" s="245">
        <v>45218</v>
      </c>
      <c r="Q64" s="302"/>
      <c r="R64" s="142"/>
      <c r="S64" s="55" t="s">
        <v>606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3"/>
      <c r="AH64" s="144"/>
      <c r="AI64" s="142"/>
      <c r="AJ64" s="142"/>
      <c r="AK64" s="143"/>
      <c r="AL64" s="143"/>
      <c r="AM64" s="143"/>
    </row>
    <row r="65" spans="1:39" ht="12.75" customHeight="1">
      <c r="A65" s="222">
        <v>26</v>
      </c>
      <c r="B65" s="245">
        <v>45218</v>
      </c>
      <c r="C65" s="246"/>
      <c r="D65" s="246" t="s">
        <v>1029</v>
      </c>
      <c r="E65" s="222" t="s">
        <v>604</v>
      </c>
      <c r="F65" s="222">
        <v>4085</v>
      </c>
      <c r="G65" s="370">
        <v>4045</v>
      </c>
      <c r="H65" s="370">
        <v>4132</v>
      </c>
      <c r="I65" s="221" t="s">
        <v>1030</v>
      </c>
      <c r="J65" s="378" t="s">
        <v>1031</v>
      </c>
      <c r="K65" s="243">
        <f t="shared" ref="K65:K66" si="64">H65-F65</f>
        <v>47</v>
      </c>
      <c r="L65" s="104">
        <f t="shared" ref="L65:L66" si="65">(H65*N65)*0.03%</f>
        <v>309.89999999999998</v>
      </c>
      <c r="M65" s="244">
        <f t="shared" ref="M65:M66" si="66">(K65*N65)-L65</f>
        <v>11440.1</v>
      </c>
      <c r="N65" s="243">
        <v>250</v>
      </c>
      <c r="O65" s="103" t="s">
        <v>595</v>
      </c>
      <c r="P65" s="245">
        <v>45218</v>
      </c>
      <c r="Q65" s="302"/>
      <c r="R65" s="142"/>
      <c r="S65" s="55" t="s">
        <v>606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3"/>
      <c r="AH65" s="144"/>
      <c r="AI65" s="142"/>
      <c r="AJ65" s="142"/>
      <c r="AK65" s="143"/>
      <c r="AL65" s="143"/>
      <c r="AM65" s="143"/>
    </row>
    <row r="66" spans="1:39" ht="12.75" customHeight="1">
      <c r="A66" s="319">
        <v>27</v>
      </c>
      <c r="B66" s="320">
        <v>45219</v>
      </c>
      <c r="C66" s="321"/>
      <c r="D66" s="321" t="s">
        <v>1035</v>
      </c>
      <c r="E66" s="319" t="s">
        <v>604</v>
      </c>
      <c r="F66" s="319">
        <v>419</v>
      </c>
      <c r="G66" s="377">
        <v>411.5</v>
      </c>
      <c r="H66" s="377">
        <v>411.5</v>
      </c>
      <c r="I66" s="240" t="s">
        <v>951</v>
      </c>
      <c r="J66" s="380" t="s">
        <v>1047</v>
      </c>
      <c r="K66" s="324">
        <f t="shared" si="64"/>
        <v>-7.5</v>
      </c>
      <c r="L66" s="325">
        <f t="shared" si="65"/>
        <v>154.3125</v>
      </c>
      <c r="M66" s="326">
        <f t="shared" si="66"/>
        <v>-9529.3125</v>
      </c>
      <c r="N66" s="324">
        <v>1250</v>
      </c>
      <c r="O66" s="327" t="s">
        <v>605</v>
      </c>
      <c r="P66" s="320">
        <v>45222</v>
      </c>
      <c r="Q66" s="302"/>
      <c r="R66" s="142"/>
      <c r="S66" s="55" t="s">
        <v>606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3"/>
      <c r="AH66" s="144"/>
      <c r="AI66" s="142"/>
      <c r="AJ66" s="142"/>
      <c r="AK66" s="143"/>
      <c r="AL66" s="143"/>
      <c r="AM66" s="143"/>
    </row>
    <row r="67" spans="1:39" ht="12.75" customHeight="1">
      <c r="A67" s="319">
        <v>28</v>
      </c>
      <c r="B67" s="320">
        <v>45219</v>
      </c>
      <c r="C67" s="321"/>
      <c r="D67" s="321" t="s">
        <v>1037</v>
      </c>
      <c r="E67" s="319" t="s">
        <v>604</v>
      </c>
      <c r="F67" s="319">
        <v>4085</v>
      </c>
      <c r="G67" s="377">
        <v>4045</v>
      </c>
      <c r="H67" s="377">
        <v>4045</v>
      </c>
      <c r="I67" s="240" t="s">
        <v>1030</v>
      </c>
      <c r="J67" s="380" t="s">
        <v>1040</v>
      </c>
      <c r="K67" s="324">
        <f t="shared" ref="K67:K68" si="67">H67-F67</f>
        <v>-40</v>
      </c>
      <c r="L67" s="325">
        <f t="shared" ref="L67:L68" si="68">(H67*N67)*0.03%</f>
        <v>303.375</v>
      </c>
      <c r="M67" s="326">
        <f t="shared" ref="M67:M68" si="69">(K67*N67)-L67</f>
        <v>-10303.375</v>
      </c>
      <c r="N67" s="324">
        <v>250</v>
      </c>
      <c r="O67" s="327" t="s">
        <v>605</v>
      </c>
      <c r="P67" s="320">
        <v>45219</v>
      </c>
      <c r="Q67" s="302"/>
      <c r="R67" s="142"/>
      <c r="S67" s="55" t="s">
        <v>606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3"/>
      <c r="AH67" s="144"/>
      <c r="AI67" s="142"/>
      <c r="AJ67" s="142"/>
      <c r="AK67" s="143"/>
      <c r="AL67" s="143"/>
      <c r="AM67" s="143"/>
    </row>
    <row r="68" spans="1:39" ht="12.75" customHeight="1">
      <c r="A68" s="319">
        <v>29</v>
      </c>
      <c r="B68" s="320">
        <v>45222</v>
      </c>
      <c r="C68" s="321"/>
      <c r="D68" s="321" t="s">
        <v>1048</v>
      </c>
      <c r="E68" s="319" t="s">
        <v>604</v>
      </c>
      <c r="F68" s="319">
        <v>666</v>
      </c>
      <c r="G68" s="377">
        <v>659</v>
      </c>
      <c r="H68" s="388">
        <v>659</v>
      </c>
      <c r="I68" s="309" t="s">
        <v>1049</v>
      </c>
      <c r="J68" s="380" t="s">
        <v>1050</v>
      </c>
      <c r="K68" s="324">
        <f t="shared" si="67"/>
        <v>-7</v>
      </c>
      <c r="L68" s="325">
        <f t="shared" si="68"/>
        <v>281.72249999999997</v>
      </c>
      <c r="M68" s="326">
        <f t="shared" si="69"/>
        <v>-10256.7225</v>
      </c>
      <c r="N68" s="324">
        <v>1425</v>
      </c>
      <c r="O68" s="327" t="s">
        <v>605</v>
      </c>
      <c r="P68" s="320">
        <v>45222</v>
      </c>
      <c r="Q68" s="302"/>
      <c r="R68" s="142"/>
      <c r="S68" s="55" t="s">
        <v>594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3"/>
      <c r="AH68" s="144"/>
      <c r="AI68" s="142"/>
      <c r="AJ68" s="142"/>
      <c r="AK68" s="143"/>
      <c r="AL68" s="143"/>
      <c r="AM68" s="143"/>
    </row>
    <row r="69" spans="1:39" ht="12.75" customHeight="1">
      <c r="A69" s="414">
        <v>30</v>
      </c>
      <c r="B69" s="416">
        <v>45225</v>
      </c>
      <c r="C69" s="145"/>
      <c r="D69" s="145" t="s">
        <v>1093</v>
      </c>
      <c r="E69" s="99" t="s">
        <v>604</v>
      </c>
      <c r="F69" s="99" t="s">
        <v>1095</v>
      </c>
      <c r="G69" s="368"/>
      <c r="H69" s="225"/>
      <c r="I69" s="227"/>
      <c r="J69" s="418" t="s">
        <v>593</v>
      </c>
      <c r="K69" s="99"/>
      <c r="L69" s="102"/>
      <c r="M69" s="344"/>
      <c r="N69" s="99"/>
      <c r="O69" s="101"/>
      <c r="P69" s="343"/>
      <c r="Q69" s="302"/>
      <c r="R69" s="142"/>
      <c r="S69" s="55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3"/>
      <c r="AH69" s="144"/>
      <c r="AI69" s="142"/>
      <c r="AJ69" s="142"/>
      <c r="AK69" s="143"/>
      <c r="AL69" s="143"/>
      <c r="AM69" s="143"/>
    </row>
    <row r="70" spans="1:39" ht="12.75" customHeight="1">
      <c r="A70" s="415"/>
      <c r="B70" s="417"/>
      <c r="C70" s="145"/>
      <c r="D70" s="145" t="s">
        <v>1094</v>
      </c>
      <c r="E70" s="99" t="s">
        <v>892</v>
      </c>
      <c r="F70" s="99" t="s">
        <v>1096</v>
      </c>
      <c r="G70" s="368"/>
      <c r="H70" s="225"/>
      <c r="I70" s="227"/>
      <c r="J70" s="419"/>
      <c r="K70" s="99"/>
      <c r="L70" s="102"/>
      <c r="M70" s="344"/>
      <c r="N70" s="99"/>
      <c r="O70" s="101"/>
      <c r="P70" s="343"/>
      <c r="Q70" s="302"/>
      <c r="R70" s="142"/>
      <c r="S70" s="55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3"/>
      <c r="AH70" s="144"/>
      <c r="AI70" s="142"/>
      <c r="AJ70" s="142"/>
      <c r="AK70" s="143"/>
      <c r="AL70" s="143"/>
      <c r="AM70" s="143"/>
    </row>
    <row r="71" spans="1:39" ht="12.75" customHeight="1">
      <c r="A71" s="222">
        <v>31</v>
      </c>
      <c r="B71" s="245">
        <v>45225</v>
      </c>
      <c r="C71" s="246"/>
      <c r="D71" s="246" t="s">
        <v>1097</v>
      </c>
      <c r="E71" s="222" t="s">
        <v>604</v>
      </c>
      <c r="F71" s="222">
        <v>22325</v>
      </c>
      <c r="G71" s="370">
        <v>22050</v>
      </c>
      <c r="H71" s="228">
        <v>22500</v>
      </c>
      <c r="I71" s="221" t="s">
        <v>1020</v>
      </c>
      <c r="J71" s="378" t="s">
        <v>1098</v>
      </c>
      <c r="K71" s="243">
        <f t="shared" ref="K71" si="70">H71-F71</f>
        <v>175</v>
      </c>
      <c r="L71" s="104">
        <f t="shared" ref="L71" si="71">(H71*N71)*0.03%</f>
        <v>270</v>
      </c>
      <c r="M71" s="244">
        <f t="shared" ref="M71" si="72">(K71*N71)-L71</f>
        <v>6730</v>
      </c>
      <c r="N71" s="243">
        <v>40</v>
      </c>
      <c r="O71" s="103" t="s">
        <v>595</v>
      </c>
      <c r="P71" s="245">
        <v>45225</v>
      </c>
      <c r="Q71" s="302"/>
      <c r="R71" s="142"/>
      <c r="S71" s="55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3"/>
      <c r="AH71" s="144"/>
      <c r="AI71" s="142"/>
      <c r="AJ71" s="142"/>
      <c r="AK71" s="143"/>
      <c r="AL71" s="143"/>
      <c r="AM71" s="143"/>
    </row>
    <row r="72" spans="1:39" ht="12.75" customHeight="1">
      <c r="A72" s="99"/>
      <c r="B72" s="343"/>
      <c r="C72" s="145"/>
      <c r="D72" s="145"/>
      <c r="E72" s="99"/>
      <c r="F72" s="99"/>
      <c r="G72" s="368"/>
      <c r="H72" s="225"/>
      <c r="I72" s="227"/>
      <c r="J72" s="379"/>
      <c r="K72" s="99"/>
      <c r="L72" s="102"/>
      <c r="M72" s="344"/>
      <c r="N72" s="99"/>
      <c r="O72" s="101"/>
      <c r="P72" s="343"/>
      <c r="Q72" s="302"/>
      <c r="R72" s="142"/>
      <c r="S72" s="5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3"/>
      <c r="AH72" s="144"/>
      <c r="AI72" s="142"/>
      <c r="AJ72" s="142"/>
      <c r="AK72" s="143"/>
      <c r="AL72" s="143"/>
      <c r="AM72" s="143"/>
    </row>
    <row r="73" spans="1:39" ht="12.75" customHeight="1">
      <c r="A73" s="99"/>
      <c r="B73" s="343"/>
      <c r="C73" s="145"/>
      <c r="D73" s="145"/>
      <c r="E73" s="99"/>
      <c r="F73" s="99"/>
      <c r="G73" s="368"/>
      <c r="H73" s="300"/>
      <c r="I73" s="227"/>
      <c r="J73" s="379"/>
      <c r="K73" s="99"/>
      <c r="L73" s="102"/>
      <c r="M73" s="344"/>
      <c r="N73" s="99"/>
      <c r="O73" s="101"/>
      <c r="P73" s="100"/>
      <c r="Q73" s="307"/>
      <c r="R73" s="142"/>
      <c r="S73" s="5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3"/>
      <c r="AH73" s="144"/>
      <c r="AI73" s="142"/>
      <c r="AJ73" s="142"/>
      <c r="AK73" s="143"/>
      <c r="AL73" s="143"/>
      <c r="AM73" s="143"/>
    </row>
    <row r="75" spans="1:39" ht="12.75" customHeight="1">
      <c r="A75" s="143"/>
      <c r="B75" s="146"/>
      <c r="C75" s="142"/>
      <c r="D75" s="142"/>
      <c r="E75" s="143"/>
      <c r="F75" s="143"/>
      <c r="G75" s="143"/>
      <c r="H75" s="147"/>
      <c r="I75" s="147"/>
      <c r="J75" s="147"/>
      <c r="K75" s="142"/>
      <c r="L75" s="143"/>
      <c r="M75" s="143"/>
      <c r="N75" s="143"/>
      <c r="O75" s="147"/>
      <c r="P75" s="147"/>
      <c r="Q75" s="147"/>
      <c r="R75" s="142"/>
      <c r="S75" s="55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3"/>
      <c r="AH75" s="144"/>
      <c r="AI75" s="142"/>
      <c r="AJ75" s="142"/>
      <c r="AK75" s="143"/>
      <c r="AL75" s="143"/>
      <c r="AM75" s="143"/>
    </row>
    <row r="76" spans="1:39">
      <c r="A76" s="148" t="s">
        <v>611</v>
      </c>
      <c r="B76" s="148"/>
      <c r="C76" s="148"/>
      <c r="D76" s="148"/>
      <c r="E76" s="149"/>
      <c r="F76" s="110"/>
      <c r="G76" s="110"/>
      <c r="H76" s="110"/>
      <c r="I76" s="110"/>
      <c r="J76" s="1"/>
      <c r="K76" s="6"/>
      <c r="L76" s="6"/>
      <c r="M76" s="6"/>
      <c r="N76" s="1"/>
      <c r="O76" s="1"/>
      <c r="P76" s="37"/>
      <c r="Q76" s="37"/>
      <c r="R76" s="37"/>
      <c r="S76" s="6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37"/>
      <c r="AH76" s="37"/>
      <c r="AI76" s="37"/>
      <c r="AJ76" s="37"/>
      <c r="AK76" s="37"/>
      <c r="AL76" s="37"/>
      <c r="AM76" s="37"/>
    </row>
    <row r="77" spans="1:39" ht="38.25">
      <c r="A77" s="96" t="s">
        <v>16</v>
      </c>
      <c r="B77" s="96" t="s">
        <v>567</v>
      </c>
      <c r="C77" s="96"/>
      <c r="D77" s="97" t="s">
        <v>579</v>
      </c>
      <c r="E77" s="96" t="s">
        <v>580</v>
      </c>
      <c r="F77" s="96" t="s">
        <v>581</v>
      </c>
      <c r="G77" s="96" t="s">
        <v>602</v>
      </c>
      <c r="H77" s="96" t="s">
        <v>583</v>
      </c>
      <c r="I77" s="96" t="s">
        <v>584</v>
      </c>
      <c r="J77" s="95" t="s">
        <v>585</v>
      </c>
      <c r="K77" s="95" t="s">
        <v>612</v>
      </c>
      <c r="L77" s="98" t="s">
        <v>587</v>
      </c>
      <c r="M77" s="141" t="s">
        <v>609</v>
      </c>
      <c r="N77" s="96" t="s">
        <v>610</v>
      </c>
      <c r="O77" s="96" t="s">
        <v>589</v>
      </c>
      <c r="P77" s="97" t="s">
        <v>590</v>
      </c>
      <c r="Q77" s="382"/>
      <c r="R77" s="37"/>
      <c r="S77" s="6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37"/>
      <c r="AH77" s="37"/>
      <c r="AI77" s="37"/>
      <c r="AJ77" s="37"/>
      <c r="AK77" s="37"/>
      <c r="AL77" s="37"/>
      <c r="AM77" s="37"/>
    </row>
    <row r="78" spans="1:39" ht="15" customHeight="1">
      <c r="A78" s="422">
        <v>1</v>
      </c>
      <c r="B78" s="424">
        <v>45198</v>
      </c>
      <c r="C78" s="262"/>
      <c r="D78" s="262" t="s">
        <v>897</v>
      </c>
      <c r="E78" s="228" t="s">
        <v>892</v>
      </c>
      <c r="F78" s="228">
        <v>51</v>
      </c>
      <c r="G78" s="228"/>
      <c r="H78" s="221">
        <v>46</v>
      </c>
      <c r="I78" s="221"/>
      <c r="J78" s="426" t="s">
        <v>880</v>
      </c>
      <c r="K78" s="228">
        <f>F78-H78</f>
        <v>5</v>
      </c>
      <c r="L78" s="253">
        <v>50</v>
      </c>
      <c r="M78" s="450">
        <v>900</v>
      </c>
      <c r="N78" s="228">
        <v>50</v>
      </c>
      <c r="O78" s="455" t="s">
        <v>595</v>
      </c>
      <c r="P78" s="424">
        <v>45202</v>
      </c>
      <c r="Q78" s="383"/>
      <c r="R78" s="143"/>
      <c r="S78" s="55" t="s">
        <v>594</v>
      </c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  <c r="AM78" s="143"/>
    </row>
    <row r="79" spans="1:39" ht="15" customHeight="1">
      <c r="A79" s="423"/>
      <c r="B79" s="425"/>
      <c r="C79" s="262"/>
      <c r="D79" s="262" t="s">
        <v>898</v>
      </c>
      <c r="E79" s="228" t="s">
        <v>892</v>
      </c>
      <c r="F79" s="228">
        <v>47</v>
      </c>
      <c r="G79" s="228"/>
      <c r="H79" s="221">
        <v>32</v>
      </c>
      <c r="I79" s="221"/>
      <c r="J79" s="427"/>
      <c r="K79" s="228">
        <f>F79-H79</f>
        <v>15</v>
      </c>
      <c r="L79" s="253">
        <v>50</v>
      </c>
      <c r="M79" s="451"/>
      <c r="N79" s="228">
        <v>50</v>
      </c>
      <c r="O79" s="456"/>
      <c r="P79" s="425"/>
      <c r="Q79" s="383"/>
      <c r="R79" s="143"/>
      <c r="S79" s="55"/>
      <c r="T79" s="143"/>
      <c r="U79" s="143"/>
      <c r="V79" s="143"/>
      <c r="W79" s="143"/>
      <c r="X79" s="143"/>
      <c r="Y79" s="143"/>
      <c r="Z79" s="143"/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  <c r="AM79" s="143"/>
    </row>
    <row r="80" spans="1:39" ht="15" customHeight="1">
      <c r="A80" s="422">
        <v>2</v>
      </c>
      <c r="B80" s="424">
        <v>45198</v>
      </c>
      <c r="C80" s="262"/>
      <c r="D80" s="262" t="s">
        <v>896</v>
      </c>
      <c r="E80" s="228" t="s">
        <v>604</v>
      </c>
      <c r="F80" s="228">
        <v>175</v>
      </c>
      <c r="G80" s="228"/>
      <c r="H80" s="221">
        <v>325</v>
      </c>
      <c r="I80" s="221"/>
      <c r="J80" s="426" t="s">
        <v>810</v>
      </c>
      <c r="K80" s="228">
        <f t="shared" ref="K80:K85" si="73">H80-F80</f>
        <v>150</v>
      </c>
      <c r="L80" s="253">
        <v>50</v>
      </c>
      <c r="M80" s="450">
        <v>800</v>
      </c>
      <c r="N80" s="228">
        <v>15</v>
      </c>
      <c r="O80" s="455" t="s">
        <v>595</v>
      </c>
      <c r="P80" s="424">
        <v>45202</v>
      </c>
      <c r="Q80" s="383"/>
      <c r="R80" s="143"/>
      <c r="S80" s="55" t="s">
        <v>606</v>
      </c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</row>
    <row r="81" spans="1:39" ht="15" customHeight="1">
      <c r="A81" s="423"/>
      <c r="B81" s="425"/>
      <c r="C81" s="262"/>
      <c r="D81" s="262" t="s">
        <v>899</v>
      </c>
      <c r="E81" s="228" t="s">
        <v>892</v>
      </c>
      <c r="F81" s="228">
        <v>115</v>
      </c>
      <c r="G81" s="228"/>
      <c r="H81" s="221">
        <v>205</v>
      </c>
      <c r="I81" s="221"/>
      <c r="J81" s="427"/>
      <c r="K81" s="228">
        <f>F81-H81</f>
        <v>-90</v>
      </c>
      <c r="L81" s="253">
        <v>50</v>
      </c>
      <c r="M81" s="451"/>
      <c r="N81" s="228">
        <v>15</v>
      </c>
      <c r="O81" s="456" t="s">
        <v>595</v>
      </c>
      <c r="P81" s="425"/>
      <c r="Q81" s="383"/>
      <c r="R81" s="143"/>
      <c r="S81" s="55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</row>
    <row r="82" spans="1:39" ht="15" customHeight="1">
      <c r="A82" s="404">
        <v>3</v>
      </c>
      <c r="B82" s="406">
        <v>45198</v>
      </c>
      <c r="C82" s="263"/>
      <c r="D82" s="263" t="s">
        <v>900</v>
      </c>
      <c r="E82" s="239" t="s">
        <v>892</v>
      </c>
      <c r="F82" s="239">
        <v>64</v>
      </c>
      <c r="G82" s="239"/>
      <c r="H82" s="240">
        <v>10</v>
      </c>
      <c r="I82" s="240"/>
      <c r="J82" s="420" t="s">
        <v>943</v>
      </c>
      <c r="K82" s="239">
        <f>F82-H82</f>
        <v>54</v>
      </c>
      <c r="L82" s="241">
        <v>50</v>
      </c>
      <c r="M82" s="452">
        <v>-120</v>
      </c>
      <c r="N82" s="239">
        <v>40</v>
      </c>
      <c r="O82" s="457" t="s">
        <v>605</v>
      </c>
      <c r="P82" s="406">
        <v>45202</v>
      </c>
      <c r="Q82" s="384"/>
      <c r="R82" s="143"/>
      <c r="S82" s="55" t="s">
        <v>594</v>
      </c>
      <c r="T82" s="143"/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</row>
    <row r="83" spans="1:39" ht="15" customHeight="1">
      <c r="A83" s="405"/>
      <c r="B83" s="407"/>
      <c r="C83" s="263"/>
      <c r="D83" s="263" t="s">
        <v>901</v>
      </c>
      <c r="E83" s="239" t="s">
        <v>892</v>
      </c>
      <c r="F83" s="239">
        <v>45.5</v>
      </c>
      <c r="G83" s="239"/>
      <c r="H83" s="240">
        <v>100</v>
      </c>
      <c r="I83" s="240"/>
      <c r="J83" s="421"/>
      <c r="K83" s="239">
        <f>F83-H83</f>
        <v>-54.5</v>
      </c>
      <c r="L83" s="241">
        <v>50</v>
      </c>
      <c r="M83" s="453"/>
      <c r="N83" s="239">
        <v>40</v>
      </c>
      <c r="O83" s="458"/>
      <c r="P83" s="407"/>
      <c r="Q83" s="384"/>
      <c r="R83" s="143"/>
      <c r="S83" s="55"/>
      <c r="T83" s="143"/>
      <c r="U83" s="143"/>
      <c r="V83" s="143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</row>
    <row r="84" spans="1:39" ht="15" customHeight="1">
      <c r="A84" s="404">
        <v>4</v>
      </c>
      <c r="B84" s="406">
        <v>45202</v>
      </c>
      <c r="C84" s="263"/>
      <c r="D84" s="263" t="s">
        <v>895</v>
      </c>
      <c r="E84" s="239" t="s">
        <v>604</v>
      </c>
      <c r="F84" s="239">
        <v>24</v>
      </c>
      <c r="G84" s="239"/>
      <c r="H84" s="240">
        <v>35</v>
      </c>
      <c r="I84" s="240"/>
      <c r="J84" s="420" t="s">
        <v>911</v>
      </c>
      <c r="K84" s="239">
        <f t="shared" si="73"/>
        <v>11</v>
      </c>
      <c r="L84" s="241">
        <v>50</v>
      </c>
      <c r="M84" s="452">
        <v>-380</v>
      </c>
      <c r="N84" s="239">
        <v>40</v>
      </c>
      <c r="O84" s="457" t="s">
        <v>605</v>
      </c>
      <c r="P84" s="406">
        <v>45202</v>
      </c>
      <c r="Q84" s="384"/>
      <c r="R84" s="143"/>
      <c r="S84" s="55" t="s">
        <v>606</v>
      </c>
      <c r="T84" s="143"/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</row>
    <row r="85" spans="1:39" ht="15" customHeight="1">
      <c r="A85" s="428"/>
      <c r="B85" s="449"/>
      <c r="C85" s="333"/>
      <c r="D85" s="333" t="s">
        <v>901</v>
      </c>
      <c r="E85" s="308" t="s">
        <v>604</v>
      </c>
      <c r="F85" s="308">
        <v>33</v>
      </c>
      <c r="G85" s="308"/>
      <c r="H85" s="309">
        <v>15</v>
      </c>
      <c r="I85" s="309"/>
      <c r="J85" s="460"/>
      <c r="K85" s="308">
        <f t="shared" si="73"/>
        <v>-18</v>
      </c>
      <c r="L85" s="334">
        <v>50</v>
      </c>
      <c r="M85" s="454"/>
      <c r="N85" s="308">
        <v>40</v>
      </c>
      <c r="O85" s="459" t="s">
        <v>605</v>
      </c>
      <c r="P85" s="449"/>
      <c r="Q85" s="384"/>
      <c r="R85" s="143"/>
      <c r="S85" s="55"/>
      <c r="T85" s="143"/>
      <c r="U85" s="143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</row>
    <row r="86" spans="1:39" ht="15" customHeight="1">
      <c r="A86" s="422">
        <v>5</v>
      </c>
      <c r="B86" s="424">
        <v>45204</v>
      </c>
      <c r="C86" s="262"/>
      <c r="D86" s="262" t="s">
        <v>926</v>
      </c>
      <c r="E86" s="228" t="s">
        <v>604</v>
      </c>
      <c r="F86" s="228">
        <v>292.5</v>
      </c>
      <c r="G86" s="228"/>
      <c r="H86" s="221">
        <v>435</v>
      </c>
      <c r="I86" s="221"/>
      <c r="J86" s="426" t="s">
        <v>810</v>
      </c>
      <c r="K86" s="228">
        <f t="shared" ref="K86" si="74">H86-F86</f>
        <v>142.5</v>
      </c>
      <c r="L86" s="253">
        <v>50</v>
      </c>
      <c r="M86" s="450">
        <v>800</v>
      </c>
      <c r="N86" s="228">
        <v>15</v>
      </c>
      <c r="O86" s="455" t="s">
        <v>595</v>
      </c>
      <c r="P86" s="424">
        <v>45208</v>
      </c>
      <c r="Q86" s="383"/>
      <c r="R86" s="143"/>
      <c r="S86" s="55" t="s">
        <v>606</v>
      </c>
      <c r="T86" s="143"/>
      <c r="U86" s="143"/>
      <c r="V86" s="143"/>
      <c r="W86" s="143"/>
      <c r="X86" s="143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143"/>
      <c r="AJ86" s="143"/>
      <c r="AK86" s="143"/>
      <c r="AL86" s="143"/>
      <c r="AM86" s="143"/>
    </row>
    <row r="87" spans="1:39" ht="15" customHeight="1">
      <c r="A87" s="423"/>
      <c r="B87" s="425"/>
      <c r="C87" s="262"/>
      <c r="D87" s="262" t="s">
        <v>927</v>
      </c>
      <c r="E87" s="228" t="s">
        <v>892</v>
      </c>
      <c r="F87" s="228">
        <v>107.5</v>
      </c>
      <c r="G87" s="228"/>
      <c r="H87" s="221">
        <v>190</v>
      </c>
      <c r="I87" s="221"/>
      <c r="J87" s="427"/>
      <c r="K87" s="228">
        <f t="shared" ref="K87" si="75">F87-H87</f>
        <v>-82.5</v>
      </c>
      <c r="L87" s="253">
        <v>50</v>
      </c>
      <c r="M87" s="451"/>
      <c r="N87" s="228">
        <v>15</v>
      </c>
      <c r="O87" s="456" t="s">
        <v>595</v>
      </c>
      <c r="P87" s="425"/>
      <c r="Q87" s="383"/>
      <c r="R87" s="143"/>
      <c r="S87" s="55"/>
      <c r="T87" s="143"/>
      <c r="U87" s="143"/>
      <c r="V87" s="143"/>
      <c r="W87" s="143"/>
      <c r="X87" s="143"/>
      <c r="Y87" s="143"/>
      <c r="Z87" s="143"/>
      <c r="AA87" s="143"/>
      <c r="AB87" s="143"/>
      <c r="AC87" s="143"/>
      <c r="AD87" s="143"/>
      <c r="AE87" s="143"/>
      <c r="AF87" s="143"/>
      <c r="AG87" s="143"/>
      <c r="AH87" s="143"/>
      <c r="AI87" s="143"/>
      <c r="AJ87" s="143"/>
      <c r="AK87" s="143"/>
      <c r="AL87" s="143"/>
      <c r="AM87" s="143"/>
    </row>
    <row r="88" spans="1:39" ht="15" customHeight="1">
      <c r="A88" s="422">
        <v>6</v>
      </c>
      <c r="B88" s="424">
        <v>45205</v>
      </c>
      <c r="C88" s="262"/>
      <c r="D88" s="262" t="s">
        <v>938</v>
      </c>
      <c r="E88" s="228" t="s">
        <v>604</v>
      </c>
      <c r="F88" s="228">
        <v>80</v>
      </c>
      <c r="G88" s="228"/>
      <c r="H88" s="221">
        <v>105</v>
      </c>
      <c r="I88" s="221"/>
      <c r="J88" s="426" t="s">
        <v>945</v>
      </c>
      <c r="K88" s="228">
        <f t="shared" ref="K88" si="76">H88-F88</f>
        <v>25</v>
      </c>
      <c r="L88" s="253">
        <v>50</v>
      </c>
      <c r="M88" s="450">
        <v>600</v>
      </c>
      <c r="N88" s="228">
        <v>40</v>
      </c>
      <c r="O88" s="455" t="s">
        <v>595</v>
      </c>
      <c r="P88" s="424">
        <v>45208</v>
      </c>
      <c r="Q88" s="383"/>
      <c r="R88" s="143"/>
      <c r="S88" s="55" t="s">
        <v>594</v>
      </c>
      <c r="T88" s="143"/>
      <c r="U88" s="143"/>
      <c r="V88" s="143"/>
      <c r="W88" s="143"/>
      <c r="X88" s="143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  <c r="AM88" s="143"/>
    </row>
    <row r="89" spans="1:39" ht="15" customHeight="1">
      <c r="A89" s="423"/>
      <c r="B89" s="425"/>
      <c r="C89" s="262"/>
      <c r="D89" s="262" t="s">
        <v>939</v>
      </c>
      <c r="E89" s="228" t="s">
        <v>892</v>
      </c>
      <c r="F89" s="228">
        <v>45</v>
      </c>
      <c r="G89" s="228"/>
      <c r="H89" s="221">
        <v>52.5</v>
      </c>
      <c r="I89" s="221"/>
      <c r="J89" s="427"/>
      <c r="K89" s="228">
        <f t="shared" ref="K89" si="77">F89-H89</f>
        <v>-7.5</v>
      </c>
      <c r="L89" s="253">
        <v>50</v>
      </c>
      <c r="M89" s="451"/>
      <c r="N89" s="228">
        <v>40</v>
      </c>
      <c r="O89" s="456" t="s">
        <v>595</v>
      </c>
      <c r="P89" s="425"/>
      <c r="Q89" s="383"/>
      <c r="R89" s="143"/>
      <c r="S89" s="55"/>
      <c r="T89" s="143"/>
      <c r="U89" s="143"/>
      <c r="V89" s="143"/>
      <c r="W89" s="143"/>
      <c r="X89" s="143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</row>
    <row r="90" spans="1:39" ht="15" customHeight="1">
      <c r="A90" s="422">
        <v>7</v>
      </c>
      <c r="B90" s="424">
        <v>45208</v>
      </c>
      <c r="C90" s="262"/>
      <c r="D90" s="262" t="s">
        <v>946</v>
      </c>
      <c r="E90" s="228" t="s">
        <v>604</v>
      </c>
      <c r="F90" s="228">
        <v>94</v>
      </c>
      <c r="G90" s="228"/>
      <c r="H90" s="221">
        <v>151</v>
      </c>
      <c r="I90" s="221"/>
      <c r="J90" s="426" t="s">
        <v>912</v>
      </c>
      <c r="K90" s="228">
        <f t="shared" ref="K90" si="78">H90-F90</f>
        <v>57</v>
      </c>
      <c r="L90" s="253">
        <v>50</v>
      </c>
      <c r="M90" s="450">
        <v>1225</v>
      </c>
      <c r="N90" s="228">
        <v>50</v>
      </c>
      <c r="O90" s="455" t="s">
        <v>595</v>
      </c>
      <c r="P90" s="424">
        <v>45209</v>
      </c>
      <c r="Q90" s="383"/>
      <c r="R90" s="143"/>
      <c r="S90" s="55" t="s">
        <v>594</v>
      </c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</row>
    <row r="91" spans="1:39" ht="15" customHeight="1">
      <c r="A91" s="423"/>
      <c r="B91" s="425"/>
      <c r="C91" s="262"/>
      <c r="D91" s="262" t="s">
        <v>947</v>
      </c>
      <c r="E91" s="228" t="s">
        <v>892</v>
      </c>
      <c r="F91" s="228">
        <v>52</v>
      </c>
      <c r="G91" s="228"/>
      <c r="H91" s="221">
        <v>82.5</v>
      </c>
      <c r="I91" s="221"/>
      <c r="J91" s="427"/>
      <c r="K91" s="228">
        <f t="shared" ref="K91" si="79">F91-H91</f>
        <v>-30.5</v>
      </c>
      <c r="L91" s="253">
        <v>50</v>
      </c>
      <c r="M91" s="451"/>
      <c r="N91" s="228">
        <v>50</v>
      </c>
      <c r="O91" s="456" t="s">
        <v>595</v>
      </c>
      <c r="P91" s="425"/>
      <c r="Q91" s="383"/>
      <c r="R91" s="143"/>
      <c r="S91" s="55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  <c r="AM91" s="143"/>
    </row>
    <row r="92" spans="1:39" ht="15" customHeight="1">
      <c r="A92" s="342">
        <v>8</v>
      </c>
      <c r="B92" s="341">
        <v>45208</v>
      </c>
      <c r="C92" s="262"/>
      <c r="D92" s="262" t="s">
        <v>948</v>
      </c>
      <c r="E92" s="228" t="s">
        <v>604</v>
      </c>
      <c r="F92" s="228">
        <v>22</v>
      </c>
      <c r="G92" s="228">
        <v>0</v>
      </c>
      <c r="H92" s="221">
        <v>47.5</v>
      </c>
      <c r="I92" s="221" t="s">
        <v>949</v>
      </c>
      <c r="J92" s="242" t="s">
        <v>956</v>
      </c>
      <c r="K92" s="243">
        <f t="shared" ref="K92" si="80">H92-F92</f>
        <v>25.5</v>
      </c>
      <c r="L92" s="253">
        <v>50</v>
      </c>
      <c r="M92" s="244">
        <f t="shared" ref="M92" si="81">(K92*N92)-L92</f>
        <v>970</v>
      </c>
      <c r="N92" s="243">
        <v>40</v>
      </c>
      <c r="O92" s="103" t="s">
        <v>595</v>
      </c>
      <c r="P92" s="245">
        <v>45209</v>
      </c>
      <c r="Q92" s="383"/>
      <c r="R92" s="143"/>
      <c r="S92" s="55" t="s">
        <v>606</v>
      </c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</row>
    <row r="93" spans="1:39" ht="15" customHeight="1">
      <c r="A93" s="404">
        <v>9</v>
      </c>
      <c r="B93" s="406">
        <v>45209</v>
      </c>
      <c r="C93" s="263"/>
      <c r="D93" s="263" t="s">
        <v>938</v>
      </c>
      <c r="E93" s="239" t="s">
        <v>604</v>
      </c>
      <c r="F93" s="239">
        <v>18</v>
      </c>
      <c r="G93" s="239"/>
      <c r="H93" s="240">
        <v>0</v>
      </c>
      <c r="I93" s="240"/>
      <c r="J93" s="444" t="s">
        <v>968</v>
      </c>
      <c r="K93" s="324">
        <f t="shared" ref="K93" si="82">H93-F93</f>
        <v>-18</v>
      </c>
      <c r="L93" s="241">
        <v>25</v>
      </c>
      <c r="M93" s="445">
        <v>-370</v>
      </c>
      <c r="N93" s="324">
        <v>40</v>
      </c>
      <c r="O93" s="447" t="s">
        <v>605</v>
      </c>
      <c r="P93" s="438">
        <v>45209</v>
      </c>
      <c r="Q93" s="384"/>
      <c r="R93" s="143"/>
      <c r="S93" s="55" t="s">
        <v>606</v>
      </c>
      <c r="T93" s="143"/>
      <c r="U93" s="143"/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</row>
    <row r="94" spans="1:39" ht="15" customHeight="1">
      <c r="A94" s="405"/>
      <c r="B94" s="407"/>
      <c r="C94" s="263"/>
      <c r="D94" s="263" t="s">
        <v>960</v>
      </c>
      <c r="E94" s="239" t="s">
        <v>892</v>
      </c>
      <c r="F94" s="345" t="s">
        <v>967</v>
      </c>
      <c r="G94" s="239"/>
      <c r="H94" s="240">
        <v>0</v>
      </c>
      <c r="I94" s="240"/>
      <c r="J94" s="403"/>
      <c r="K94" s="346">
        <f>F94-H94</f>
        <v>10</v>
      </c>
      <c r="L94" s="241">
        <v>25</v>
      </c>
      <c r="M94" s="446"/>
      <c r="N94" s="324">
        <v>40</v>
      </c>
      <c r="O94" s="448"/>
      <c r="P94" s="439"/>
      <c r="Q94" s="384"/>
      <c r="R94" s="143"/>
      <c r="S94" s="55"/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</row>
    <row r="95" spans="1:39" ht="15" customHeight="1">
      <c r="A95" s="422">
        <v>10</v>
      </c>
      <c r="B95" s="424">
        <v>45209</v>
      </c>
      <c r="C95" s="262"/>
      <c r="D95" s="262" t="s">
        <v>962</v>
      </c>
      <c r="E95" s="228" t="s">
        <v>892</v>
      </c>
      <c r="F95" s="347" t="s">
        <v>973</v>
      </c>
      <c r="G95" s="228"/>
      <c r="H95" s="221">
        <v>118</v>
      </c>
      <c r="I95" s="221"/>
      <c r="J95" s="441" t="s">
        <v>974</v>
      </c>
      <c r="K95" s="348">
        <f>F95-H95</f>
        <v>-40</v>
      </c>
      <c r="L95" s="253">
        <v>50</v>
      </c>
      <c r="M95" s="436">
        <v>550</v>
      </c>
      <c r="N95" s="243">
        <v>50</v>
      </c>
      <c r="O95" s="443" t="s">
        <v>595</v>
      </c>
      <c r="P95" s="440">
        <v>45210</v>
      </c>
      <c r="Q95" s="383"/>
      <c r="R95" s="143"/>
      <c r="S95" s="55" t="s">
        <v>594</v>
      </c>
      <c r="T95" s="143"/>
      <c r="U95" s="143"/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</row>
    <row r="96" spans="1:39" ht="15" customHeight="1">
      <c r="A96" s="423"/>
      <c r="B96" s="425"/>
      <c r="C96" s="262"/>
      <c r="D96" s="262" t="s">
        <v>963</v>
      </c>
      <c r="E96" s="228" t="s">
        <v>892</v>
      </c>
      <c r="F96" s="228">
        <v>73</v>
      </c>
      <c r="G96" s="228"/>
      <c r="H96" s="221">
        <v>20</v>
      </c>
      <c r="I96" s="221"/>
      <c r="J96" s="442"/>
      <c r="K96" s="243">
        <f>F96-H96</f>
        <v>53</v>
      </c>
      <c r="L96" s="253">
        <v>50</v>
      </c>
      <c r="M96" s="437"/>
      <c r="N96" s="243">
        <v>50</v>
      </c>
      <c r="O96" s="430"/>
      <c r="P96" s="432"/>
      <c r="Q96" s="383"/>
      <c r="R96" s="143"/>
      <c r="S96" s="55"/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</row>
    <row r="97" spans="1:39" ht="15" customHeight="1">
      <c r="A97" s="349">
        <v>11</v>
      </c>
      <c r="B97" s="350">
        <v>45210</v>
      </c>
      <c r="C97" s="263"/>
      <c r="D97" s="263" t="s">
        <v>975</v>
      </c>
      <c r="E97" s="239" t="s">
        <v>604</v>
      </c>
      <c r="F97" s="239">
        <v>89</v>
      </c>
      <c r="G97" s="239">
        <v>65</v>
      </c>
      <c r="H97" s="240">
        <v>71</v>
      </c>
      <c r="I97" s="240" t="s">
        <v>976</v>
      </c>
      <c r="J97" s="323" t="s">
        <v>983</v>
      </c>
      <c r="K97" s="324">
        <f t="shared" ref="K97" si="83">H97-F97</f>
        <v>-18</v>
      </c>
      <c r="L97" s="241">
        <v>50</v>
      </c>
      <c r="M97" s="326">
        <f t="shared" ref="M97" si="84">(K97*N97)-L97</f>
        <v>-770</v>
      </c>
      <c r="N97" s="324">
        <v>40</v>
      </c>
      <c r="O97" s="327" t="s">
        <v>605</v>
      </c>
      <c r="P97" s="320">
        <v>45210</v>
      </c>
      <c r="Q97" s="384"/>
      <c r="R97" s="143"/>
      <c r="S97" s="55" t="s">
        <v>606</v>
      </c>
      <c r="T97" s="143"/>
      <c r="U97" s="143"/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</row>
    <row r="98" spans="1:39" ht="15" customHeight="1">
      <c r="A98" s="422">
        <v>12</v>
      </c>
      <c r="B98" s="424">
        <v>45212</v>
      </c>
      <c r="C98" s="262"/>
      <c r="D98" s="262" t="s">
        <v>990</v>
      </c>
      <c r="E98" s="228" t="s">
        <v>604</v>
      </c>
      <c r="F98" s="228">
        <v>11.75</v>
      </c>
      <c r="G98" s="228"/>
      <c r="H98" s="221">
        <v>17</v>
      </c>
      <c r="I98" s="221"/>
      <c r="J98" s="461" t="s">
        <v>995</v>
      </c>
      <c r="K98" s="433">
        <v>1.25</v>
      </c>
      <c r="L98" s="253">
        <v>50</v>
      </c>
      <c r="M98" s="436">
        <v>1681.25</v>
      </c>
      <c r="N98" s="243">
        <v>1425</v>
      </c>
      <c r="O98" s="429" t="s">
        <v>595</v>
      </c>
      <c r="P98" s="431">
        <v>45215</v>
      </c>
      <c r="Q98" s="383"/>
      <c r="R98" s="143"/>
      <c r="S98" s="55" t="s">
        <v>594</v>
      </c>
      <c r="T98" s="143"/>
      <c r="U98" s="143"/>
      <c r="V98" s="143"/>
      <c r="W98" s="143"/>
      <c r="X98" s="143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</row>
    <row r="99" spans="1:39" ht="15" customHeight="1">
      <c r="A99" s="423"/>
      <c r="B99" s="425"/>
      <c r="C99" s="262"/>
      <c r="D99" s="262" t="s">
        <v>991</v>
      </c>
      <c r="E99" s="228" t="s">
        <v>892</v>
      </c>
      <c r="F99" s="228">
        <v>8</v>
      </c>
      <c r="G99" s="228"/>
      <c r="H99" s="221">
        <v>12</v>
      </c>
      <c r="I99" s="221"/>
      <c r="J99" s="442"/>
      <c r="K99" s="434"/>
      <c r="L99" s="253">
        <v>50</v>
      </c>
      <c r="M99" s="437"/>
      <c r="N99" s="243">
        <v>1425</v>
      </c>
      <c r="O99" s="430"/>
      <c r="P99" s="432"/>
      <c r="Q99" s="383"/>
      <c r="R99" s="143"/>
      <c r="S99" s="55"/>
      <c r="T99" s="143"/>
      <c r="U99" s="143"/>
      <c r="V99" s="143"/>
      <c r="W99" s="143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</row>
    <row r="100" spans="1:39" ht="15" customHeight="1">
      <c r="A100" s="342">
        <v>13</v>
      </c>
      <c r="B100" s="367">
        <v>45217</v>
      </c>
      <c r="C100" s="262"/>
      <c r="D100" s="262" t="s">
        <v>1009</v>
      </c>
      <c r="E100" s="228" t="s">
        <v>604</v>
      </c>
      <c r="F100" s="228">
        <v>62.5</v>
      </c>
      <c r="G100" s="228">
        <v>0</v>
      </c>
      <c r="H100" s="221">
        <v>120</v>
      </c>
      <c r="I100" s="221" t="s">
        <v>1010</v>
      </c>
      <c r="J100" s="242" t="s">
        <v>1011</v>
      </c>
      <c r="K100" s="243">
        <f t="shared" ref="K100:K101" si="85">H100-F100</f>
        <v>57.5</v>
      </c>
      <c r="L100" s="253">
        <v>50</v>
      </c>
      <c r="M100" s="244">
        <f t="shared" ref="M100:M101" si="86">(K100*N100)-L100</f>
        <v>812.5</v>
      </c>
      <c r="N100" s="243">
        <v>15</v>
      </c>
      <c r="O100" s="103" t="s">
        <v>595</v>
      </c>
      <c r="P100" s="245">
        <v>45217</v>
      </c>
      <c r="Q100" s="383"/>
      <c r="R100" s="143"/>
      <c r="S100" s="55" t="s">
        <v>606</v>
      </c>
      <c r="T100" s="143"/>
      <c r="U100" s="143"/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</row>
    <row r="101" spans="1:39" ht="15" customHeight="1">
      <c r="A101" s="349">
        <v>14</v>
      </c>
      <c r="B101" s="350">
        <v>45217</v>
      </c>
      <c r="C101" s="263"/>
      <c r="D101" s="263" t="s">
        <v>1016</v>
      </c>
      <c r="E101" s="239" t="s">
        <v>604</v>
      </c>
      <c r="F101" s="239">
        <v>60</v>
      </c>
      <c r="G101" s="239">
        <v>0</v>
      </c>
      <c r="H101" s="240">
        <v>25</v>
      </c>
      <c r="I101" s="240" t="s">
        <v>1017</v>
      </c>
      <c r="J101" s="323" t="s">
        <v>1018</v>
      </c>
      <c r="K101" s="324">
        <f t="shared" si="85"/>
        <v>-35</v>
      </c>
      <c r="L101" s="241">
        <v>50</v>
      </c>
      <c r="M101" s="326">
        <f t="shared" si="86"/>
        <v>-575</v>
      </c>
      <c r="N101" s="324">
        <v>15</v>
      </c>
      <c r="O101" s="327" t="s">
        <v>605</v>
      </c>
      <c r="P101" s="320">
        <v>45217</v>
      </c>
      <c r="Q101" s="384"/>
      <c r="R101" s="143"/>
      <c r="S101" s="55" t="s">
        <v>594</v>
      </c>
      <c r="T101" s="143"/>
      <c r="U101" s="143"/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</row>
    <row r="102" spans="1:39" ht="15" customHeight="1">
      <c r="A102" s="371">
        <v>15</v>
      </c>
      <c r="B102" s="372">
        <v>45218</v>
      </c>
      <c r="C102" s="373"/>
      <c r="D102" s="373" t="s">
        <v>1025</v>
      </c>
      <c r="E102" s="374" t="s">
        <v>604</v>
      </c>
      <c r="F102" s="374">
        <v>19</v>
      </c>
      <c r="G102" s="374">
        <v>0</v>
      </c>
      <c r="H102" s="375">
        <v>20</v>
      </c>
      <c r="I102" s="375" t="s">
        <v>1026</v>
      </c>
      <c r="J102" s="314" t="s">
        <v>809</v>
      </c>
      <c r="K102" s="315">
        <f t="shared" ref="K102:K103" si="87">H102-F102</f>
        <v>1</v>
      </c>
      <c r="L102" s="376">
        <v>50</v>
      </c>
      <c r="M102" s="317">
        <f t="shared" ref="M102:M103" si="88">(K102*N102)-L102</f>
        <v>0</v>
      </c>
      <c r="N102" s="315">
        <v>50</v>
      </c>
      <c r="O102" s="318" t="s">
        <v>613</v>
      </c>
      <c r="P102" s="311">
        <v>45218</v>
      </c>
      <c r="Q102" s="385"/>
      <c r="R102" s="143"/>
      <c r="S102" s="55" t="s">
        <v>606</v>
      </c>
      <c r="T102" s="143"/>
      <c r="U102" s="143"/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</row>
    <row r="103" spans="1:39" ht="15" customHeight="1">
      <c r="A103" s="404">
        <v>16</v>
      </c>
      <c r="B103" s="406">
        <v>45218</v>
      </c>
      <c r="C103" s="263"/>
      <c r="D103" s="263" t="s">
        <v>1027</v>
      </c>
      <c r="E103" s="239" t="s">
        <v>604</v>
      </c>
      <c r="F103" s="239">
        <v>285</v>
      </c>
      <c r="G103" s="239"/>
      <c r="H103" s="240">
        <v>0</v>
      </c>
      <c r="I103" s="240"/>
      <c r="J103" s="444" t="s">
        <v>1198</v>
      </c>
      <c r="K103" s="324">
        <f t="shared" si="87"/>
        <v>-285</v>
      </c>
      <c r="L103" s="241">
        <v>25</v>
      </c>
      <c r="M103" s="445">
        <v>-2750</v>
      </c>
      <c r="N103" s="324">
        <v>15</v>
      </c>
      <c r="O103" s="447" t="s">
        <v>605</v>
      </c>
      <c r="P103" s="438">
        <v>45225</v>
      </c>
      <c r="Q103" s="302"/>
      <c r="R103" s="143"/>
      <c r="S103" s="55" t="s">
        <v>594</v>
      </c>
      <c r="T103" s="143"/>
      <c r="U103" s="143"/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</row>
    <row r="104" spans="1:39" ht="15" customHeight="1">
      <c r="A104" s="405"/>
      <c r="B104" s="407"/>
      <c r="C104" s="263"/>
      <c r="D104" s="263" t="s">
        <v>1028</v>
      </c>
      <c r="E104" s="239" t="s">
        <v>892</v>
      </c>
      <c r="F104" s="239">
        <v>105</v>
      </c>
      <c r="G104" s="239"/>
      <c r="H104" s="240">
        <v>0</v>
      </c>
      <c r="I104" s="240"/>
      <c r="J104" s="463"/>
      <c r="K104" s="324">
        <f>F104-H104</f>
        <v>105</v>
      </c>
      <c r="L104" s="241">
        <v>25</v>
      </c>
      <c r="M104" s="446"/>
      <c r="N104" s="324">
        <v>15</v>
      </c>
      <c r="O104" s="462"/>
      <c r="P104" s="464"/>
      <c r="Q104" s="302"/>
      <c r="R104" s="143"/>
      <c r="S104" s="55"/>
      <c r="T104" s="143"/>
      <c r="U104" s="143"/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</row>
    <row r="105" spans="1:39" ht="15" customHeight="1">
      <c r="A105" s="371">
        <v>17</v>
      </c>
      <c r="B105" s="372">
        <v>45219</v>
      </c>
      <c r="C105" s="373"/>
      <c r="D105" s="373" t="s">
        <v>1038</v>
      </c>
      <c r="E105" s="374" t="s">
        <v>604</v>
      </c>
      <c r="F105" s="374">
        <v>52.5</v>
      </c>
      <c r="G105" s="374">
        <v>10</v>
      </c>
      <c r="H105" s="375">
        <v>52.5</v>
      </c>
      <c r="I105" s="375" t="s">
        <v>1039</v>
      </c>
      <c r="J105" s="314" t="s">
        <v>966</v>
      </c>
      <c r="K105" s="315">
        <f t="shared" ref="K105" si="89">H105-F105</f>
        <v>0</v>
      </c>
      <c r="L105" s="376">
        <v>50</v>
      </c>
      <c r="M105" s="317">
        <f t="shared" ref="M105" si="90">(K105*N105)-L105</f>
        <v>-50</v>
      </c>
      <c r="N105" s="315">
        <v>40</v>
      </c>
      <c r="O105" s="318" t="s">
        <v>613</v>
      </c>
      <c r="P105" s="311">
        <v>45219</v>
      </c>
      <c r="Q105" s="385"/>
      <c r="R105" s="143"/>
      <c r="S105" s="55" t="s">
        <v>606</v>
      </c>
      <c r="T105" s="143"/>
      <c r="U105" s="143"/>
      <c r="V105" s="143"/>
      <c r="W105" s="143"/>
      <c r="X105" s="143"/>
      <c r="Y105" s="143"/>
      <c r="Z105" s="143"/>
      <c r="AA105" s="143"/>
      <c r="AB105" s="143"/>
      <c r="AC105" s="143"/>
      <c r="AD105" s="143"/>
      <c r="AE105" s="143"/>
      <c r="AF105" s="143"/>
      <c r="AG105" s="143"/>
      <c r="AH105" s="143"/>
      <c r="AI105" s="143"/>
      <c r="AJ105" s="143"/>
      <c r="AK105" s="143"/>
      <c r="AL105" s="143"/>
      <c r="AM105" s="143"/>
    </row>
    <row r="106" spans="1:39" ht="15" customHeight="1">
      <c r="A106" s="422">
        <v>18</v>
      </c>
      <c r="B106" s="424">
        <v>45219</v>
      </c>
      <c r="C106" s="262"/>
      <c r="D106" s="262" t="s">
        <v>1043</v>
      </c>
      <c r="E106" s="228" t="s">
        <v>892</v>
      </c>
      <c r="F106" s="228">
        <v>29</v>
      </c>
      <c r="G106" s="228"/>
      <c r="H106" s="221">
        <v>16</v>
      </c>
      <c r="I106" s="221"/>
      <c r="J106" s="435" t="s">
        <v>1051</v>
      </c>
      <c r="K106" s="228">
        <f>F106-H106</f>
        <v>13</v>
      </c>
      <c r="L106" s="381">
        <v>50</v>
      </c>
      <c r="M106" s="436">
        <f>(43*40)-100</f>
        <v>1620</v>
      </c>
      <c r="N106" s="228">
        <v>40</v>
      </c>
      <c r="O106" s="429" t="s">
        <v>595</v>
      </c>
      <c r="P106" s="431">
        <v>45222</v>
      </c>
      <c r="Q106" s="383"/>
      <c r="R106" s="143"/>
      <c r="S106" s="55" t="s">
        <v>606</v>
      </c>
      <c r="T106" s="143"/>
      <c r="U106" s="143"/>
      <c r="V106" s="143"/>
      <c r="W106" s="143"/>
      <c r="X106" s="143"/>
      <c r="Y106" s="143"/>
      <c r="Z106" s="143"/>
      <c r="AA106" s="143"/>
      <c r="AB106" s="143"/>
      <c r="AC106" s="143"/>
      <c r="AD106" s="143"/>
      <c r="AE106" s="143"/>
      <c r="AF106" s="143"/>
      <c r="AG106" s="143"/>
      <c r="AH106" s="143"/>
      <c r="AI106" s="143"/>
      <c r="AJ106" s="143"/>
      <c r="AK106" s="143"/>
      <c r="AL106" s="143"/>
      <c r="AM106" s="143"/>
    </row>
    <row r="107" spans="1:39" ht="15" customHeight="1">
      <c r="A107" s="423"/>
      <c r="B107" s="425"/>
      <c r="C107" s="262"/>
      <c r="D107" s="262" t="s">
        <v>1044</v>
      </c>
      <c r="E107" s="228" t="s">
        <v>892</v>
      </c>
      <c r="F107" s="228">
        <v>34</v>
      </c>
      <c r="G107" s="228"/>
      <c r="H107" s="221">
        <v>4</v>
      </c>
      <c r="I107" s="221"/>
      <c r="J107" s="427"/>
      <c r="K107" s="228">
        <f>F107-H107</f>
        <v>30</v>
      </c>
      <c r="L107" s="381">
        <v>50</v>
      </c>
      <c r="M107" s="437"/>
      <c r="N107" s="228">
        <v>40</v>
      </c>
      <c r="O107" s="430"/>
      <c r="P107" s="432"/>
      <c r="Q107" s="383"/>
      <c r="R107" s="143"/>
      <c r="S107" s="55"/>
      <c r="T107" s="143"/>
      <c r="U107" s="143"/>
      <c r="V107" s="143"/>
      <c r="W107" s="143"/>
      <c r="X107" s="143"/>
      <c r="Y107" s="143"/>
      <c r="Z107" s="143"/>
      <c r="AA107" s="143"/>
      <c r="AB107" s="143"/>
      <c r="AC107" s="143"/>
      <c r="AD107" s="143"/>
      <c r="AE107" s="143"/>
      <c r="AF107" s="143"/>
      <c r="AG107" s="143"/>
      <c r="AH107" s="143"/>
      <c r="AI107" s="143"/>
      <c r="AJ107" s="143"/>
      <c r="AK107" s="143"/>
      <c r="AL107" s="143"/>
      <c r="AM107" s="143"/>
    </row>
    <row r="108" spans="1:39" ht="15" customHeight="1">
      <c r="A108" s="408">
        <v>19</v>
      </c>
      <c r="B108" s="410">
        <v>45224</v>
      </c>
      <c r="C108" s="336"/>
      <c r="D108" s="336" t="s">
        <v>1064</v>
      </c>
      <c r="E108" s="225" t="s">
        <v>604</v>
      </c>
      <c r="F108" s="225" t="s">
        <v>1066</v>
      </c>
      <c r="G108" s="225"/>
      <c r="H108" s="227"/>
      <c r="I108" s="227"/>
      <c r="J108" s="412" t="s">
        <v>593</v>
      </c>
      <c r="K108" s="225"/>
      <c r="L108" s="337"/>
      <c r="M108" s="338"/>
      <c r="N108" s="225"/>
      <c r="O108" s="227"/>
      <c r="P108" s="335"/>
      <c r="Q108" s="302"/>
      <c r="R108" s="143"/>
      <c r="S108" s="55"/>
      <c r="T108" s="143"/>
      <c r="U108" s="143"/>
      <c r="V108" s="143"/>
      <c r="W108" s="143"/>
      <c r="X108" s="143"/>
      <c r="Y108" s="143"/>
      <c r="Z108" s="143"/>
      <c r="AA108" s="143"/>
      <c r="AB108" s="143"/>
      <c r="AC108" s="143"/>
      <c r="AD108" s="143"/>
      <c r="AE108" s="143"/>
      <c r="AF108" s="143"/>
      <c r="AG108" s="143"/>
      <c r="AH108" s="143"/>
      <c r="AI108" s="143"/>
      <c r="AJ108" s="143"/>
      <c r="AK108" s="143"/>
      <c r="AL108" s="143"/>
      <c r="AM108" s="143"/>
    </row>
    <row r="109" spans="1:39" ht="15" customHeight="1">
      <c r="A109" s="409"/>
      <c r="B109" s="411"/>
      <c r="C109" s="336"/>
      <c r="D109" s="336" t="s">
        <v>1065</v>
      </c>
      <c r="E109" s="225" t="s">
        <v>892</v>
      </c>
      <c r="F109" s="225" t="s">
        <v>1067</v>
      </c>
      <c r="G109" s="225"/>
      <c r="H109" s="227"/>
      <c r="I109" s="227"/>
      <c r="J109" s="413"/>
      <c r="K109" s="225"/>
      <c r="L109" s="337"/>
      <c r="M109" s="338"/>
      <c r="N109" s="225"/>
      <c r="O109" s="227"/>
      <c r="P109" s="335"/>
      <c r="Q109" s="302"/>
      <c r="R109" s="143"/>
      <c r="S109" s="55"/>
      <c r="T109" s="143"/>
      <c r="U109" s="143"/>
      <c r="V109" s="143"/>
      <c r="W109" s="143"/>
      <c r="X109" s="143"/>
      <c r="Y109" s="143"/>
      <c r="Z109" s="143"/>
      <c r="AA109" s="143"/>
      <c r="AB109" s="143"/>
      <c r="AC109" s="143"/>
      <c r="AD109" s="143"/>
      <c r="AE109" s="143"/>
      <c r="AF109" s="143"/>
      <c r="AG109" s="143"/>
      <c r="AH109" s="143"/>
      <c r="AI109" s="143"/>
      <c r="AJ109" s="143"/>
      <c r="AK109" s="143"/>
      <c r="AL109" s="143"/>
      <c r="AM109" s="143"/>
    </row>
    <row r="110" spans="1:39" ht="15" customHeight="1">
      <c r="A110" s="408">
        <v>20</v>
      </c>
      <c r="B110" s="410">
        <v>45225</v>
      </c>
      <c r="C110" s="336"/>
      <c r="D110" s="336" t="s">
        <v>1090</v>
      </c>
      <c r="E110" s="225" t="s">
        <v>604</v>
      </c>
      <c r="F110" s="225" t="s">
        <v>952</v>
      </c>
      <c r="G110" s="225"/>
      <c r="H110" s="227"/>
      <c r="I110" s="227"/>
      <c r="J110" s="412" t="s">
        <v>593</v>
      </c>
      <c r="K110" s="225"/>
      <c r="L110" s="337"/>
      <c r="M110" s="338"/>
      <c r="N110" s="225"/>
      <c r="O110" s="227"/>
      <c r="P110" s="335"/>
      <c r="Q110" s="302"/>
      <c r="R110" s="143"/>
      <c r="S110" s="55"/>
      <c r="T110" s="143"/>
      <c r="U110" s="143"/>
      <c r="V110" s="143"/>
      <c r="W110" s="143"/>
      <c r="X110" s="143"/>
      <c r="Y110" s="143"/>
      <c r="Z110" s="143"/>
      <c r="AA110" s="143"/>
      <c r="AB110" s="143"/>
      <c r="AC110" s="143"/>
      <c r="AD110" s="143"/>
      <c r="AE110" s="143"/>
      <c r="AF110" s="143"/>
      <c r="AG110" s="143"/>
      <c r="AH110" s="143"/>
      <c r="AI110" s="143"/>
      <c r="AJ110" s="143"/>
      <c r="AK110" s="143"/>
      <c r="AL110" s="143"/>
      <c r="AM110" s="143"/>
    </row>
    <row r="111" spans="1:39" ht="15" customHeight="1">
      <c r="A111" s="409"/>
      <c r="B111" s="411"/>
      <c r="C111" s="336"/>
      <c r="D111" s="336" t="s">
        <v>1091</v>
      </c>
      <c r="E111" s="225" t="s">
        <v>892</v>
      </c>
      <c r="F111" s="225" t="s">
        <v>1092</v>
      </c>
      <c r="G111" s="225"/>
      <c r="H111" s="227"/>
      <c r="I111" s="227"/>
      <c r="J111" s="413"/>
      <c r="K111" s="225"/>
      <c r="L111" s="337"/>
      <c r="M111" s="338"/>
      <c r="N111" s="225"/>
      <c r="O111" s="227"/>
      <c r="P111" s="335"/>
      <c r="Q111" s="302"/>
      <c r="R111" s="143"/>
      <c r="S111" s="55"/>
      <c r="T111" s="143"/>
      <c r="U111" s="143"/>
      <c r="V111" s="143"/>
      <c r="W111" s="143"/>
      <c r="X111" s="143"/>
      <c r="Y111" s="143"/>
      <c r="Z111" s="143"/>
      <c r="AA111" s="143"/>
      <c r="AB111" s="143"/>
      <c r="AC111" s="143"/>
      <c r="AD111" s="143"/>
      <c r="AE111" s="143"/>
      <c r="AF111" s="143"/>
      <c r="AG111" s="143"/>
      <c r="AH111" s="143"/>
      <c r="AI111" s="143"/>
      <c r="AJ111" s="143"/>
      <c r="AK111" s="143"/>
      <c r="AL111" s="143"/>
      <c r="AM111" s="143"/>
    </row>
    <row r="112" spans="1:39" ht="15" customHeight="1">
      <c r="A112" s="404">
        <v>21</v>
      </c>
      <c r="B112" s="406">
        <v>45225</v>
      </c>
      <c r="C112" s="263"/>
      <c r="D112" s="263" t="s">
        <v>1099</v>
      </c>
      <c r="E112" s="239" t="s">
        <v>604</v>
      </c>
      <c r="F112" s="239">
        <v>17</v>
      </c>
      <c r="G112" s="239"/>
      <c r="H112" s="240">
        <v>8.5</v>
      </c>
      <c r="I112" s="240"/>
      <c r="J112" s="402" t="s">
        <v>1100</v>
      </c>
      <c r="K112" s="324">
        <f t="shared" ref="K112:K113" si="91">H112-F112</f>
        <v>-8.5</v>
      </c>
      <c r="L112" s="241">
        <v>50</v>
      </c>
      <c r="M112" s="326">
        <f t="shared" ref="M112:M113" si="92">(K112*N112)-L112</f>
        <v>-475</v>
      </c>
      <c r="N112" s="324">
        <v>50</v>
      </c>
      <c r="O112" s="327" t="s">
        <v>605</v>
      </c>
      <c r="P112" s="320">
        <v>45225</v>
      </c>
      <c r="Q112" s="302"/>
      <c r="R112" s="143"/>
      <c r="S112" s="55"/>
      <c r="T112" s="143"/>
      <c r="U112" s="143"/>
      <c r="V112" s="143"/>
      <c r="W112" s="143"/>
      <c r="X112" s="143"/>
      <c r="Y112" s="143"/>
      <c r="Z112" s="143"/>
      <c r="AA112" s="143"/>
      <c r="AB112" s="143"/>
      <c r="AC112" s="143"/>
      <c r="AD112" s="143"/>
      <c r="AE112" s="143"/>
      <c r="AF112" s="143"/>
      <c r="AG112" s="143"/>
      <c r="AH112" s="143"/>
      <c r="AI112" s="143"/>
      <c r="AJ112" s="143"/>
      <c r="AK112" s="143"/>
      <c r="AL112" s="143"/>
      <c r="AM112" s="143"/>
    </row>
    <row r="113" spans="1:39" ht="15" customHeight="1">
      <c r="A113" s="405"/>
      <c r="B113" s="407"/>
      <c r="C113" s="263"/>
      <c r="D113" s="263" t="s">
        <v>897</v>
      </c>
      <c r="E113" s="239" t="s">
        <v>604</v>
      </c>
      <c r="F113" s="239">
        <v>47</v>
      </c>
      <c r="G113" s="239"/>
      <c r="H113" s="240">
        <v>42.5</v>
      </c>
      <c r="I113" s="240"/>
      <c r="J113" s="403"/>
      <c r="K113" s="324">
        <f t="shared" si="91"/>
        <v>-4.5</v>
      </c>
      <c r="L113" s="241">
        <v>50</v>
      </c>
      <c r="M113" s="326">
        <f t="shared" si="92"/>
        <v>-275</v>
      </c>
      <c r="N113" s="324">
        <v>50</v>
      </c>
      <c r="O113" s="327" t="s">
        <v>605</v>
      </c>
      <c r="P113" s="320">
        <v>45225</v>
      </c>
      <c r="Q113" s="302"/>
      <c r="R113" s="143"/>
      <c r="S113" s="55"/>
      <c r="T113" s="143"/>
      <c r="U113" s="143"/>
      <c r="V113" s="143"/>
      <c r="W113" s="143"/>
      <c r="X113" s="143"/>
      <c r="Y113" s="143"/>
      <c r="Z113" s="143"/>
      <c r="AA113" s="143"/>
      <c r="AB113" s="143"/>
      <c r="AC113" s="143"/>
      <c r="AD113" s="143"/>
      <c r="AE113" s="143"/>
      <c r="AF113" s="143"/>
      <c r="AG113" s="143"/>
      <c r="AH113" s="143"/>
      <c r="AI113" s="143"/>
      <c r="AJ113" s="143"/>
      <c r="AK113" s="143"/>
      <c r="AL113" s="143"/>
      <c r="AM113" s="143"/>
    </row>
    <row r="114" spans="1:39" ht="15" customHeight="1">
      <c r="A114" s="340"/>
      <c r="B114" s="335"/>
      <c r="C114" s="336"/>
      <c r="D114" s="336"/>
      <c r="E114" s="225"/>
      <c r="F114" s="225"/>
      <c r="G114" s="225"/>
      <c r="H114" s="227"/>
      <c r="I114" s="227"/>
      <c r="J114" s="227"/>
      <c r="K114" s="225"/>
      <c r="L114" s="337"/>
      <c r="M114" s="338"/>
      <c r="N114" s="225"/>
      <c r="O114" s="227"/>
      <c r="P114" s="335"/>
      <c r="Q114" s="302"/>
      <c r="R114" s="143"/>
      <c r="S114" s="55"/>
      <c r="T114" s="143"/>
      <c r="U114" s="143"/>
      <c r="V114" s="143"/>
      <c r="W114" s="143"/>
      <c r="X114" s="143"/>
      <c r="Y114" s="143"/>
      <c r="Z114" s="143"/>
      <c r="AA114" s="143"/>
      <c r="AB114" s="143"/>
      <c r="AC114" s="143"/>
      <c r="AD114" s="143"/>
      <c r="AE114" s="143"/>
      <c r="AF114" s="143"/>
      <c r="AG114" s="143"/>
      <c r="AH114" s="143"/>
      <c r="AI114" s="143"/>
      <c r="AJ114" s="143"/>
      <c r="AK114" s="143"/>
      <c r="AL114" s="143"/>
      <c r="AM114" s="143"/>
    </row>
    <row r="115" spans="1:39" ht="15" customHeight="1">
      <c r="A115" s="225"/>
      <c r="B115" s="335"/>
      <c r="C115" s="336"/>
      <c r="D115" s="336"/>
      <c r="E115" s="225"/>
      <c r="F115" s="225"/>
      <c r="G115" s="225"/>
      <c r="H115" s="227"/>
      <c r="I115" s="227"/>
      <c r="J115" s="227"/>
      <c r="K115" s="225"/>
      <c r="L115" s="337"/>
      <c r="M115" s="338"/>
      <c r="N115" s="225"/>
      <c r="O115" s="227"/>
      <c r="P115" s="335"/>
      <c r="Q115" s="302"/>
      <c r="R115" s="143"/>
      <c r="S115" s="55"/>
      <c r="T115" s="143"/>
      <c r="U115" s="143"/>
      <c r="V115" s="143"/>
      <c r="W115" s="143"/>
      <c r="X115" s="143"/>
      <c r="Y115" s="143"/>
      <c r="Z115" s="143"/>
      <c r="AA115" s="143"/>
      <c r="AB115" s="143"/>
      <c r="AC115" s="143"/>
      <c r="AD115" s="143"/>
      <c r="AE115" s="143"/>
      <c r="AF115" s="143"/>
      <c r="AG115" s="143"/>
      <c r="AH115" s="143"/>
      <c r="AI115" s="143"/>
      <c r="AJ115" s="143"/>
      <c r="AK115" s="143"/>
      <c r="AL115" s="143"/>
      <c r="AM115" s="143"/>
    </row>
    <row r="116" spans="1:39" ht="15" customHeight="1">
      <c r="A116" s="301"/>
      <c r="B116" s="302"/>
      <c r="C116" s="303"/>
      <c r="D116" s="303"/>
      <c r="E116" s="301"/>
      <c r="F116" s="301"/>
      <c r="G116" s="301"/>
      <c r="H116" s="304"/>
      <c r="I116" s="304"/>
      <c r="J116" s="304"/>
      <c r="K116" s="301"/>
      <c r="L116" s="305"/>
      <c r="M116" s="306"/>
      <c r="N116" s="301"/>
      <c r="O116" s="304"/>
      <c r="P116" s="307"/>
      <c r="Q116" s="307"/>
      <c r="R116" s="143"/>
      <c r="S116" s="55"/>
      <c r="T116" s="143"/>
      <c r="U116" s="143"/>
      <c r="V116" s="143"/>
      <c r="W116" s="143"/>
      <c r="X116" s="143"/>
      <c r="Y116" s="143"/>
      <c r="Z116" s="143"/>
      <c r="AA116" s="143"/>
      <c r="AB116" s="143"/>
      <c r="AC116" s="143"/>
      <c r="AD116" s="143"/>
      <c r="AE116" s="143"/>
      <c r="AF116" s="143"/>
      <c r="AG116" s="143"/>
      <c r="AH116" s="143"/>
      <c r="AI116" s="143"/>
      <c r="AJ116" s="143"/>
      <c r="AK116" s="143"/>
      <c r="AL116" s="143"/>
      <c r="AM116" s="143"/>
    </row>
    <row r="117" spans="1:39" ht="38.25" customHeight="1">
      <c r="A117" s="94" t="s">
        <v>617</v>
      </c>
      <c r="B117" s="150"/>
      <c r="C117" s="150"/>
      <c r="D117" s="151"/>
      <c r="E117" s="131"/>
      <c r="F117" s="6"/>
      <c r="G117" s="6"/>
      <c r="H117" s="132"/>
      <c r="I117" s="152"/>
      <c r="J117" s="1"/>
      <c r="K117" s="6"/>
      <c r="L117" s="6"/>
      <c r="M117" s="6"/>
      <c r="N117" s="1"/>
      <c r="O117" s="1"/>
      <c r="R117" s="1"/>
      <c r="S117" s="6"/>
      <c r="T117" s="1"/>
      <c r="U117" s="1"/>
      <c r="V117" s="1"/>
      <c r="W117" s="1"/>
      <c r="X117" s="1"/>
      <c r="Y117" s="6"/>
      <c r="Z117" s="1"/>
      <c r="AA117" s="1"/>
      <c r="AB117" s="1"/>
      <c r="AC117" s="1"/>
      <c r="AD117" s="1"/>
      <c r="AE117" s="6"/>
      <c r="AF117" s="1"/>
      <c r="AG117" s="1"/>
      <c r="AH117" s="1"/>
      <c r="AI117" s="1"/>
      <c r="AJ117" s="1"/>
      <c r="AK117" s="6"/>
      <c r="AL117" s="1"/>
    </row>
    <row r="118" spans="1:39" ht="38.25">
      <c r="A118" s="95" t="s">
        <v>16</v>
      </c>
      <c r="B118" s="96" t="s">
        <v>567</v>
      </c>
      <c r="C118" s="96"/>
      <c r="D118" s="97" t="s">
        <v>579</v>
      </c>
      <c r="E118" s="96" t="s">
        <v>580</v>
      </c>
      <c r="F118" s="96" t="s">
        <v>581</v>
      </c>
      <c r="G118" s="96" t="s">
        <v>582</v>
      </c>
      <c r="H118" s="96" t="s">
        <v>583</v>
      </c>
      <c r="I118" s="96" t="s">
        <v>584</v>
      </c>
      <c r="J118" s="95" t="s">
        <v>585</v>
      </c>
      <c r="K118" s="135" t="s">
        <v>603</v>
      </c>
      <c r="L118" s="136" t="s">
        <v>587</v>
      </c>
      <c r="M118" s="98" t="s">
        <v>588</v>
      </c>
      <c r="N118" s="96" t="s">
        <v>589</v>
      </c>
      <c r="O118" s="97" t="s">
        <v>590</v>
      </c>
      <c r="P118" s="236" t="s">
        <v>591</v>
      </c>
      <c r="Q118" s="238" t="s">
        <v>1061</v>
      </c>
      <c r="R118" s="37"/>
      <c r="S118" s="6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</row>
    <row r="119" spans="1:39" ht="14.25" customHeight="1">
      <c r="A119" s="99">
        <v>1</v>
      </c>
      <c r="B119" s="100">
        <v>45169</v>
      </c>
      <c r="C119" s="145"/>
      <c r="D119" s="145" t="s">
        <v>874</v>
      </c>
      <c r="E119" s="99" t="s">
        <v>604</v>
      </c>
      <c r="F119" s="99" t="s">
        <v>876</v>
      </c>
      <c r="G119" s="99">
        <v>350</v>
      </c>
      <c r="H119" s="99"/>
      <c r="I119" s="99" t="s">
        <v>875</v>
      </c>
      <c r="J119" s="101" t="s">
        <v>593</v>
      </c>
      <c r="K119" s="101"/>
      <c r="L119" s="102"/>
      <c r="M119" s="264"/>
      <c r="N119" s="227"/>
      <c r="O119" s="234"/>
      <c r="P119" s="386"/>
      <c r="Q119" s="226"/>
      <c r="R119" s="37"/>
      <c r="S119" s="37" t="s">
        <v>594</v>
      </c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</row>
    <row r="120" spans="1:39" ht="14.25" customHeight="1">
      <c r="A120" s="99">
        <v>2</v>
      </c>
      <c r="B120" s="100">
        <v>45173</v>
      </c>
      <c r="C120" s="145"/>
      <c r="D120" s="145" t="s">
        <v>168</v>
      </c>
      <c r="E120" s="99" t="s">
        <v>604</v>
      </c>
      <c r="F120" s="99" t="s">
        <v>877</v>
      </c>
      <c r="G120" s="99">
        <v>4790</v>
      </c>
      <c r="H120" s="99"/>
      <c r="I120" s="99" t="s">
        <v>878</v>
      </c>
      <c r="J120" s="101" t="s">
        <v>593</v>
      </c>
      <c r="K120" s="101"/>
      <c r="L120" s="102"/>
      <c r="M120" s="264"/>
      <c r="N120" s="227"/>
      <c r="O120" s="234"/>
      <c r="P120" s="386"/>
      <c r="Q120" s="226">
        <v>45217</v>
      </c>
      <c r="R120" s="37"/>
      <c r="S120" s="37" t="s">
        <v>594</v>
      </c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</row>
    <row r="121" spans="1:39" ht="14.25" customHeight="1">
      <c r="A121" s="99"/>
      <c r="B121" s="100"/>
      <c r="C121" s="145"/>
      <c r="D121" s="145"/>
      <c r="E121" s="99"/>
      <c r="F121" s="99"/>
      <c r="G121" s="99"/>
      <c r="H121" s="99"/>
      <c r="I121" s="99"/>
      <c r="J121" s="101"/>
      <c r="K121" s="101"/>
      <c r="L121" s="102"/>
      <c r="M121" s="264"/>
      <c r="N121" s="227"/>
      <c r="O121" s="234"/>
      <c r="P121" s="386"/>
      <c r="Q121" s="226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</row>
    <row r="122" spans="1:39" ht="12.75" customHeight="1">
      <c r="A122" s="99"/>
      <c r="B122" s="100"/>
      <c r="C122" s="145"/>
      <c r="D122" s="145"/>
      <c r="E122" s="99"/>
      <c r="F122" s="99"/>
      <c r="G122" s="99"/>
      <c r="H122" s="99"/>
      <c r="I122" s="99"/>
      <c r="J122" s="101"/>
      <c r="K122" s="101"/>
      <c r="L122" s="102"/>
      <c r="M122" s="153"/>
      <c r="N122" s="224"/>
      <c r="O122" s="224"/>
      <c r="P122" s="387"/>
      <c r="Q122" s="226"/>
      <c r="S122" s="6"/>
      <c r="T122" s="1"/>
      <c r="U122" s="1"/>
      <c r="V122" s="1"/>
      <c r="W122" s="1"/>
      <c r="X122" s="1"/>
      <c r="Y122" s="1"/>
      <c r="Z122" s="1"/>
    </row>
    <row r="123" spans="1:39" ht="12.75" customHeight="1">
      <c r="A123" s="117" t="s">
        <v>596</v>
      </c>
      <c r="B123" s="117"/>
      <c r="C123" s="117"/>
      <c r="D123" s="117"/>
      <c r="E123" s="37"/>
      <c r="F123" s="124" t="s">
        <v>598</v>
      </c>
      <c r="G123" s="55"/>
      <c r="H123" s="55"/>
      <c r="I123" s="55"/>
      <c r="J123" s="6"/>
      <c r="K123" s="137"/>
      <c r="L123" s="138"/>
      <c r="M123" s="6"/>
      <c r="N123" s="107"/>
      <c r="O123" s="154"/>
      <c r="P123" s="1"/>
      <c r="Q123" s="252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39" ht="12.75" customHeight="1">
      <c r="A124" s="123" t="s">
        <v>597</v>
      </c>
      <c r="B124" s="117"/>
      <c r="C124" s="117"/>
      <c r="D124" s="117"/>
      <c r="E124" s="6"/>
      <c r="F124" s="124" t="s">
        <v>601</v>
      </c>
      <c r="G124" s="6"/>
      <c r="H124" s="6" t="s">
        <v>619</v>
      </c>
      <c r="I124" s="6"/>
      <c r="J124" s="1"/>
      <c r="K124" s="6"/>
      <c r="L124" s="6"/>
      <c r="M124" s="6"/>
      <c r="N124" s="1"/>
      <c r="O124" s="1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39" ht="12.75" customHeight="1">
      <c r="A125" s="123"/>
      <c r="B125" s="117"/>
      <c r="C125" s="117"/>
      <c r="D125" s="117"/>
      <c r="E125" s="6"/>
      <c r="F125" s="124"/>
      <c r="G125" s="6"/>
      <c r="H125" s="6"/>
      <c r="I125" s="6"/>
      <c r="J125" s="1"/>
      <c r="K125" s="6"/>
      <c r="L125" s="6"/>
      <c r="M125" s="6"/>
      <c r="N125" s="1"/>
      <c r="O125" s="1"/>
      <c r="R125" s="1"/>
      <c r="S125" s="55"/>
      <c r="T125" s="1"/>
      <c r="U125" s="1"/>
      <c r="V125" s="1"/>
      <c r="W125" s="1"/>
      <c r="X125" s="1"/>
      <c r="Y125" s="1"/>
      <c r="Z125" s="1"/>
      <c r="AA125" s="1"/>
    </row>
    <row r="126" spans="1:39" ht="12.75" customHeight="1">
      <c r="A126" s="123"/>
      <c r="B126" s="117"/>
      <c r="C126" s="117"/>
      <c r="D126" s="117"/>
      <c r="E126" s="6"/>
      <c r="F126" s="124"/>
      <c r="G126" s="55"/>
      <c r="H126" s="37"/>
      <c r="I126" s="55"/>
      <c r="J126" s="6"/>
      <c r="K126" s="137"/>
      <c r="L126" s="138"/>
      <c r="M126" s="6"/>
      <c r="N126" s="107"/>
      <c r="O126" s="139"/>
      <c r="P126" s="1"/>
      <c r="Q126" s="252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39" ht="12.75" customHeight="1">
      <c r="A127" s="123"/>
      <c r="B127" s="117"/>
      <c r="C127" s="117"/>
      <c r="D127" s="117"/>
      <c r="E127" s="6"/>
      <c r="F127" s="124"/>
      <c r="G127" s="55"/>
      <c r="H127" s="37"/>
      <c r="I127" s="55"/>
      <c r="J127" s="6"/>
      <c r="K127" s="137"/>
      <c r="L127" s="138"/>
      <c r="M127" s="6"/>
      <c r="N127" s="107"/>
      <c r="O127" s="139"/>
      <c r="P127" s="1"/>
      <c r="Q127" s="252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39" ht="12.75" customHeight="1">
      <c r="A128" s="123"/>
      <c r="B128" s="117"/>
      <c r="C128" s="117"/>
      <c r="D128" s="117"/>
      <c r="E128" s="6"/>
      <c r="F128" s="124"/>
      <c r="G128" s="55"/>
      <c r="H128" s="37"/>
      <c r="I128" s="55"/>
      <c r="J128" s="6"/>
      <c r="K128" s="137"/>
      <c r="L128" s="138"/>
      <c r="M128" s="6"/>
      <c r="N128" s="107"/>
      <c r="O128" s="139"/>
      <c r="P128" s="1"/>
      <c r="Q128" s="252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23"/>
      <c r="B129" s="117"/>
      <c r="C129" s="117"/>
      <c r="D129" s="117"/>
      <c r="E129" s="6"/>
      <c r="F129" s="124"/>
      <c r="G129" s="55"/>
      <c r="H129" s="37"/>
      <c r="I129" s="55"/>
      <c r="J129" s="6"/>
      <c r="K129" s="137"/>
      <c r="L129" s="138"/>
      <c r="M129" s="6"/>
      <c r="N129" s="107"/>
      <c r="O129" s="139"/>
      <c r="P129" s="1"/>
      <c r="Q129" s="252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23"/>
      <c r="B130" s="117"/>
      <c r="C130" s="117"/>
      <c r="D130" s="117"/>
      <c r="E130" s="6"/>
      <c r="F130" s="124"/>
      <c r="G130" s="55"/>
      <c r="H130" s="37"/>
      <c r="I130" s="55"/>
      <c r="J130" s="6"/>
      <c r="K130" s="137"/>
      <c r="L130" s="138"/>
      <c r="M130" s="6"/>
      <c r="N130" s="107"/>
      <c r="O130" s="139"/>
      <c r="P130" s="1"/>
      <c r="Q130" s="252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23"/>
      <c r="B131" s="117"/>
      <c r="C131" s="117"/>
      <c r="D131" s="117"/>
      <c r="E131" s="6"/>
      <c r="F131" s="124"/>
      <c r="G131" s="55"/>
      <c r="H131" s="37"/>
      <c r="I131" s="55"/>
      <c r="J131" s="6"/>
      <c r="K131" s="137"/>
      <c r="L131" s="138"/>
      <c r="M131" s="6"/>
      <c r="N131" s="107"/>
      <c r="O131" s="139"/>
      <c r="P131" s="1"/>
      <c r="Q131" s="252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55"/>
      <c r="B132" s="106"/>
      <c r="C132" s="106"/>
      <c r="D132" s="37"/>
      <c r="E132" s="55"/>
      <c r="F132" s="55"/>
      <c r="G132" s="55"/>
      <c r="H132" s="37"/>
      <c r="I132" s="55"/>
      <c r="J132" s="6"/>
      <c r="K132" s="137"/>
      <c r="L132" s="138"/>
      <c r="M132" s="6"/>
      <c r="N132" s="107"/>
      <c r="O132" s="139"/>
      <c r="P132" s="1"/>
      <c r="Q132" s="252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38.25" customHeight="1">
      <c r="A133" s="37"/>
      <c r="B133" s="155" t="s">
        <v>620</v>
      </c>
      <c r="C133" s="155"/>
      <c r="D133" s="155"/>
      <c r="E133" s="155"/>
      <c r="F133" s="6"/>
      <c r="G133" s="6"/>
      <c r="H133" s="133"/>
      <c r="I133" s="6"/>
      <c r="J133" s="133"/>
      <c r="K133" s="134"/>
      <c r="L133" s="6"/>
      <c r="M133" s="6"/>
      <c r="N133" s="1"/>
      <c r="O133" s="1"/>
      <c r="P133" s="1"/>
      <c r="Q133" s="252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95" t="s">
        <v>16</v>
      </c>
      <c r="B134" s="96" t="s">
        <v>567</v>
      </c>
      <c r="C134" s="96"/>
      <c r="D134" s="97" t="s">
        <v>579</v>
      </c>
      <c r="E134" s="96" t="s">
        <v>580</v>
      </c>
      <c r="F134" s="96" t="s">
        <v>581</v>
      </c>
      <c r="G134" s="96" t="s">
        <v>621</v>
      </c>
      <c r="H134" s="96" t="s">
        <v>622</v>
      </c>
      <c r="I134" s="96" t="s">
        <v>584</v>
      </c>
      <c r="J134" s="156" t="s">
        <v>585</v>
      </c>
      <c r="K134" s="96" t="s">
        <v>586</v>
      </c>
      <c r="L134" s="96" t="s">
        <v>623</v>
      </c>
      <c r="M134" s="96" t="s">
        <v>589</v>
      </c>
      <c r="N134" s="97" t="s">
        <v>590</v>
      </c>
      <c r="O134" s="1"/>
      <c r="P134" s="1"/>
      <c r="Q134" s="252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7">
        <v>1</v>
      </c>
      <c r="B135" s="158">
        <v>41579</v>
      </c>
      <c r="C135" s="158"/>
      <c r="D135" s="159" t="s">
        <v>624</v>
      </c>
      <c r="E135" s="160" t="s">
        <v>592</v>
      </c>
      <c r="F135" s="161">
        <v>82</v>
      </c>
      <c r="G135" s="160" t="s">
        <v>625</v>
      </c>
      <c r="H135" s="160">
        <v>100</v>
      </c>
      <c r="I135" s="162">
        <v>100</v>
      </c>
      <c r="J135" s="163" t="s">
        <v>626</v>
      </c>
      <c r="K135" s="164">
        <f t="shared" ref="K135:K187" si="93">H135-F135</f>
        <v>18</v>
      </c>
      <c r="L135" s="165">
        <f t="shared" ref="L135:L187" si="94">K135/F135</f>
        <v>0.21951219512195122</v>
      </c>
      <c r="M135" s="160" t="s">
        <v>595</v>
      </c>
      <c r="N135" s="166">
        <v>42657</v>
      </c>
      <c r="O135" s="1"/>
      <c r="P135" s="1"/>
      <c r="Q135" s="252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7">
        <v>2</v>
      </c>
      <c r="B136" s="158">
        <v>41794</v>
      </c>
      <c r="C136" s="158"/>
      <c r="D136" s="159" t="s">
        <v>627</v>
      </c>
      <c r="E136" s="160" t="s">
        <v>604</v>
      </c>
      <c r="F136" s="161">
        <v>257</v>
      </c>
      <c r="G136" s="160" t="s">
        <v>625</v>
      </c>
      <c r="H136" s="160">
        <v>300</v>
      </c>
      <c r="I136" s="162">
        <v>300</v>
      </c>
      <c r="J136" s="163" t="s">
        <v>626</v>
      </c>
      <c r="K136" s="164">
        <f t="shared" si="93"/>
        <v>43</v>
      </c>
      <c r="L136" s="165">
        <f t="shared" si="94"/>
        <v>0.16731517509727625</v>
      </c>
      <c r="M136" s="160" t="s">
        <v>595</v>
      </c>
      <c r="N136" s="166">
        <v>41822</v>
      </c>
      <c r="O136" s="1"/>
      <c r="P136" s="1"/>
      <c r="Q136" s="252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7">
        <v>3</v>
      </c>
      <c r="B137" s="158">
        <v>41828</v>
      </c>
      <c r="C137" s="158"/>
      <c r="D137" s="159" t="s">
        <v>628</v>
      </c>
      <c r="E137" s="160" t="s">
        <v>604</v>
      </c>
      <c r="F137" s="161">
        <v>393</v>
      </c>
      <c r="G137" s="160" t="s">
        <v>625</v>
      </c>
      <c r="H137" s="160">
        <v>468</v>
      </c>
      <c r="I137" s="162">
        <v>468</v>
      </c>
      <c r="J137" s="163" t="s">
        <v>626</v>
      </c>
      <c r="K137" s="164">
        <f t="shared" si="93"/>
        <v>75</v>
      </c>
      <c r="L137" s="165">
        <f t="shared" si="94"/>
        <v>0.19083969465648856</v>
      </c>
      <c r="M137" s="160" t="s">
        <v>595</v>
      </c>
      <c r="N137" s="166">
        <v>41863</v>
      </c>
      <c r="O137" s="1"/>
      <c r="P137" s="1"/>
      <c r="Q137" s="252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7">
        <v>4</v>
      </c>
      <c r="B138" s="158">
        <v>41857</v>
      </c>
      <c r="C138" s="158"/>
      <c r="D138" s="159" t="s">
        <v>629</v>
      </c>
      <c r="E138" s="160" t="s">
        <v>604</v>
      </c>
      <c r="F138" s="161">
        <v>205</v>
      </c>
      <c r="G138" s="160" t="s">
        <v>625</v>
      </c>
      <c r="H138" s="160">
        <v>275</v>
      </c>
      <c r="I138" s="162">
        <v>250</v>
      </c>
      <c r="J138" s="163" t="s">
        <v>626</v>
      </c>
      <c r="K138" s="164">
        <f t="shared" si="93"/>
        <v>70</v>
      </c>
      <c r="L138" s="165">
        <f t="shared" si="94"/>
        <v>0.34146341463414637</v>
      </c>
      <c r="M138" s="160" t="s">
        <v>595</v>
      </c>
      <c r="N138" s="166">
        <v>41962</v>
      </c>
      <c r="O138" s="1"/>
      <c r="P138" s="1"/>
      <c r="Q138" s="252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7">
        <v>5</v>
      </c>
      <c r="B139" s="158">
        <v>41886</v>
      </c>
      <c r="C139" s="158"/>
      <c r="D139" s="159" t="s">
        <v>630</v>
      </c>
      <c r="E139" s="160" t="s">
        <v>604</v>
      </c>
      <c r="F139" s="161">
        <v>162</v>
      </c>
      <c r="G139" s="160" t="s">
        <v>625</v>
      </c>
      <c r="H139" s="160">
        <v>190</v>
      </c>
      <c r="I139" s="162">
        <v>190</v>
      </c>
      <c r="J139" s="163" t="s">
        <v>626</v>
      </c>
      <c r="K139" s="164">
        <f t="shared" si="93"/>
        <v>28</v>
      </c>
      <c r="L139" s="165">
        <f t="shared" si="94"/>
        <v>0.1728395061728395</v>
      </c>
      <c r="M139" s="160" t="s">
        <v>595</v>
      </c>
      <c r="N139" s="166">
        <v>42006</v>
      </c>
      <c r="O139" s="1"/>
      <c r="P139" s="1"/>
      <c r="Q139" s="252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7">
        <v>6</v>
      </c>
      <c r="B140" s="158">
        <v>41886</v>
      </c>
      <c r="C140" s="158"/>
      <c r="D140" s="159" t="s">
        <v>631</v>
      </c>
      <c r="E140" s="160" t="s">
        <v>604</v>
      </c>
      <c r="F140" s="161">
        <v>75</v>
      </c>
      <c r="G140" s="160" t="s">
        <v>625</v>
      </c>
      <c r="H140" s="160">
        <v>91.5</v>
      </c>
      <c r="I140" s="162" t="s">
        <v>618</v>
      </c>
      <c r="J140" s="163" t="s">
        <v>632</v>
      </c>
      <c r="K140" s="164">
        <f t="shared" si="93"/>
        <v>16.5</v>
      </c>
      <c r="L140" s="165">
        <f t="shared" si="94"/>
        <v>0.22</v>
      </c>
      <c r="M140" s="160" t="s">
        <v>595</v>
      </c>
      <c r="N140" s="166">
        <v>41954</v>
      </c>
      <c r="O140" s="1"/>
      <c r="P140" s="1"/>
      <c r="Q140" s="252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7">
        <v>7</v>
      </c>
      <c r="B141" s="158">
        <v>41913</v>
      </c>
      <c r="C141" s="158"/>
      <c r="D141" s="159" t="s">
        <v>633</v>
      </c>
      <c r="E141" s="160" t="s">
        <v>604</v>
      </c>
      <c r="F141" s="161">
        <v>850</v>
      </c>
      <c r="G141" s="160" t="s">
        <v>625</v>
      </c>
      <c r="H141" s="160">
        <v>982.5</v>
      </c>
      <c r="I141" s="162">
        <v>1050</v>
      </c>
      <c r="J141" s="163" t="s">
        <v>634</v>
      </c>
      <c r="K141" s="164">
        <f t="shared" si="93"/>
        <v>132.5</v>
      </c>
      <c r="L141" s="165">
        <f t="shared" si="94"/>
        <v>0.15588235294117647</v>
      </c>
      <c r="M141" s="160" t="s">
        <v>595</v>
      </c>
      <c r="N141" s="166">
        <v>42039</v>
      </c>
      <c r="O141" s="1"/>
      <c r="P141" s="1"/>
      <c r="Q141" s="252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7">
        <v>8</v>
      </c>
      <c r="B142" s="158">
        <v>41913</v>
      </c>
      <c r="C142" s="158"/>
      <c r="D142" s="159" t="s">
        <v>635</v>
      </c>
      <c r="E142" s="160" t="s">
        <v>604</v>
      </c>
      <c r="F142" s="161">
        <v>475</v>
      </c>
      <c r="G142" s="160" t="s">
        <v>625</v>
      </c>
      <c r="H142" s="160">
        <v>515</v>
      </c>
      <c r="I142" s="162">
        <v>600</v>
      </c>
      <c r="J142" s="163" t="s">
        <v>636</v>
      </c>
      <c r="K142" s="164">
        <f t="shared" si="93"/>
        <v>40</v>
      </c>
      <c r="L142" s="165">
        <f t="shared" si="94"/>
        <v>8.4210526315789472E-2</v>
      </c>
      <c r="M142" s="160" t="s">
        <v>595</v>
      </c>
      <c r="N142" s="166">
        <v>41939</v>
      </c>
      <c r="O142" s="1"/>
      <c r="P142" s="1"/>
      <c r="Q142" s="252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7">
        <v>9</v>
      </c>
      <c r="B143" s="158">
        <v>41913</v>
      </c>
      <c r="C143" s="158"/>
      <c r="D143" s="159" t="s">
        <v>637</v>
      </c>
      <c r="E143" s="160" t="s">
        <v>604</v>
      </c>
      <c r="F143" s="161">
        <v>86</v>
      </c>
      <c r="G143" s="160" t="s">
        <v>625</v>
      </c>
      <c r="H143" s="160">
        <v>99</v>
      </c>
      <c r="I143" s="162">
        <v>140</v>
      </c>
      <c r="J143" s="163" t="s">
        <v>638</v>
      </c>
      <c r="K143" s="164">
        <f t="shared" si="93"/>
        <v>13</v>
      </c>
      <c r="L143" s="165">
        <f t="shared" si="94"/>
        <v>0.15116279069767441</v>
      </c>
      <c r="M143" s="160" t="s">
        <v>595</v>
      </c>
      <c r="N143" s="166">
        <v>41939</v>
      </c>
      <c r="O143" s="1"/>
      <c r="P143" s="1"/>
      <c r="Q143" s="252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7">
        <v>10</v>
      </c>
      <c r="B144" s="158">
        <v>41926</v>
      </c>
      <c r="C144" s="158"/>
      <c r="D144" s="159" t="s">
        <v>639</v>
      </c>
      <c r="E144" s="160" t="s">
        <v>604</v>
      </c>
      <c r="F144" s="161">
        <v>496.6</v>
      </c>
      <c r="G144" s="160" t="s">
        <v>625</v>
      </c>
      <c r="H144" s="160">
        <v>621</v>
      </c>
      <c r="I144" s="162">
        <v>580</v>
      </c>
      <c r="J144" s="163" t="s">
        <v>626</v>
      </c>
      <c r="K144" s="164">
        <f t="shared" si="93"/>
        <v>124.39999999999998</v>
      </c>
      <c r="L144" s="165">
        <f t="shared" si="94"/>
        <v>0.25050342327829234</v>
      </c>
      <c r="M144" s="160" t="s">
        <v>595</v>
      </c>
      <c r="N144" s="166">
        <v>42605</v>
      </c>
      <c r="O144" s="1"/>
      <c r="P144" s="1"/>
      <c r="Q144" s="252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7">
        <v>11</v>
      </c>
      <c r="B145" s="158">
        <v>41926</v>
      </c>
      <c r="C145" s="158"/>
      <c r="D145" s="159" t="s">
        <v>640</v>
      </c>
      <c r="E145" s="160" t="s">
        <v>604</v>
      </c>
      <c r="F145" s="161">
        <v>2481.9</v>
      </c>
      <c r="G145" s="160" t="s">
        <v>625</v>
      </c>
      <c r="H145" s="160">
        <v>2840</v>
      </c>
      <c r="I145" s="162">
        <v>2870</v>
      </c>
      <c r="J145" s="163" t="s">
        <v>641</v>
      </c>
      <c r="K145" s="164">
        <f t="shared" si="93"/>
        <v>358.09999999999991</v>
      </c>
      <c r="L145" s="165">
        <f t="shared" si="94"/>
        <v>0.14428462065353154</v>
      </c>
      <c r="M145" s="160" t="s">
        <v>595</v>
      </c>
      <c r="N145" s="166">
        <v>42017</v>
      </c>
      <c r="O145" s="1"/>
      <c r="P145" s="1"/>
      <c r="Q145" s="252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7">
        <v>12</v>
      </c>
      <c r="B146" s="158">
        <v>41928</v>
      </c>
      <c r="C146" s="158"/>
      <c r="D146" s="159" t="s">
        <v>642</v>
      </c>
      <c r="E146" s="160" t="s">
        <v>604</v>
      </c>
      <c r="F146" s="161">
        <v>84.5</v>
      </c>
      <c r="G146" s="160" t="s">
        <v>625</v>
      </c>
      <c r="H146" s="160">
        <v>93</v>
      </c>
      <c r="I146" s="162">
        <v>110</v>
      </c>
      <c r="J146" s="163" t="s">
        <v>643</v>
      </c>
      <c r="K146" s="164">
        <f t="shared" si="93"/>
        <v>8.5</v>
      </c>
      <c r="L146" s="165">
        <f t="shared" si="94"/>
        <v>0.10059171597633136</v>
      </c>
      <c r="M146" s="160" t="s">
        <v>595</v>
      </c>
      <c r="N146" s="166">
        <v>41939</v>
      </c>
      <c r="O146" s="1"/>
      <c r="P146" s="1"/>
      <c r="Q146" s="252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7">
        <v>13</v>
      </c>
      <c r="B147" s="158">
        <v>41928</v>
      </c>
      <c r="C147" s="158"/>
      <c r="D147" s="159" t="s">
        <v>644</v>
      </c>
      <c r="E147" s="160" t="s">
        <v>604</v>
      </c>
      <c r="F147" s="161">
        <v>401</v>
      </c>
      <c r="G147" s="160" t="s">
        <v>625</v>
      </c>
      <c r="H147" s="160">
        <v>428</v>
      </c>
      <c r="I147" s="162">
        <v>450</v>
      </c>
      <c r="J147" s="163" t="s">
        <v>645</v>
      </c>
      <c r="K147" s="164">
        <f t="shared" si="93"/>
        <v>27</v>
      </c>
      <c r="L147" s="165">
        <f t="shared" si="94"/>
        <v>6.7331670822942641E-2</v>
      </c>
      <c r="M147" s="160" t="s">
        <v>595</v>
      </c>
      <c r="N147" s="166">
        <v>42020</v>
      </c>
      <c r="O147" s="1"/>
      <c r="P147" s="1"/>
      <c r="Q147" s="252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7">
        <v>14</v>
      </c>
      <c r="B148" s="158">
        <v>41928</v>
      </c>
      <c r="C148" s="158"/>
      <c r="D148" s="159" t="s">
        <v>646</v>
      </c>
      <c r="E148" s="160" t="s">
        <v>604</v>
      </c>
      <c r="F148" s="161">
        <v>101</v>
      </c>
      <c r="G148" s="160" t="s">
        <v>625</v>
      </c>
      <c r="H148" s="160">
        <v>112</v>
      </c>
      <c r="I148" s="162">
        <v>120</v>
      </c>
      <c r="J148" s="163" t="s">
        <v>647</v>
      </c>
      <c r="K148" s="164">
        <f t="shared" si="93"/>
        <v>11</v>
      </c>
      <c r="L148" s="165">
        <f t="shared" si="94"/>
        <v>0.10891089108910891</v>
      </c>
      <c r="M148" s="160" t="s">
        <v>595</v>
      </c>
      <c r="N148" s="166">
        <v>41939</v>
      </c>
      <c r="O148" s="1"/>
      <c r="P148" s="1"/>
      <c r="Q148" s="252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7">
        <v>15</v>
      </c>
      <c r="B149" s="158">
        <v>41954</v>
      </c>
      <c r="C149" s="158"/>
      <c r="D149" s="159" t="s">
        <v>648</v>
      </c>
      <c r="E149" s="160" t="s">
        <v>604</v>
      </c>
      <c r="F149" s="161">
        <v>59</v>
      </c>
      <c r="G149" s="160" t="s">
        <v>625</v>
      </c>
      <c r="H149" s="160">
        <v>76</v>
      </c>
      <c r="I149" s="162">
        <v>76</v>
      </c>
      <c r="J149" s="163" t="s">
        <v>626</v>
      </c>
      <c r="K149" s="164">
        <f t="shared" si="93"/>
        <v>17</v>
      </c>
      <c r="L149" s="165">
        <f t="shared" si="94"/>
        <v>0.28813559322033899</v>
      </c>
      <c r="M149" s="160" t="s">
        <v>595</v>
      </c>
      <c r="N149" s="166">
        <v>43032</v>
      </c>
      <c r="O149" s="1"/>
      <c r="P149" s="1"/>
      <c r="Q149" s="252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7">
        <v>16</v>
      </c>
      <c r="B150" s="158">
        <v>41954</v>
      </c>
      <c r="C150" s="158"/>
      <c r="D150" s="159" t="s">
        <v>637</v>
      </c>
      <c r="E150" s="160" t="s">
        <v>604</v>
      </c>
      <c r="F150" s="161">
        <v>99</v>
      </c>
      <c r="G150" s="160" t="s">
        <v>625</v>
      </c>
      <c r="H150" s="160">
        <v>120</v>
      </c>
      <c r="I150" s="162">
        <v>120</v>
      </c>
      <c r="J150" s="163" t="s">
        <v>614</v>
      </c>
      <c r="K150" s="164">
        <f t="shared" si="93"/>
        <v>21</v>
      </c>
      <c r="L150" s="165">
        <f t="shared" si="94"/>
        <v>0.21212121212121213</v>
      </c>
      <c r="M150" s="160" t="s">
        <v>595</v>
      </c>
      <c r="N150" s="166">
        <v>41960</v>
      </c>
      <c r="O150" s="1"/>
      <c r="P150" s="1"/>
      <c r="Q150" s="252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7">
        <v>17</v>
      </c>
      <c r="B151" s="158">
        <v>41956</v>
      </c>
      <c r="C151" s="158"/>
      <c r="D151" s="159" t="s">
        <v>649</v>
      </c>
      <c r="E151" s="160" t="s">
        <v>604</v>
      </c>
      <c r="F151" s="161">
        <v>22</v>
      </c>
      <c r="G151" s="160" t="s">
        <v>625</v>
      </c>
      <c r="H151" s="160">
        <v>33.549999999999997</v>
      </c>
      <c r="I151" s="162">
        <v>32</v>
      </c>
      <c r="J151" s="163" t="s">
        <v>650</v>
      </c>
      <c r="K151" s="164">
        <f t="shared" si="93"/>
        <v>11.549999999999997</v>
      </c>
      <c r="L151" s="165">
        <f t="shared" si="94"/>
        <v>0.52499999999999991</v>
      </c>
      <c r="M151" s="160" t="s">
        <v>595</v>
      </c>
      <c r="N151" s="166">
        <v>42188</v>
      </c>
      <c r="O151" s="1"/>
      <c r="P151" s="1"/>
      <c r="Q151" s="252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7">
        <v>18</v>
      </c>
      <c r="B152" s="158">
        <v>41976</v>
      </c>
      <c r="C152" s="158"/>
      <c r="D152" s="159" t="s">
        <v>651</v>
      </c>
      <c r="E152" s="160" t="s">
        <v>604</v>
      </c>
      <c r="F152" s="161">
        <v>440</v>
      </c>
      <c r="G152" s="160" t="s">
        <v>625</v>
      </c>
      <c r="H152" s="160">
        <v>520</v>
      </c>
      <c r="I152" s="162">
        <v>520</v>
      </c>
      <c r="J152" s="163" t="s">
        <v>652</v>
      </c>
      <c r="K152" s="164">
        <f t="shared" si="93"/>
        <v>80</v>
      </c>
      <c r="L152" s="165">
        <f t="shared" si="94"/>
        <v>0.18181818181818182</v>
      </c>
      <c r="M152" s="160" t="s">
        <v>595</v>
      </c>
      <c r="N152" s="166">
        <v>42208</v>
      </c>
      <c r="O152" s="1"/>
      <c r="P152" s="1"/>
      <c r="Q152" s="252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7">
        <v>19</v>
      </c>
      <c r="B153" s="158">
        <v>41976</v>
      </c>
      <c r="C153" s="158"/>
      <c r="D153" s="159" t="s">
        <v>653</v>
      </c>
      <c r="E153" s="160" t="s">
        <v>604</v>
      </c>
      <c r="F153" s="161">
        <v>360</v>
      </c>
      <c r="G153" s="160" t="s">
        <v>625</v>
      </c>
      <c r="H153" s="160">
        <v>427</v>
      </c>
      <c r="I153" s="162">
        <v>425</v>
      </c>
      <c r="J153" s="163" t="s">
        <v>654</v>
      </c>
      <c r="K153" s="164">
        <f t="shared" si="93"/>
        <v>67</v>
      </c>
      <c r="L153" s="165">
        <f t="shared" si="94"/>
        <v>0.18611111111111112</v>
      </c>
      <c r="M153" s="160" t="s">
        <v>595</v>
      </c>
      <c r="N153" s="166">
        <v>42058</v>
      </c>
      <c r="O153" s="1"/>
      <c r="P153" s="1"/>
      <c r="Q153" s="252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7">
        <v>20</v>
      </c>
      <c r="B154" s="158">
        <v>42012</v>
      </c>
      <c r="C154" s="158"/>
      <c r="D154" s="159" t="s">
        <v>655</v>
      </c>
      <c r="E154" s="160" t="s">
        <v>604</v>
      </c>
      <c r="F154" s="161">
        <v>360</v>
      </c>
      <c r="G154" s="160" t="s">
        <v>625</v>
      </c>
      <c r="H154" s="160">
        <v>455</v>
      </c>
      <c r="I154" s="162">
        <v>420</v>
      </c>
      <c r="J154" s="163" t="s">
        <v>656</v>
      </c>
      <c r="K154" s="164">
        <f t="shared" si="93"/>
        <v>95</v>
      </c>
      <c r="L154" s="165">
        <f t="shared" si="94"/>
        <v>0.2638888888888889</v>
      </c>
      <c r="M154" s="160" t="s">
        <v>595</v>
      </c>
      <c r="N154" s="166">
        <v>42024</v>
      </c>
      <c r="O154" s="1"/>
      <c r="P154" s="1"/>
      <c r="Q154" s="252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7">
        <v>21</v>
      </c>
      <c r="B155" s="158">
        <v>42012</v>
      </c>
      <c r="C155" s="158"/>
      <c r="D155" s="159" t="s">
        <v>657</v>
      </c>
      <c r="E155" s="160" t="s">
        <v>604</v>
      </c>
      <c r="F155" s="161">
        <v>130</v>
      </c>
      <c r="G155" s="160"/>
      <c r="H155" s="160">
        <v>175.5</v>
      </c>
      <c r="I155" s="162">
        <v>165</v>
      </c>
      <c r="J155" s="163" t="s">
        <v>658</v>
      </c>
      <c r="K155" s="164">
        <f t="shared" si="93"/>
        <v>45.5</v>
      </c>
      <c r="L155" s="165">
        <f t="shared" si="94"/>
        <v>0.35</v>
      </c>
      <c r="M155" s="160" t="s">
        <v>595</v>
      </c>
      <c r="N155" s="166">
        <v>43088</v>
      </c>
      <c r="O155" s="1"/>
      <c r="P155" s="1"/>
      <c r="Q155" s="252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7">
        <v>22</v>
      </c>
      <c r="B156" s="158">
        <v>42040</v>
      </c>
      <c r="C156" s="158"/>
      <c r="D156" s="159" t="s">
        <v>404</v>
      </c>
      <c r="E156" s="160" t="s">
        <v>592</v>
      </c>
      <c r="F156" s="161">
        <v>98</v>
      </c>
      <c r="G156" s="160"/>
      <c r="H156" s="160">
        <v>120</v>
      </c>
      <c r="I156" s="162">
        <v>120</v>
      </c>
      <c r="J156" s="163" t="s">
        <v>626</v>
      </c>
      <c r="K156" s="164">
        <f t="shared" si="93"/>
        <v>22</v>
      </c>
      <c r="L156" s="165">
        <f t="shared" si="94"/>
        <v>0.22448979591836735</v>
      </c>
      <c r="M156" s="160" t="s">
        <v>595</v>
      </c>
      <c r="N156" s="166">
        <v>42753</v>
      </c>
      <c r="O156" s="1"/>
      <c r="P156" s="1"/>
      <c r="Q156" s="252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7">
        <v>23</v>
      </c>
      <c r="B157" s="158">
        <v>42040</v>
      </c>
      <c r="C157" s="158"/>
      <c r="D157" s="159" t="s">
        <v>659</v>
      </c>
      <c r="E157" s="160" t="s">
        <v>592</v>
      </c>
      <c r="F157" s="161">
        <v>196</v>
      </c>
      <c r="G157" s="160"/>
      <c r="H157" s="160">
        <v>262</v>
      </c>
      <c r="I157" s="162">
        <v>255</v>
      </c>
      <c r="J157" s="163" t="s">
        <v>626</v>
      </c>
      <c r="K157" s="164">
        <f t="shared" si="93"/>
        <v>66</v>
      </c>
      <c r="L157" s="165">
        <f t="shared" si="94"/>
        <v>0.33673469387755101</v>
      </c>
      <c r="M157" s="160" t="s">
        <v>595</v>
      </c>
      <c r="N157" s="166">
        <v>42599</v>
      </c>
      <c r="O157" s="1"/>
      <c r="P157" s="1"/>
      <c r="Q157" s="252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67">
        <v>24</v>
      </c>
      <c r="B158" s="168">
        <v>42067</v>
      </c>
      <c r="C158" s="168"/>
      <c r="D158" s="169" t="s">
        <v>403</v>
      </c>
      <c r="E158" s="170" t="s">
        <v>592</v>
      </c>
      <c r="F158" s="171">
        <v>235</v>
      </c>
      <c r="G158" s="171"/>
      <c r="H158" s="172">
        <v>77</v>
      </c>
      <c r="I158" s="172" t="s">
        <v>660</v>
      </c>
      <c r="J158" s="173" t="s">
        <v>661</v>
      </c>
      <c r="K158" s="174">
        <f t="shared" si="93"/>
        <v>-158</v>
      </c>
      <c r="L158" s="175">
        <f t="shared" si="94"/>
        <v>-0.67234042553191486</v>
      </c>
      <c r="M158" s="171" t="s">
        <v>605</v>
      </c>
      <c r="N158" s="168">
        <v>43522</v>
      </c>
      <c r="O158" s="1"/>
      <c r="P158" s="1"/>
      <c r="Q158" s="252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7">
        <v>25</v>
      </c>
      <c r="B159" s="158">
        <v>42067</v>
      </c>
      <c r="C159" s="158"/>
      <c r="D159" s="159" t="s">
        <v>662</v>
      </c>
      <c r="E159" s="160" t="s">
        <v>592</v>
      </c>
      <c r="F159" s="161">
        <v>185</v>
      </c>
      <c r="G159" s="160"/>
      <c r="H159" s="160">
        <v>224</v>
      </c>
      <c r="I159" s="162" t="s">
        <v>663</v>
      </c>
      <c r="J159" s="163" t="s">
        <v>626</v>
      </c>
      <c r="K159" s="164">
        <f t="shared" si="93"/>
        <v>39</v>
      </c>
      <c r="L159" s="165">
        <f t="shared" si="94"/>
        <v>0.21081081081081082</v>
      </c>
      <c r="M159" s="160" t="s">
        <v>595</v>
      </c>
      <c r="N159" s="166">
        <v>42647</v>
      </c>
      <c r="O159" s="1"/>
      <c r="P159" s="1"/>
      <c r="Q159" s="252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67">
        <v>26</v>
      </c>
      <c r="B160" s="168">
        <v>42090</v>
      </c>
      <c r="C160" s="168"/>
      <c r="D160" s="176" t="s">
        <v>664</v>
      </c>
      <c r="E160" s="171" t="s">
        <v>592</v>
      </c>
      <c r="F160" s="171">
        <v>49.5</v>
      </c>
      <c r="G160" s="172"/>
      <c r="H160" s="172">
        <v>15.85</v>
      </c>
      <c r="I160" s="172">
        <v>67</v>
      </c>
      <c r="J160" s="173" t="s">
        <v>665</v>
      </c>
      <c r="K160" s="172">
        <f t="shared" si="93"/>
        <v>-33.65</v>
      </c>
      <c r="L160" s="177">
        <f t="shared" si="94"/>
        <v>-0.67979797979797973</v>
      </c>
      <c r="M160" s="171" t="s">
        <v>605</v>
      </c>
      <c r="N160" s="178">
        <v>43627</v>
      </c>
      <c r="O160" s="1"/>
      <c r="P160" s="1"/>
      <c r="Q160" s="252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7">
        <v>27</v>
      </c>
      <c r="B161" s="158">
        <v>42093</v>
      </c>
      <c r="C161" s="158"/>
      <c r="D161" s="159" t="s">
        <v>666</v>
      </c>
      <c r="E161" s="160" t="s">
        <v>592</v>
      </c>
      <c r="F161" s="161">
        <v>183.5</v>
      </c>
      <c r="G161" s="160"/>
      <c r="H161" s="160">
        <v>219</v>
      </c>
      <c r="I161" s="162">
        <v>218</v>
      </c>
      <c r="J161" s="163" t="s">
        <v>667</v>
      </c>
      <c r="K161" s="164">
        <f t="shared" si="93"/>
        <v>35.5</v>
      </c>
      <c r="L161" s="165">
        <f t="shared" si="94"/>
        <v>0.19346049046321526</v>
      </c>
      <c r="M161" s="160" t="s">
        <v>595</v>
      </c>
      <c r="N161" s="166">
        <v>42103</v>
      </c>
      <c r="O161" s="1"/>
      <c r="P161" s="1"/>
      <c r="Q161" s="252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7">
        <v>28</v>
      </c>
      <c r="B162" s="158">
        <v>42114</v>
      </c>
      <c r="C162" s="158"/>
      <c r="D162" s="159" t="s">
        <v>668</v>
      </c>
      <c r="E162" s="160" t="s">
        <v>592</v>
      </c>
      <c r="F162" s="161">
        <f>(227+237)/2</f>
        <v>232</v>
      </c>
      <c r="G162" s="160"/>
      <c r="H162" s="160">
        <v>298</v>
      </c>
      <c r="I162" s="162">
        <v>298</v>
      </c>
      <c r="J162" s="163" t="s">
        <v>626</v>
      </c>
      <c r="K162" s="164">
        <f t="shared" si="93"/>
        <v>66</v>
      </c>
      <c r="L162" s="165">
        <f t="shared" si="94"/>
        <v>0.28448275862068967</v>
      </c>
      <c r="M162" s="160" t="s">
        <v>595</v>
      </c>
      <c r="N162" s="166">
        <v>42823</v>
      </c>
      <c r="O162" s="1"/>
      <c r="P162" s="1"/>
      <c r="Q162" s="252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7">
        <v>29</v>
      </c>
      <c r="B163" s="158">
        <v>42128</v>
      </c>
      <c r="C163" s="158"/>
      <c r="D163" s="159" t="s">
        <v>669</v>
      </c>
      <c r="E163" s="160" t="s">
        <v>604</v>
      </c>
      <c r="F163" s="161">
        <v>385</v>
      </c>
      <c r="G163" s="160"/>
      <c r="H163" s="160">
        <f>212.5+331</f>
        <v>543.5</v>
      </c>
      <c r="I163" s="162">
        <v>510</v>
      </c>
      <c r="J163" s="163" t="s">
        <v>670</v>
      </c>
      <c r="K163" s="164">
        <f t="shared" si="93"/>
        <v>158.5</v>
      </c>
      <c r="L163" s="165">
        <f t="shared" si="94"/>
        <v>0.41168831168831171</v>
      </c>
      <c r="M163" s="160" t="s">
        <v>595</v>
      </c>
      <c r="N163" s="166">
        <v>42235</v>
      </c>
      <c r="O163" s="1"/>
      <c r="P163" s="1"/>
      <c r="Q163" s="252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7">
        <v>30</v>
      </c>
      <c r="B164" s="158">
        <v>42128</v>
      </c>
      <c r="C164" s="158"/>
      <c r="D164" s="159" t="s">
        <v>671</v>
      </c>
      <c r="E164" s="160" t="s">
        <v>604</v>
      </c>
      <c r="F164" s="161">
        <v>115.5</v>
      </c>
      <c r="G164" s="160"/>
      <c r="H164" s="160">
        <v>146</v>
      </c>
      <c r="I164" s="162">
        <v>142</v>
      </c>
      <c r="J164" s="163" t="s">
        <v>672</v>
      </c>
      <c r="K164" s="164">
        <f t="shared" si="93"/>
        <v>30.5</v>
      </c>
      <c r="L164" s="165">
        <f t="shared" si="94"/>
        <v>0.26406926406926406</v>
      </c>
      <c r="M164" s="160" t="s">
        <v>595</v>
      </c>
      <c r="N164" s="166">
        <v>42202</v>
      </c>
      <c r="O164" s="1"/>
      <c r="P164" s="1"/>
      <c r="Q164" s="252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7">
        <v>31</v>
      </c>
      <c r="B165" s="158">
        <v>42151</v>
      </c>
      <c r="C165" s="158"/>
      <c r="D165" s="159" t="s">
        <v>541</v>
      </c>
      <c r="E165" s="160" t="s">
        <v>604</v>
      </c>
      <c r="F165" s="161">
        <v>237.5</v>
      </c>
      <c r="G165" s="160"/>
      <c r="H165" s="160">
        <v>279.5</v>
      </c>
      <c r="I165" s="162">
        <v>278</v>
      </c>
      <c r="J165" s="163" t="s">
        <v>626</v>
      </c>
      <c r="K165" s="164">
        <f t="shared" si="93"/>
        <v>42</v>
      </c>
      <c r="L165" s="165">
        <f t="shared" si="94"/>
        <v>0.17684210526315788</v>
      </c>
      <c r="M165" s="160" t="s">
        <v>595</v>
      </c>
      <c r="N165" s="166">
        <v>42222</v>
      </c>
      <c r="O165" s="1"/>
      <c r="P165" s="1"/>
      <c r="Q165" s="252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7">
        <v>32</v>
      </c>
      <c r="B166" s="158">
        <v>42174</v>
      </c>
      <c r="C166" s="158"/>
      <c r="D166" s="159" t="s">
        <v>644</v>
      </c>
      <c r="E166" s="160" t="s">
        <v>592</v>
      </c>
      <c r="F166" s="161">
        <v>340</v>
      </c>
      <c r="G166" s="160"/>
      <c r="H166" s="160">
        <v>448</v>
      </c>
      <c r="I166" s="162">
        <v>448</v>
      </c>
      <c r="J166" s="163" t="s">
        <v>626</v>
      </c>
      <c r="K166" s="164">
        <f t="shared" si="93"/>
        <v>108</v>
      </c>
      <c r="L166" s="165">
        <f t="shared" si="94"/>
        <v>0.31764705882352939</v>
      </c>
      <c r="M166" s="160" t="s">
        <v>595</v>
      </c>
      <c r="N166" s="166">
        <v>43018</v>
      </c>
      <c r="O166" s="1"/>
      <c r="P166" s="1"/>
      <c r="Q166" s="252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7">
        <v>33</v>
      </c>
      <c r="B167" s="158">
        <v>42191</v>
      </c>
      <c r="C167" s="158"/>
      <c r="D167" s="159" t="s">
        <v>673</v>
      </c>
      <c r="E167" s="160" t="s">
        <v>592</v>
      </c>
      <c r="F167" s="161">
        <v>390</v>
      </c>
      <c r="G167" s="160"/>
      <c r="H167" s="160">
        <v>460</v>
      </c>
      <c r="I167" s="162">
        <v>460</v>
      </c>
      <c r="J167" s="163" t="s">
        <v>626</v>
      </c>
      <c r="K167" s="164">
        <f t="shared" si="93"/>
        <v>70</v>
      </c>
      <c r="L167" s="165">
        <f t="shared" si="94"/>
        <v>0.17948717948717949</v>
      </c>
      <c r="M167" s="160" t="s">
        <v>595</v>
      </c>
      <c r="N167" s="166">
        <v>42478</v>
      </c>
      <c r="O167" s="1"/>
      <c r="P167" s="1"/>
      <c r="Q167" s="252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67">
        <v>34</v>
      </c>
      <c r="B168" s="168">
        <v>42195</v>
      </c>
      <c r="C168" s="168"/>
      <c r="D168" s="169" t="s">
        <v>674</v>
      </c>
      <c r="E168" s="170" t="s">
        <v>592</v>
      </c>
      <c r="F168" s="171">
        <v>122.5</v>
      </c>
      <c r="G168" s="171"/>
      <c r="H168" s="172">
        <v>61</v>
      </c>
      <c r="I168" s="172">
        <v>172</v>
      </c>
      <c r="J168" s="173" t="s">
        <v>675</v>
      </c>
      <c r="K168" s="174">
        <f t="shared" si="93"/>
        <v>-61.5</v>
      </c>
      <c r="L168" s="175">
        <f t="shared" si="94"/>
        <v>-0.50204081632653064</v>
      </c>
      <c r="M168" s="171" t="s">
        <v>605</v>
      </c>
      <c r="N168" s="168">
        <v>43333</v>
      </c>
      <c r="O168" s="1"/>
      <c r="P168" s="1"/>
      <c r="Q168" s="252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7">
        <v>35</v>
      </c>
      <c r="B169" s="158">
        <v>42219</v>
      </c>
      <c r="C169" s="158"/>
      <c r="D169" s="159" t="s">
        <v>676</v>
      </c>
      <c r="E169" s="160" t="s">
        <v>592</v>
      </c>
      <c r="F169" s="161">
        <v>297.5</v>
      </c>
      <c r="G169" s="160"/>
      <c r="H169" s="160">
        <v>350</v>
      </c>
      <c r="I169" s="162">
        <v>360</v>
      </c>
      <c r="J169" s="163" t="s">
        <v>677</v>
      </c>
      <c r="K169" s="164">
        <f t="shared" si="93"/>
        <v>52.5</v>
      </c>
      <c r="L169" s="165">
        <f t="shared" si="94"/>
        <v>0.17647058823529413</v>
      </c>
      <c r="M169" s="160" t="s">
        <v>595</v>
      </c>
      <c r="N169" s="166">
        <v>42232</v>
      </c>
      <c r="O169" s="1"/>
      <c r="P169" s="1"/>
      <c r="Q169" s="252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7">
        <v>36</v>
      </c>
      <c r="B170" s="158">
        <v>42219</v>
      </c>
      <c r="C170" s="158"/>
      <c r="D170" s="159" t="s">
        <v>678</v>
      </c>
      <c r="E170" s="160" t="s">
        <v>592</v>
      </c>
      <c r="F170" s="161">
        <v>115.5</v>
      </c>
      <c r="G170" s="160"/>
      <c r="H170" s="160">
        <v>149</v>
      </c>
      <c r="I170" s="162">
        <v>140</v>
      </c>
      <c r="J170" s="163" t="s">
        <v>679</v>
      </c>
      <c r="K170" s="164">
        <f t="shared" si="93"/>
        <v>33.5</v>
      </c>
      <c r="L170" s="165">
        <f t="shared" si="94"/>
        <v>0.29004329004329005</v>
      </c>
      <c r="M170" s="160" t="s">
        <v>595</v>
      </c>
      <c r="N170" s="166">
        <v>42740</v>
      </c>
      <c r="O170" s="1"/>
      <c r="P170" s="1"/>
      <c r="Q170" s="252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7">
        <v>37</v>
      </c>
      <c r="B171" s="158">
        <v>42251</v>
      </c>
      <c r="C171" s="158"/>
      <c r="D171" s="159" t="s">
        <v>541</v>
      </c>
      <c r="E171" s="160" t="s">
        <v>592</v>
      </c>
      <c r="F171" s="161">
        <v>226</v>
      </c>
      <c r="G171" s="160"/>
      <c r="H171" s="160">
        <v>292</v>
      </c>
      <c r="I171" s="162">
        <v>292</v>
      </c>
      <c r="J171" s="163" t="s">
        <v>680</v>
      </c>
      <c r="K171" s="164">
        <f t="shared" si="93"/>
        <v>66</v>
      </c>
      <c r="L171" s="165">
        <f t="shared" si="94"/>
        <v>0.29203539823008851</v>
      </c>
      <c r="M171" s="160" t="s">
        <v>595</v>
      </c>
      <c r="N171" s="166">
        <v>42286</v>
      </c>
      <c r="O171" s="1"/>
      <c r="P171" s="1"/>
      <c r="Q171" s="252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7">
        <v>38</v>
      </c>
      <c r="B172" s="158">
        <v>42254</v>
      </c>
      <c r="C172" s="158"/>
      <c r="D172" s="159" t="s">
        <v>668</v>
      </c>
      <c r="E172" s="160" t="s">
        <v>592</v>
      </c>
      <c r="F172" s="161">
        <v>232.5</v>
      </c>
      <c r="G172" s="160"/>
      <c r="H172" s="160">
        <v>312.5</v>
      </c>
      <c r="I172" s="162">
        <v>310</v>
      </c>
      <c r="J172" s="163" t="s">
        <v>626</v>
      </c>
      <c r="K172" s="164">
        <f t="shared" si="93"/>
        <v>80</v>
      </c>
      <c r="L172" s="165">
        <f t="shared" si="94"/>
        <v>0.34408602150537637</v>
      </c>
      <c r="M172" s="160" t="s">
        <v>595</v>
      </c>
      <c r="N172" s="166">
        <v>42823</v>
      </c>
      <c r="O172" s="1"/>
      <c r="P172" s="1"/>
      <c r="Q172" s="252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7">
        <v>39</v>
      </c>
      <c r="B173" s="158">
        <v>42268</v>
      </c>
      <c r="C173" s="158"/>
      <c r="D173" s="159" t="s">
        <v>681</v>
      </c>
      <c r="E173" s="160" t="s">
        <v>592</v>
      </c>
      <c r="F173" s="161">
        <v>196.5</v>
      </c>
      <c r="G173" s="160"/>
      <c r="H173" s="160">
        <v>238</v>
      </c>
      <c r="I173" s="162">
        <v>238</v>
      </c>
      <c r="J173" s="163" t="s">
        <v>680</v>
      </c>
      <c r="K173" s="164">
        <f t="shared" si="93"/>
        <v>41.5</v>
      </c>
      <c r="L173" s="165">
        <f t="shared" si="94"/>
        <v>0.21119592875318066</v>
      </c>
      <c r="M173" s="160" t="s">
        <v>595</v>
      </c>
      <c r="N173" s="166">
        <v>42291</v>
      </c>
      <c r="O173" s="1"/>
      <c r="P173" s="1"/>
      <c r="Q173" s="252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7">
        <v>40</v>
      </c>
      <c r="B174" s="158">
        <v>42271</v>
      </c>
      <c r="C174" s="158"/>
      <c r="D174" s="159" t="s">
        <v>624</v>
      </c>
      <c r="E174" s="160" t="s">
        <v>592</v>
      </c>
      <c r="F174" s="161">
        <v>65</v>
      </c>
      <c r="G174" s="160"/>
      <c r="H174" s="160">
        <v>82</v>
      </c>
      <c r="I174" s="162">
        <v>82</v>
      </c>
      <c r="J174" s="163" t="s">
        <v>680</v>
      </c>
      <c r="K174" s="164">
        <f t="shared" si="93"/>
        <v>17</v>
      </c>
      <c r="L174" s="165">
        <f t="shared" si="94"/>
        <v>0.26153846153846155</v>
      </c>
      <c r="M174" s="160" t="s">
        <v>595</v>
      </c>
      <c r="N174" s="166">
        <v>42578</v>
      </c>
      <c r="O174" s="1"/>
      <c r="P174" s="1"/>
      <c r="Q174" s="252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7">
        <v>41</v>
      </c>
      <c r="B175" s="158">
        <v>42291</v>
      </c>
      <c r="C175" s="158"/>
      <c r="D175" s="159" t="s">
        <v>682</v>
      </c>
      <c r="E175" s="160" t="s">
        <v>592</v>
      </c>
      <c r="F175" s="161">
        <v>144</v>
      </c>
      <c r="G175" s="160"/>
      <c r="H175" s="160">
        <v>182.5</v>
      </c>
      <c r="I175" s="162">
        <v>181</v>
      </c>
      <c r="J175" s="163" t="s">
        <v>680</v>
      </c>
      <c r="K175" s="164">
        <f t="shared" si="93"/>
        <v>38.5</v>
      </c>
      <c r="L175" s="165">
        <f t="shared" si="94"/>
        <v>0.2673611111111111</v>
      </c>
      <c r="M175" s="160" t="s">
        <v>595</v>
      </c>
      <c r="N175" s="166">
        <v>42817</v>
      </c>
      <c r="O175" s="1"/>
      <c r="P175" s="1"/>
      <c r="Q175" s="252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7">
        <v>42</v>
      </c>
      <c r="B176" s="158">
        <v>42291</v>
      </c>
      <c r="C176" s="158"/>
      <c r="D176" s="159" t="s">
        <v>683</v>
      </c>
      <c r="E176" s="160" t="s">
        <v>592</v>
      </c>
      <c r="F176" s="161">
        <v>264</v>
      </c>
      <c r="G176" s="160"/>
      <c r="H176" s="160">
        <v>311</v>
      </c>
      <c r="I176" s="162">
        <v>311</v>
      </c>
      <c r="J176" s="163" t="s">
        <v>680</v>
      </c>
      <c r="K176" s="164">
        <f t="shared" si="93"/>
        <v>47</v>
      </c>
      <c r="L176" s="165">
        <f t="shared" si="94"/>
        <v>0.17803030303030304</v>
      </c>
      <c r="M176" s="160" t="s">
        <v>595</v>
      </c>
      <c r="N176" s="166">
        <v>42604</v>
      </c>
      <c r="O176" s="1"/>
      <c r="P176" s="1"/>
      <c r="Q176" s="252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7">
        <v>43</v>
      </c>
      <c r="B177" s="158">
        <v>42318</v>
      </c>
      <c r="C177" s="158"/>
      <c r="D177" s="159" t="s">
        <v>684</v>
      </c>
      <c r="E177" s="160" t="s">
        <v>604</v>
      </c>
      <c r="F177" s="161">
        <v>549.5</v>
      </c>
      <c r="G177" s="160"/>
      <c r="H177" s="160">
        <v>630</v>
      </c>
      <c r="I177" s="162">
        <v>630</v>
      </c>
      <c r="J177" s="163" t="s">
        <v>680</v>
      </c>
      <c r="K177" s="164">
        <f t="shared" si="93"/>
        <v>80.5</v>
      </c>
      <c r="L177" s="165">
        <f t="shared" si="94"/>
        <v>0.1464968152866242</v>
      </c>
      <c r="M177" s="160" t="s">
        <v>595</v>
      </c>
      <c r="N177" s="166">
        <v>42419</v>
      </c>
      <c r="O177" s="1"/>
      <c r="P177" s="1"/>
      <c r="Q177" s="252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7">
        <v>44</v>
      </c>
      <c r="B178" s="158">
        <v>42342</v>
      </c>
      <c r="C178" s="158"/>
      <c r="D178" s="159" t="s">
        <v>685</v>
      </c>
      <c r="E178" s="160" t="s">
        <v>592</v>
      </c>
      <c r="F178" s="161">
        <v>1027.5</v>
      </c>
      <c r="G178" s="160"/>
      <c r="H178" s="160">
        <v>1315</v>
      </c>
      <c r="I178" s="162">
        <v>1250</v>
      </c>
      <c r="J178" s="163" t="s">
        <v>680</v>
      </c>
      <c r="K178" s="164">
        <f t="shared" si="93"/>
        <v>287.5</v>
      </c>
      <c r="L178" s="165">
        <f t="shared" si="94"/>
        <v>0.27980535279805352</v>
      </c>
      <c r="M178" s="160" t="s">
        <v>595</v>
      </c>
      <c r="N178" s="166">
        <v>43244</v>
      </c>
      <c r="O178" s="1"/>
      <c r="P178" s="1"/>
      <c r="Q178" s="252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7">
        <v>45</v>
      </c>
      <c r="B179" s="158">
        <v>42367</v>
      </c>
      <c r="C179" s="158"/>
      <c r="D179" s="159" t="s">
        <v>686</v>
      </c>
      <c r="E179" s="160" t="s">
        <v>592</v>
      </c>
      <c r="F179" s="161">
        <v>465</v>
      </c>
      <c r="G179" s="160"/>
      <c r="H179" s="160">
        <v>540</v>
      </c>
      <c r="I179" s="162">
        <v>540</v>
      </c>
      <c r="J179" s="163" t="s">
        <v>680</v>
      </c>
      <c r="K179" s="164">
        <f t="shared" si="93"/>
        <v>75</v>
      </c>
      <c r="L179" s="165">
        <f t="shared" si="94"/>
        <v>0.16129032258064516</v>
      </c>
      <c r="M179" s="160" t="s">
        <v>595</v>
      </c>
      <c r="N179" s="166">
        <v>42530</v>
      </c>
      <c r="O179" s="1"/>
      <c r="P179" s="1"/>
      <c r="Q179" s="252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7">
        <v>46</v>
      </c>
      <c r="B180" s="158">
        <v>42380</v>
      </c>
      <c r="C180" s="158"/>
      <c r="D180" s="159" t="s">
        <v>404</v>
      </c>
      <c r="E180" s="160" t="s">
        <v>604</v>
      </c>
      <c r="F180" s="161">
        <v>81</v>
      </c>
      <c r="G180" s="160"/>
      <c r="H180" s="160">
        <v>110</v>
      </c>
      <c r="I180" s="162">
        <v>110</v>
      </c>
      <c r="J180" s="163" t="s">
        <v>680</v>
      </c>
      <c r="K180" s="164">
        <f t="shared" si="93"/>
        <v>29</v>
      </c>
      <c r="L180" s="165">
        <f t="shared" si="94"/>
        <v>0.35802469135802467</v>
      </c>
      <c r="M180" s="160" t="s">
        <v>595</v>
      </c>
      <c r="N180" s="166">
        <v>42745</v>
      </c>
      <c r="O180" s="1"/>
      <c r="P180" s="1"/>
      <c r="Q180" s="252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7">
        <v>47</v>
      </c>
      <c r="B181" s="158">
        <v>42382</v>
      </c>
      <c r="C181" s="158"/>
      <c r="D181" s="159" t="s">
        <v>687</v>
      </c>
      <c r="E181" s="160" t="s">
        <v>604</v>
      </c>
      <c r="F181" s="161">
        <v>417.5</v>
      </c>
      <c r="G181" s="160"/>
      <c r="H181" s="160">
        <v>547</v>
      </c>
      <c r="I181" s="162">
        <v>535</v>
      </c>
      <c r="J181" s="163" t="s">
        <v>680</v>
      </c>
      <c r="K181" s="164">
        <f t="shared" si="93"/>
        <v>129.5</v>
      </c>
      <c r="L181" s="165">
        <f t="shared" si="94"/>
        <v>0.31017964071856285</v>
      </c>
      <c r="M181" s="160" t="s">
        <v>595</v>
      </c>
      <c r="N181" s="166">
        <v>42578</v>
      </c>
      <c r="O181" s="1"/>
      <c r="P181" s="1"/>
      <c r="Q181" s="252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7">
        <v>48</v>
      </c>
      <c r="B182" s="158">
        <v>42408</v>
      </c>
      <c r="C182" s="158"/>
      <c r="D182" s="159" t="s">
        <v>688</v>
      </c>
      <c r="E182" s="160" t="s">
        <v>592</v>
      </c>
      <c r="F182" s="161">
        <v>650</v>
      </c>
      <c r="G182" s="160"/>
      <c r="H182" s="160">
        <v>800</v>
      </c>
      <c r="I182" s="162">
        <v>800</v>
      </c>
      <c r="J182" s="163" t="s">
        <v>680</v>
      </c>
      <c r="K182" s="164">
        <f t="shared" si="93"/>
        <v>150</v>
      </c>
      <c r="L182" s="165">
        <f t="shared" si="94"/>
        <v>0.23076923076923078</v>
      </c>
      <c r="M182" s="160" t="s">
        <v>595</v>
      </c>
      <c r="N182" s="166">
        <v>43154</v>
      </c>
      <c r="O182" s="1"/>
      <c r="P182" s="1"/>
      <c r="Q182" s="252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7">
        <v>49</v>
      </c>
      <c r="B183" s="158">
        <v>42433</v>
      </c>
      <c r="C183" s="158"/>
      <c r="D183" s="159" t="s">
        <v>237</v>
      </c>
      <c r="E183" s="160" t="s">
        <v>592</v>
      </c>
      <c r="F183" s="161">
        <v>437.5</v>
      </c>
      <c r="G183" s="160"/>
      <c r="H183" s="160">
        <v>504.5</v>
      </c>
      <c r="I183" s="162">
        <v>522</v>
      </c>
      <c r="J183" s="163" t="s">
        <v>689</v>
      </c>
      <c r="K183" s="164">
        <f t="shared" si="93"/>
        <v>67</v>
      </c>
      <c r="L183" s="165">
        <f t="shared" si="94"/>
        <v>0.15314285714285714</v>
      </c>
      <c r="M183" s="160" t="s">
        <v>595</v>
      </c>
      <c r="N183" s="166">
        <v>42480</v>
      </c>
      <c r="O183" s="1"/>
      <c r="P183" s="1"/>
      <c r="Q183" s="252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7">
        <v>50</v>
      </c>
      <c r="B184" s="158">
        <v>42438</v>
      </c>
      <c r="C184" s="158"/>
      <c r="D184" s="159" t="s">
        <v>690</v>
      </c>
      <c r="E184" s="160" t="s">
        <v>592</v>
      </c>
      <c r="F184" s="161">
        <v>189.5</v>
      </c>
      <c r="G184" s="160"/>
      <c r="H184" s="160">
        <v>218</v>
      </c>
      <c r="I184" s="162">
        <v>218</v>
      </c>
      <c r="J184" s="163" t="s">
        <v>680</v>
      </c>
      <c r="K184" s="164">
        <f t="shared" si="93"/>
        <v>28.5</v>
      </c>
      <c r="L184" s="165">
        <f t="shared" si="94"/>
        <v>0.15039577836411611</v>
      </c>
      <c r="M184" s="160" t="s">
        <v>595</v>
      </c>
      <c r="N184" s="166">
        <v>43034</v>
      </c>
      <c r="O184" s="1"/>
      <c r="P184" s="1"/>
      <c r="Q184" s="252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67">
        <v>51</v>
      </c>
      <c r="B185" s="168">
        <v>42471</v>
      </c>
      <c r="C185" s="168"/>
      <c r="D185" s="176" t="s">
        <v>691</v>
      </c>
      <c r="E185" s="171" t="s">
        <v>592</v>
      </c>
      <c r="F185" s="171">
        <v>36.5</v>
      </c>
      <c r="G185" s="172"/>
      <c r="H185" s="172">
        <v>15.85</v>
      </c>
      <c r="I185" s="172">
        <v>60</v>
      </c>
      <c r="J185" s="173" t="s">
        <v>692</v>
      </c>
      <c r="K185" s="174">
        <f t="shared" si="93"/>
        <v>-20.65</v>
      </c>
      <c r="L185" s="175">
        <f t="shared" si="94"/>
        <v>-0.5657534246575342</v>
      </c>
      <c r="M185" s="171" t="s">
        <v>605</v>
      </c>
      <c r="N185" s="179">
        <v>43627</v>
      </c>
      <c r="O185" s="1"/>
      <c r="P185" s="1"/>
      <c r="Q185" s="252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7">
        <v>52</v>
      </c>
      <c r="B186" s="158">
        <v>42472</v>
      </c>
      <c r="C186" s="158"/>
      <c r="D186" s="159" t="s">
        <v>693</v>
      </c>
      <c r="E186" s="160" t="s">
        <v>592</v>
      </c>
      <c r="F186" s="161">
        <v>93</v>
      </c>
      <c r="G186" s="160"/>
      <c r="H186" s="160">
        <v>149</v>
      </c>
      <c r="I186" s="162">
        <v>140</v>
      </c>
      <c r="J186" s="163" t="s">
        <v>694</v>
      </c>
      <c r="K186" s="164">
        <f t="shared" si="93"/>
        <v>56</v>
      </c>
      <c r="L186" s="165">
        <f t="shared" si="94"/>
        <v>0.60215053763440862</v>
      </c>
      <c r="M186" s="160" t="s">
        <v>595</v>
      </c>
      <c r="N186" s="166">
        <v>42740</v>
      </c>
      <c r="O186" s="1"/>
      <c r="P186" s="1"/>
      <c r="Q186" s="252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7">
        <v>53</v>
      </c>
      <c r="B187" s="158">
        <v>42472</v>
      </c>
      <c r="C187" s="158"/>
      <c r="D187" s="159" t="s">
        <v>695</v>
      </c>
      <c r="E187" s="160" t="s">
        <v>592</v>
      </c>
      <c r="F187" s="161">
        <v>130</v>
      </c>
      <c r="G187" s="160"/>
      <c r="H187" s="160">
        <v>150</v>
      </c>
      <c r="I187" s="162" t="s">
        <v>696</v>
      </c>
      <c r="J187" s="163" t="s">
        <v>680</v>
      </c>
      <c r="K187" s="164">
        <f t="shared" si="93"/>
        <v>20</v>
      </c>
      <c r="L187" s="165">
        <f t="shared" si="94"/>
        <v>0.15384615384615385</v>
      </c>
      <c r="M187" s="160" t="s">
        <v>595</v>
      </c>
      <c r="N187" s="166">
        <v>42564</v>
      </c>
      <c r="O187" s="1"/>
      <c r="P187" s="1"/>
      <c r="Q187" s="252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7">
        <v>54</v>
      </c>
      <c r="B188" s="158">
        <v>42473</v>
      </c>
      <c r="C188" s="158"/>
      <c r="D188" s="159" t="s">
        <v>697</v>
      </c>
      <c r="E188" s="160" t="s">
        <v>592</v>
      </c>
      <c r="F188" s="161">
        <v>196</v>
      </c>
      <c r="G188" s="160"/>
      <c r="H188" s="160">
        <v>299</v>
      </c>
      <c r="I188" s="162">
        <v>299</v>
      </c>
      <c r="J188" s="163" t="s">
        <v>680</v>
      </c>
      <c r="K188" s="164">
        <v>103</v>
      </c>
      <c r="L188" s="165">
        <v>0.52551020408163296</v>
      </c>
      <c r="M188" s="160" t="s">
        <v>595</v>
      </c>
      <c r="N188" s="166">
        <v>42620</v>
      </c>
      <c r="O188" s="1"/>
      <c r="P188" s="1"/>
      <c r="Q188" s="252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7">
        <v>55</v>
      </c>
      <c r="B189" s="158">
        <v>42473</v>
      </c>
      <c r="C189" s="158"/>
      <c r="D189" s="159" t="s">
        <v>698</v>
      </c>
      <c r="E189" s="160" t="s">
        <v>592</v>
      </c>
      <c r="F189" s="161">
        <v>88</v>
      </c>
      <c r="G189" s="160"/>
      <c r="H189" s="160">
        <v>103</v>
      </c>
      <c r="I189" s="162">
        <v>103</v>
      </c>
      <c r="J189" s="163" t="s">
        <v>680</v>
      </c>
      <c r="K189" s="164">
        <v>15</v>
      </c>
      <c r="L189" s="165">
        <v>0.170454545454545</v>
      </c>
      <c r="M189" s="160" t="s">
        <v>595</v>
      </c>
      <c r="N189" s="166">
        <v>42530</v>
      </c>
      <c r="O189" s="1"/>
      <c r="P189" s="1"/>
      <c r="Q189" s="252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7">
        <v>56</v>
      </c>
      <c r="B190" s="158">
        <v>42492</v>
      </c>
      <c r="C190" s="158"/>
      <c r="D190" s="159" t="s">
        <v>699</v>
      </c>
      <c r="E190" s="160" t="s">
        <v>592</v>
      </c>
      <c r="F190" s="161">
        <v>127.5</v>
      </c>
      <c r="G190" s="160"/>
      <c r="H190" s="160">
        <v>148</v>
      </c>
      <c r="I190" s="162" t="s">
        <v>700</v>
      </c>
      <c r="J190" s="163" t="s">
        <v>680</v>
      </c>
      <c r="K190" s="164">
        <f t="shared" ref="K190:K194" si="95">H190-F190</f>
        <v>20.5</v>
      </c>
      <c r="L190" s="165">
        <f t="shared" ref="L190:L194" si="96">K190/F190</f>
        <v>0.16078431372549021</v>
      </c>
      <c r="M190" s="160" t="s">
        <v>595</v>
      </c>
      <c r="N190" s="166">
        <v>42564</v>
      </c>
      <c r="O190" s="1"/>
      <c r="P190" s="1"/>
      <c r="Q190" s="252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7">
        <v>57</v>
      </c>
      <c r="B191" s="158">
        <v>42493</v>
      </c>
      <c r="C191" s="158"/>
      <c r="D191" s="159" t="s">
        <v>701</v>
      </c>
      <c r="E191" s="160" t="s">
        <v>592</v>
      </c>
      <c r="F191" s="161">
        <v>675</v>
      </c>
      <c r="G191" s="160"/>
      <c r="H191" s="160">
        <v>815</v>
      </c>
      <c r="I191" s="162" t="s">
        <v>702</v>
      </c>
      <c r="J191" s="163" t="s">
        <v>680</v>
      </c>
      <c r="K191" s="164">
        <f t="shared" si="95"/>
        <v>140</v>
      </c>
      <c r="L191" s="165">
        <f t="shared" si="96"/>
        <v>0.2074074074074074</v>
      </c>
      <c r="M191" s="160" t="s">
        <v>595</v>
      </c>
      <c r="N191" s="166">
        <v>43154</v>
      </c>
      <c r="O191" s="1"/>
      <c r="P191" s="1"/>
      <c r="Q191" s="252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67">
        <v>58</v>
      </c>
      <c r="B192" s="168">
        <v>42522</v>
      </c>
      <c r="C192" s="168"/>
      <c r="D192" s="169" t="s">
        <v>703</v>
      </c>
      <c r="E192" s="170" t="s">
        <v>592</v>
      </c>
      <c r="F192" s="171">
        <v>500</v>
      </c>
      <c r="G192" s="171"/>
      <c r="H192" s="172">
        <v>232.5</v>
      </c>
      <c r="I192" s="172" t="s">
        <v>704</v>
      </c>
      <c r="J192" s="173" t="s">
        <v>705</v>
      </c>
      <c r="K192" s="174">
        <f t="shared" si="95"/>
        <v>-267.5</v>
      </c>
      <c r="L192" s="175">
        <f t="shared" si="96"/>
        <v>-0.53500000000000003</v>
      </c>
      <c r="M192" s="171" t="s">
        <v>605</v>
      </c>
      <c r="N192" s="168">
        <v>43735</v>
      </c>
      <c r="O192" s="1"/>
      <c r="P192" s="1"/>
      <c r="Q192" s="252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7">
        <v>59</v>
      </c>
      <c r="B193" s="158">
        <v>42527</v>
      </c>
      <c r="C193" s="158"/>
      <c r="D193" s="159" t="s">
        <v>543</v>
      </c>
      <c r="E193" s="160" t="s">
        <v>592</v>
      </c>
      <c r="F193" s="161">
        <v>110</v>
      </c>
      <c r="G193" s="160"/>
      <c r="H193" s="160">
        <v>126.5</v>
      </c>
      <c r="I193" s="162">
        <v>125</v>
      </c>
      <c r="J193" s="163" t="s">
        <v>632</v>
      </c>
      <c r="K193" s="164">
        <f t="shared" si="95"/>
        <v>16.5</v>
      </c>
      <c r="L193" s="165">
        <f t="shared" si="96"/>
        <v>0.15</v>
      </c>
      <c r="M193" s="160" t="s">
        <v>595</v>
      </c>
      <c r="N193" s="166">
        <v>42552</v>
      </c>
      <c r="O193" s="1"/>
      <c r="P193" s="1"/>
      <c r="Q193" s="252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7">
        <v>60</v>
      </c>
      <c r="B194" s="158">
        <v>42538</v>
      </c>
      <c r="C194" s="158"/>
      <c r="D194" s="159" t="s">
        <v>706</v>
      </c>
      <c r="E194" s="160" t="s">
        <v>592</v>
      </c>
      <c r="F194" s="161">
        <v>44</v>
      </c>
      <c r="G194" s="160"/>
      <c r="H194" s="160">
        <v>69.5</v>
      </c>
      <c r="I194" s="162">
        <v>69.5</v>
      </c>
      <c r="J194" s="163" t="s">
        <v>707</v>
      </c>
      <c r="K194" s="164">
        <f t="shared" si="95"/>
        <v>25.5</v>
      </c>
      <c r="L194" s="165">
        <f t="shared" si="96"/>
        <v>0.57954545454545459</v>
      </c>
      <c r="M194" s="160" t="s">
        <v>595</v>
      </c>
      <c r="N194" s="166">
        <v>42977</v>
      </c>
      <c r="O194" s="1"/>
      <c r="P194" s="1"/>
      <c r="Q194" s="252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7">
        <v>61</v>
      </c>
      <c r="B195" s="158">
        <v>42549</v>
      </c>
      <c r="C195" s="158"/>
      <c r="D195" s="159" t="s">
        <v>708</v>
      </c>
      <c r="E195" s="160" t="s">
        <v>592</v>
      </c>
      <c r="F195" s="161">
        <v>262.5</v>
      </c>
      <c r="G195" s="160"/>
      <c r="H195" s="160">
        <v>340</v>
      </c>
      <c r="I195" s="162">
        <v>333</v>
      </c>
      <c r="J195" s="163" t="s">
        <v>709</v>
      </c>
      <c r="K195" s="164">
        <v>77.5</v>
      </c>
      <c r="L195" s="165">
        <v>0.29523809523809502</v>
      </c>
      <c r="M195" s="160" t="s">
        <v>595</v>
      </c>
      <c r="N195" s="166">
        <v>43017</v>
      </c>
      <c r="O195" s="1"/>
      <c r="P195" s="1"/>
      <c r="Q195" s="252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7">
        <v>62</v>
      </c>
      <c r="B196" s="158">
        <v>42549</v>
      </c>
      <c r="C196" s="158"/>
      <c r="D196" s="159" t="s">
        <v>710</v>
      </c>
      <c r="E196" s="160" t="s">
        <v>592</v>
      </c>
      <c r="F196" s="161">
        <v>840</v>
      </c>
      <c r="G196" s="160"/>
      <c r="H196" s="160">
        <v>1230</v>
      </c>
      <c r="I196" s="162">
        <v>1230</v>
      </c>
      <c r="J196" s="163" t="s">
        <v>680</v>
      </c>
      <c r="K196" s="164">
        <v>390</v>
      </c>
      <c r="L196" s="165">
        <v>0.46428571428571402</v>
      </c>
      <c r="M196" s="160" t="s">
        <v>595</v>
      </c>
      <c r="N196" s="166">
        <v>42649</v>
      </c>
      <c r="O196" s="1"/>
      <c r="P196" s="1"/>
      <c r="Q196" s="252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80">
        <v>63</v>
      </c>
      <c r="B197" s="181">
        <v>42556</v>
      </c>
      <c r="C197" s="181"/>
      <c r="D197" s="182" t="s">
        <v>711</v>
      </c>
      <c r="E197" s="183" t="s">
        <v>592</v>
      </c>
      <c r="F197" s="183">
        <v>395</v>
      </c>
      <c r="G197" s="184"/>
      <c r="H197" s="184">
        <f>(468.5+342.5)/2</f>
        <v>405.5</v>
      </c>
      <c r="I197" s="184">
        <v>510</v>
      </c>
      <c r="J197" s="185" t="s">
        <v>712</v>
      </c>
      <c r="K197" s="186">
        <f t="shared" ref="K197:K203" si="97">H197-F197</f>
        <v>10.5</v>
      </c>
      <c r="L197" s="187">
        <f t="shared" ref="L197:L203" si="98">K197/F197</f>
        <v>2.6582278481012658E-2</v>
      </c>
      <c r="M197" s="183" t="s">
        <v>613</v>
      </c>
      <c r="N197" s="181">
        <v>43606</v>
      </c>
      <c r="O197" s="1"/>
      <c r="P197" s="1"/>
      <c r="Q197" s="252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67">
        <v>64</v>
      </c>
      <c r="B198" s="168">
        <v>42584</v>
      </c>
      <c r="C198" s="168"/>
      <c r="D198" s="169" t="s">
        <v>713</v>
      </c>
      <c r="E198" s="170" t="s">
        <v>604</v>
      </c>
      <c r="F198" s="171">
        <f>169.5-12.8</f>
        <v>156.69999999999999</v>
      </c>
      <c r="G198" s="171"/>
      <c r="H198" s="172">
        <v>77</v>
      </c>
      <c r="I198" s="172" t="s">
        <v>714</v>
      </c>
      <c r="J198" s="173" t="s">
        <v>715</v>
      </c>
      <c r="K198" s="174">
        <f t="shared" si="97"/>
        <v>-79.699999999999989</v>
      </c>
      <c r="L198" s="175">
        <f t="shared" si="98"/>
        <v>-0.50861518825781749</v>
      </c>
      <c r="M198" s="171" t="s">
        <v>605</v>
      </c>
      <c r="N198" s="168">
        <v>43522</v>
      </c>
      <c r="O198" s="1"/>
      <c r="P198" s="1"/>
      <c r="Q198" s="252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67">
        <v>65</v>
      </c>
      <c r="B199" s="168">
        <v>42586</v>
      </c>
      <c r="C199" s="168"/>
      <c r="D199" s="169" t="s">
        <v>716</v>
      </c>
      <c r="E199" s="170" t="s">
        <v>592</v>
      </c>
      <c r="F199" s="171">
        <v>400</v>
      </c>
      <c r="G199" s="171"/>
      <c r="H199" s="172">
        <v>305</v>
      </c>
      <c r="I199" s="172">
        <v>475</v>
      </c>
      <c r="J199" s="173" t="s">
        <v>717</v>
      </c>
      <c r="K199" s="174">
        <f t="shared" si="97"/>
        <v>-95</v>
      </c>
      <c r="L199" s="175">
        <f t="shared" si="98"/>
        <v>-0.23749999999999999</v>
      </c>
      <c r="M199" s="171" t="s">
        <v>605</v>
      </c>
      <c r="N199" s="168">
        <v>43606</v>
      </c>
      <c r="O199" s="1"/>
      <c r="P199" s="1"/>
      <c r="Q199" s="252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7">
        <v>66</v>
      </c>
      <c r="B200" s="158">
        <v>42593</v>
      </c>
      <c r="C200" s="158"/>
      <c r="D200" s="159" t="s">
        <v>718</v>
      </c>
      <c r="E200" s="160" t="s">
        <v>592</v>
      </c>
      <c r="F200" s="161">
        <v>86.5</v>
      </c>
      <c r="G200" s="160"/>
      <c r="H200" s="160">
        <v>130</v>
      </c>
      <c r="I200" s="162">
        <v>130</v>
      </c>
      <c r="J200" s="163" t="s">
        <v>719</v>
      </c>
      <c r="K200" s="164">
        <f t="shared" si="97"/>
        <v>43.5</v>
      </c>
      <c r="L200" s="165">
        <f t="shared" si="98"/>
        <v>0.50289017341040465</v>
      </c>
      <c r="M200" s="160" t="s">
        <v>595</v>
      </c>
      <c r="N200" s="166">
        <v>43091</v>
      </c>
      <c r="O200" s="1"/>
      <c r="P200" s="1"/>
      <c r="Q200" s="252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67">
        <v>67</v>
      </c>
      <c r="B201" s="168">
        <v>42600</v>
      </c>
      <c r="C201" s="168"/>
      <c r="D201" s="169" t="s">
        <v>122</v>
      </c>
      <c r="E201" s="170" t="s">
        <v>592</v>
      </c>
      <c r="F201" s="171">
        <v>133.5</v>
      </c>
      <c r="G201" s="171"/>
      <c r="H201" s="172">
        <v>126.5</v>
      </c>
      <c r="I201" s="172">
        <v>178</v>
      </c>
      <c r="J201" s="173" t="s">
        <v>720</v>
      </c>
      <c r="K201" s="174">
        <f t="shared" si="97"/>
        <v>-7</v>
      </c>
      <c r="L201" s="175">
        <f t="shared" si="98"/>
        <v>-5.2434456928838954E-2</v>
      </c>
      <c r="M201" s="171" t="s">
        <v>605</v>
      </c>
      <c r="N201" s="168">
        <v>42615</v>
      </c>
      <c r="O201" s="1"/>
      <c r="P201" s="1"/>
      <c r="Q201" s="252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7">
        <v>68</v>
      </c>
      <c r="B202" s="158">
        <v>42613</v>
      </c>
      <c r="C202" s="158"/>
      <c r="D202" s="159" t="s">
        <v>721</v>
      </c>
      <c r="E202" s="160" t="s">
        <v>592</v>
      </c>
      <c r="F202" s="161">
        <v>560</v>
      </c>
      <c r="G202" s="160"/>
      <c r="H202" s="160">
        <v>725</v>
      </c>
      <c r="I202" s="162">
        <v>725</v>
      </c>
      <c r="J202" s="163" t="s">
        <v>626</v>
      </c>
      <c r="K202" s="164">
        <f t="shared" si="97"/>
        <v>165</v>
      </c>
      <c r="L202" s="165">
        <f t="shared" si="98"/>
        <v>0.29464285714285715</v>
      </c>
      <c r="M202" s="160" t="s">
        <v>595</v>
      </c>
      <c r="N202" s="166">
        <v>42456</v>
      </c>
      <c r="O202" s="1"/>
      <c r="P202" s="1"/>
      <c r="Q202" s="252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7">
        <v>69</v>
      </c>
      <c r="B203" s="158">
        <v>42614</v>
      </c>
      <c r="C203" s="158"/>
      <c r="D203" s="159" t="s">
        <v>722</v>
      </c>
      <c r="E203" s="160" t="s">
        <v>592</v>
      </c>
      <c r="F203" s="161">
        <v>160.5</v>
      </c>
      <c r="G203" s="160"/>
      <c r="H203" s="160">
        <v>210</v>
      </c>
      <c r="I203" s="162">
        <v>210</v>
      </c>
      <c r="J203" s="163" t="s">
        <v>626</v>
      </c>
      <c r="K203" s="164">
        <f t="shared" si="97"/>
        <v>49.5</v>
      </c>
      <c r="L203" s="165">
        <f t="shared" si="98"/>
        <v>0.30841121495327101</v>
      </c>
      <c r="M203" s="160" t="s">
        <v>595</v>
      </c>
      <c r="N203" s="166">
        <v>42871</v>
      </c>
      <c r="O203" s="1"/>
      <c r="P203" s="1"/>
      <c r="Q203" s="252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7">
        <v>70</v>
      </c>
      <c r="B204" s="158">
        <v>42646</v>
      </c>
      <c r="C204" s="158"/>
      <c r="D204" s="159" t="s">
        <v>416</v>
      </c>
      <c r="E204" s="160" t="s">
        <v>592</v>
      </c>
      <c r="F204" s="161">
        <v>430</v>
      </c>
      <c r="G204" s="160"/>
      <c r="H204" s="160">
        <v>596</v>
      </c>
      <c r="I204" s="162">
        <v>575</v>
      </c>
      <c r="J204" s="163" t="s">
        <v>723</v>
      </c>
      <c r="K204" s="164">
        <v>166</v>
      </c>
      <c r="L204" s="165">
        <v>0.38604651162790699</v>
      </c>
      <c r="M204" s="160" t="s">
        <v>595</v>
      </c>
      <c r="N204" s="166">
        <v>42769</v>
      </c>
      <c r="O204" s="1"/>
      <c r="P204" s="1"/>
      <c r="Q204" s="252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7">
        <v>71</v>
      </c>
      <c r="B205" s="158">
        <v>42657</v>
      </c>
      <c r="C205" s="158"/>
      <c r="D205" s="159" t="s">
        <v>724</v>
      </c>
      <c r="E205" s="160" t="s">
        <v>592</v>
      </c>
      <c r="F205" s="161">
        <v>280</v>
      </c>
      <c r="G205" s="160"/>
      <c r="H205" s="160">
        <v>345</v>
      </c>
      <c r="I205" s="162">
        <v>345</v>
      </c>
      <c r="J205" s="163" t="s">
        <v>626</v>
      </c>
      <c r="K205" s="164">
        <f t="shared" ref="K205:K210" si="99">H205-F205</f>
        <v>65</v>
      </c>
      <c r="L205" s="165">
        <f t="shared" ref="L205:L206" si="100">K205/F205</f>
        <v>0.23214285714285715</v>
      </c>
      <c r="M205" s="160" t="s">
        <v>595</v>
      </c>
      <c r="N205" s="166">
        <v>42814</v>
      </c>
      <c r="O205" s="1"/>
      <c r="P205" s="1"/>
      <c r="Q205" s="252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7">
        <v>72</v>
      </c>
      <c r="B206" s="158">
        <v>42657</v>
      </c>
      <c r="C206" s="158"/>
      <c r="D206" s="159" t="s">
        <v>725</v>
      </c>
      <c r="E206" s="160" t="s">
        <v>592</v>
      </c>
      <c r="F206" s="161">
        <v>245</v>
      </c>
      <c r="G206" s="160"/>
      <c r="H206" s="160">
        <v>325.5</v>
      </c>
      <c r="I206" s="162">
        <v>330</v>
      </c>
      <c r="J206" s="163" t="s">
        <v>726</v>
      </c>
      <c r="K206" s="164">
        <f t="shared" si="99"/>
        <v>80.5</v>
      </c>
      <c r="L206" s="165">
        <f t="shared" si="100"/>
        <v>0.32857142857142857</v>
      </c>
      <c r="M206" s="160" t="s">
        <v>595</v>
      </c>
      <c r="N206" s="166">
        <v>42769</v>
      </c>
      <c r="O206" s="1"/>
      <c r="P206" s="1"/>
      <c r="Q206" s="252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7">
        <v>73</v>
      </c>
      <c r="B207" s="158">
        <v>42660</v>
      </c>
      <c r="C207" s="158"/>
      <c r="D207" s="159" t="s">
        <v>727</v>
      </c>
      <c r="E207" s="160" t="s">
        <v>592</v>
      </c>
      <c r="F207" s="161">
        <v>125</v>
      </c>
      <c r="G207" s="160"/>
      <c r="H207" s="160">
        <v>160</v>
      </c>
      <c r="I207" s="162">
        <v>160</v>
      </c>
      <c r="J207" s="163" t="s">
        <v>680</v>
      </c>
      <c r="K207" s="164">
        <f t="shared" si="99"/>
        <v>35</v>
      </c>
      <c r="L207" s="165">
        <v>0.28000000000000003</v>
      </c>
      <c r="M207" s="160" t="s">
        <v>595</v>
      </c>
      <c r="N207" s="166">
        <v>42803</v>
      </c>
      <c r="O207" s="1"/>
      <c r="P207" s="1"/>
      <c r="Q207" s="252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7">
        <v>74</v>
      </c>
      <c r="B208" s="158">
        <v>42660</v>
      </c>
      <c r="C208" s="158"/>
      <c r="D208" s="159" t="s">
        <v>728</v>
      </c>
      <c r="E208" s="160" t="s">
        <v>592</v>
      </c>
      <c r="F208" s="161">
        <v>114</v>
      </c>
      <c r="G208" s="160"/>
      <c r="H208" s="160">
        <v>145</v>
      </c>
      <c r="I208" s="162">
        <v>145</v>
      </c>
      <c r="J208" s="163" t="s">
        <v>680</v>
      </c>
      <c r="K208" s="164">
        <f t="shared" si="99"/>
        <v>31</v>
      </c>
      <c r="L208" s="165">
        <f t="shared" ref="L208:L210" si="101">K208/F208</f>
        <v>0.27192982456140352</v>
      </c>
      <c r="M208" s="160" t="s">
        <v>595</v>
      </c>
      <c r="N208" s="166">
        <v>42859</v>
      </c>
      <c r="O208" s="1"/>
      <c r="P208" s="1"/>
      <c r="Q208" s="252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7">
        <v>75</v>
      </c>
      <c r="B209" s="158">
        <v>42660</v>
      </c>
      <c r="C209" s="158"/>
      <c r="D209" s="159" t="s">
        <v>729</v>
      </c>
      <c r="E209" s="160" t="s">
        <v>592</v>
      </c>
      <c r="F209" s="161">
        <v>212</v>
      </c>
      <c r="G209" s="160"/>
      <c r="H209" s="160">
        <v>280</v>
      </c>
      <c r="I209" s="162">
        <v>276</v>
      </c>
      <c r="J209" s="163" t="s">
        <v>730</v>
      </c>
      <c r="K209" s="164">
        <f t="shared" si="99"/>
        <v>68</v>
      </c>
      <c r="L209" s="165">
        <f t="shared" si="101"/>
        <v>0.32075471698113206</v>
      </c>
      <c r="M209" s="160" t="s">
        <v>595</v>
      </c>
      <c r="N209" s="166">
        <v>42858</v>
      </c>
      <c r="O209" s="1"/>
      <c r="P209" s="1"/>
      <c r="Q209" s="252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7">
        <v>76</v>
      </c>
      <c r="B210" s="158">
        <v>42678</v>
      </c>
      <c r="C210" s="158"/>
      <c r="D210" s="159" t="s">
        <v>465</v>
      </c>
      <c r="E210" s="160" t="s">
        <v>592</v>
      </c>
      <c r="F210" s="161">
        <v>155</v>
      </c>
      <c r="G210" s="160"/>
      <c r="H210" s="160">
        <v>210</v>
      </c>
      <c r="I210" s="162">
        <v>210</v>
      </c>
      <c r="J210" s="163" t="s">
        <v>731</v>
      </c>
      <c r="K210" s="164">
        <f t="shared" si="99"/>
        <v>55</v>
      </c>
      <c r="L210" s="165">
        <f t="shared" si="101"/>
        <v>0.35483870967741937</v>
      </c>
      <c r="M210" s="160" t="s">
        <v>595</v>
      </c>
      <c r="N210" s="166">
        <v>42944</v>
      </c>
      <c r="O210" s="1"/>
      <c r="P210" s="1"/>
      <c r="Q210" s="252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67">
        <v>77</v>
      </c>
      <c r="B211" s="168">
        <v>42710</v>
      </c>
      <c r="C211" s="168"/>
      <c r="D211" s="169" t="s">
        <v>732</v>
      </c>
      <c r="E211" s="170" t="s">
        <v>592</v>
      </c>
      <c r="F211" s="171">
        <v>150.5</v>
      </c>
      <c r="G211" s="171"/>
      <c r="H211" s="172">
        <v>72.5</v>
      </c>
      <c r="I211" s="172">
        <v>174</v>
      </c>
      <c r="J211" s="173" t="s">
        <v>733</v>
      </c>
      <c r="K211" s="174">
        <v>-78</v>
      </c>
      <c r="L211" s="175">
        <v>-0.51827242524916906</v>
      </c>
      <c r="M211" s="171" t="s">
        <v>605</v>
      </c>
      <c r="N211" s="168">
        <v>43333</v>
      </c>
      <c r="O211" s="1"/>
      <c r="P211" s="1"/>
      <c r="Q211" s="252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7">
        <v>78</v>
      </c>
      <c r="B212" s="158">
        <v>42712</v>
      </c>
      <c r="C212" s="158"/>
      <c r="D212" s="159" t="s">
        <v>734</v>
      </c>
      <c r="E212" s="160" t="s">
        <v>592</v>
      </c>
      <c r="F212" s="161">
        <v>380</v>
      </c>
      <c r="G212" s="160"/>
      <c r="H212" s="160">
        <v>478</v>
      </c>
      <c r="I212" s="162">
        <v>468</v>
      </c>
      <c r="J212" s="163" t="s">
        <v>680</v>
      </c>
      <c r="K212" s="164">
        <f t="shared" ref="K212:K214" si="102">H212-F212</f>
        <v>98</v>
      </c>
      <c r="L212" s="165">
        <f t="shared" ref="L212:L214" si="103">K212/F212</f>
        <v>0.25789473684210529</v>
      </c>
      <c r="M212" s="160" t="s">
        <v>595</v>
      </c>
      <c r="N212" s="166">
        <v>43025</v>
      </c>
      <c r="O212" s="1"/>
      <c r="P212" s="1"/>
      <c r="Q212" s="252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7">
        <v>79</v>
      </c>
      <c r="B213" s="158">
        <v>42734</v>
      </c>
      <c r="C213" s="158"/>
      <c r="D213" s="159" t="s">
        <v>121</v>
      </c>
      <c r="E213" s="160" t="s">
        <v>592</v>
      </c>
      <c r="F213" s="161">
        <v>305</v>
      </c>
      <c r="G213" s="160"/>
      <c r="H213" s="160">
        <v>375</v>
      </c>
      <c r="I213" s="162">
        <v>375</v>
      </c>
      <c r="J213" s="163" t="s">
        <v>680</v>
      </c>
      <c r="K213" s="164">
        <f t="shared" si="102"/>
        <v>70</v>
      </c>
      <c r="L213" s="165">
        <f t="shared" si="103"/>
        <v>0.22950819672131148</v>
      </c>
      <c r="M213" s="160" t="s">
        <v>595</v>
      </c>
      <c r="N213" s="166">
        <v>42768</v>
      </c>
      <c r="O213" s="1"/>
      <c r="P213" s="1"/>
      <c r="Q213" s="252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7">
        <v>80</v>
      </c>
      <c r="B214" s="158">
        <v>42739</v>
      </c>
      <c r="C214" s="158"/>
      <c r="D214" s="159" t="s">
        <v>104</v>
      </c>
      <c r="E214" s="160" t="s">
        <v>592</v>
      </c>
      <c r="F214" s="161">
        <v>99.5</v>
      </c>
      <c r="G214" s="160"/>
      <c r="H214" s="160">
        <v>158</v>
      </c>
      <c r="I214" s="162">
        <v>158</v>
      </c>
      <c r="J214" s="163" t="s">
        <v>680</v>
      </c>
      <c r="K214" s="164">
        <f t="shared" si="102"/>
        <v>58.5</v>
      </c>
      <c r="L214" s="165">
        <f t="shared" si="103"/>
        <v>0.5879396984924623</v>
      </c>
      <c r="M214" s="160" t="s">
        <v>595</v>
      </c>
      <c r="N214" s="166">
        <v>42898</v>
      </c>
      <c r="O214" s="1"/>
      <c r="P214" s="1"/>
      <c r="Q214" s="252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7">
        <v>81</v>
      </c>
      <c r="B215" s="158">
        <v>42739</v>
      </c>
      <c r="C215" s="158"/>
      <c r="D215" s="159" t="s">
        <v>104</v>
      </c>
      <c r="E215" s="160" t="s">
        <v>592</v>
      </c>
      <c r="F215" s="161">
        <v>99.5</v>
      </c>
      <c r="G215" s="160"/>
      <c r="H215" s="160">
        <v>158</v>
      </c>
      <c r="I215" s="162">
        <v>158</v>
      </c>
      <c r="J215" s="163" t="s">
        <v>680</v>
      </c>
      <c r="K215" s="164">
        <v>58.5</v>
      </c>
      <c r="L215" s="165">
        <v>0.58793969849246197</v>
      </c>
      <c r="M215" s="160" t="s">
        <v>595</v>
      </c>
      <c r="N215" s="166">
        <v>42898</v>
      </c>
      <c r="O215" s="1"/>
      <c r="P215" s="1"/>
      <c r="Q215" s="252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7">
        <v>82</v>
      </c>
      <c r="B216" s="158">
        <v>42786</v>
      </c>
      <c r="C216" s="158"/>
      <c r="D216" s="159" t="s">
        <v>210</v>
      </c>
      <c r="E216" s="160" t="s">
        <v>592</v>
      </c>
      <c r="F216" s="161">
        <v>140.5</v>
      </c>
      <c r="G216" s="160"/>
      <c r="H216" s="160">
        <v>220</v>
      </c>
      <c r="I216" s="162">
        <v>220</v>
      </c>
      <c r="J216" s="163" t="s">
        <v>680</v>
      </c>
      <c r="K216" s="164">
        <f>H216-F216</f>
        <v>79.5</v>
      </c>
      <c r="L216" s="165">
        <f>K216/F216</f>
        <v>0.5658362989323843</v>
      </c>
      <c r="M216" s="160" t="s">
        <v>595</v>
      </c>
      <c r="N216" s="166">
        <v>42864</v>
      </c>
      <c r="O216" s="1"/>
      <c r="P216" s="1"/>
      <c r="Q216" s="252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7">
        <v>83</v>
      </c>
      <c r="B217" s="158">
        <v>42786</v>
      </c>
      <c r="C217" s="158"/>
      <c r="D217" s="159" t="s">
        <v>735</v>
      </c>
      <c r="E217" s="160" t="s">
        <v>592</v>
      </c>
      <c r="F217" s="161">
        <v>202.5</v>
      </c>
      <c r="G217" s="160"/>
      <c r="H217" s="160">
        <v>234</v>
      </c>
      <c r="I217" s="162">
        <v>234</v>
      </c>
      <c r="J217" s="163" t="s">
        <v>680</v>
      </c>
      <c r="K217" s="164">
        <v>31.5</v>
      </c>
      <c r="L217" s="165">
        <v>0.155555555555556</v>
      </c>
      <c r="M217" s="160" t="s">
        <v>595</v>
      </c>
      <c r="N217" s="166">
        <v>42836</v>
      </c>
      <c r="O217" s="1"/>
      <c r="P217" s="1"/>
      <c r="Q217" s="252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7">
        <v>84</v>
      </c>
      <c r="B218" s="158">
        <v>42818</v>
      </c>
      <c r="C218" s="158"/>
      <c r="D218" s="159" t="s">
        <v>736</v>
      </c>
      <c r="E218" s="160" t="s">
        <v>592</v>
      </c>
      <c r="F218" s="161">
        <v>300.5</v>
      </c>
      <c r="G218" s="160"/>
      <c r="H218" s="160">
        <v>417.5</v>
      </c>
      <c r="I218" s="162">
        <v>420</v>
      </c>
      <c r="J218" s="163" t="s">
        <v>737</v>
      </c>
      <c r="K218" s="164">
        <f>H218-F218</f>
        <v>117</v>
      </c>
      <c r="L218" s="165">
        <f>K218/F218</f>
        <v>0.38935108153078202</v>
      </c>
      <c r="M218" s="160" t="s">
        <v>595</v>
      </c>
      <c r="N218" s="166">
        <v>43070</v>
      </c>
      <c r="O218" s="1"/>
      <c r="P218" s="1"/>
      <c r="Q218" s="252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7">
        <v>85</v>
      </c>
      <c r="B219" s="158">
        <v>42818</v>
      </c>
      <c r="C219" s="158"/>
      <c r="D219" s="159" t="s">
        <v>710</v>
      </c>
      <c r="E219" s="160" t="s">
        <v>592</v>
      </c>
      <c r="F219" s="161">
        <v>850</v>
      </c>
      <c r="G219" s="160"/>
      <c r="H219" s="160">
        <v>1042.5</v>
      </c>
      <c r="I219" s="162">
        <v>1023</v>
      </c>
      <c r="J219" s="163" t="s">
        <v>738</v>
      </c>
      <c r="K219" s="164">
        <v>192.5</v>
      </c>
      <c r="L219" s="165">
        <v>0.22647058823529401</v>
      </c>
      <c r="M219" s="160" t="s">
        <v>595</v>
      </c>
      <c r="N219" s="166">
        <v>42830</v>
      </c>
      <c r="O219" s="1"/>
      <c r="P219" s="1"/>
      <c r="Q219" s="252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57">
        <v>86</v>
      </c>
      <c r="B220" s="158">
        <v>42830</v>
      </c>
      <c r="C220" s="158"/>
      <c r="D220" s="159" t="s">
        <v>496</v>
      </c>
      <c r="E220" s="160" t="s">
        <v>592</v>
      </c>
      <c r="F220" s="161">
        <v>785</v>
      </c>
      <c r="G220" s="160"/>
      <c r="H220" s="160">
        <v>930</v>
      </c>
      <c r="I220" s="162">
        <v>920</v>
      </c>
      <c r="J220" s="163" t="s">
        <v>739</v>
      </c>
      <c r="K220" s="164">
        <f>H220-F220</f>
        <v>145</v>
      </c>
      <c r="L220" s="165">
        <f>K220/F220</f>
        <v>0.18471337579617833</v>
      </c>
      <c r="M220" s="160" t="s">
        <v>595</v>
      </c>
      <c r="N220" s="166">
        <v>42976</v>
      </c>
      <c r="O220" s="1"/>
      <c r="P220" s="1"/>
      <c r="Q220" s="252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67">
        <v>87</v>
      </c>
      <c r="B221" s="168">
        <v>42831</v>
      </c>
      <c r="C221" s="168"/>
      <c r="D221" s="169" t="s">
        <v>740</v>
      </c>
      <c r="E221" s="170" t="s">
        <v>592</v>
      </c>
      <c r="F221" s="171">
        <v>40</v>
      </c>
      <c r="G221" s="171"/>
      <c r="H221" s="172">
        <v>13.1</v>
      </c>
      <c r="I221" s="172">
        <v>60</v>
      </c>
      <c r="J221" s="173" t="s">
        <v>741</v>
      </c>
      <c r="K221" s="174">
        <v>-26.9</v>
      </c>
      <c r="L221" s="175">
        <v>-0.67249999999999999</v>
      </c>
      <c r="M221" s="171" t="s">
        <v>605</v>
      </c>
      <c r="N221" s="168">
        <v>43138</v>
      </c>
      <c r="O221" s="1"/>
      <c r="P221" s="1"/>
      <c r="Q221" s="252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7">
        <v>88</v>
      </c>
      <c r="B222" s="158">
        <v>42837</v>
      </c>
      <c r="C222" s="158"/>
      <c r="D222" s="159" t="s">
        <v>102</v>
      </c>
      <c r="E222" s="160" t="s">
        <v>592</v>
      </c>
      <c r="F222" s="161">
        <v>289.5</v>
      </c>
      <c r="G222" s="160"/>
      <c r="H222" s="160">
        <v>354</v>
      </c>
      <c r="I222" s="162">
        <v>360</v>
      </c>
      <c r="J222" s="163" t="s">
        <v>742</v>
      </c>
      <c r="K222" s="164">
        <f t="shared" ref="K222:K230" si="104">H222-F222</f>
        <v>64.5</v>
      </c>
      <c r="L222" s="165">
        <f t="shared" ref="L222:L230" si="105">K222/F222</f>
        <v>0.22279792746113988</v>
      </c>
      <c r="M222" s="160" t="s">
        <v>595</v>
      </c>
      <c r="N222" s="166">
        <v>43040</v>
      </c>
      <c r="O222" s="1"/>
      <c r="P222" s="1"/>
      <c r="Q222" s="252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57">
        <v>89</v>
      </c>
      <c r="B223" s="158">
        <v>42845</v>
      </c>
      <c r="C223" s="158"/>
      <c r="D223" s="159" t="s">
        <v>436</v>
      </c>
      <c r="E223" s="160" t="s">
        <v>592</v>
      </c>
      <c r="F223" s="161">
        <v>700</v>
      </c>
      <c r="G223" s="160"/>
      <c r="H223" s="160">
        <v>840</v>
      </c>
      <c r="I223" s="162">
        <v>840</v>
      </c>
      <c r="J223" s="163" t="s">
        <v>743</v>
      </c>
      <c r="K223" s="164">
        <f t="shared" si="104"/>
        <v>140</v>
      </c>
      <c r="L223" s="165">
        <f t="shared" si="105"/>
        <v>0.2</v>
      </c>
      <c r="M223" s="160" t="s">
        <v>595</v>
      </c>
      <c r="N223" s="166">
        <v>42893</v>
      </c>
      <c r="O223" s="1"/>
      <c r="P223" s="1"/>
      <c r="Q223" s="252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57">
        <v>90</v>
      </c>
      <c r="B224" s="158">
        <v>42887</v>
      </c>
      <c r="C224" s="158"/>
      <c r="D224" s="159" t="s">
        <v>744</v>
      </c>
      <c r="E224" s="160" t="s">
        <v>592</v>
      </c>
      <c r="F224" s="161">
        <v>130</v>
      </c>
      <c r="G224" s="160"/>
      <c r="H224" s="160">
        <v>144.25</v>
      </c>
      <c r="I224" s="162">
        <v>170</v>
      </c>
      <c r="J224" s="163" t="s">
        <v>745</v>
      </c>
      <c r="K224" s="164">
        <f t="shared" si="104"/>
        <v>14.25</v>
      </c>
      <c r="L224" s="165">
        <f t="shared" si="105"/>
        <v>0.10961538461538461</v>
      </c>
      <c r="M224" s="160" t="s">
        <v>595</v>
      </c>
      <c r="N224" s="166">
        <v>43675</v>
      </c>
      <c r="O224" s="1"/>
      <c r="P224" s="1"/>
      <c r="Q224" s="252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7">
        <v>91</v>
      </c>
      <c r="B225" s="158">
        <v>42901</v>
      </c>
      <c r="C225" s="158"/>
      <c r="D225" s="159" t="s">
        <v>746</v>
      </c>
      <c r="E225" s="160" t="s">
        <v>592</v>
      </c>
      <c r="F225" s="161">
        <v>214.5</v>
      </c>
      <c r="G225" s="160"/>
      <c r="H225" s="160">
        <v>262</v>
      </c>
      <c r="I225" s="162">
        <v>262</v>
      </c>
      <c r="J225" s="163" t="s">
        <v>615</v>
      </c>
      <c r="K225" s="164">
        <f t="shared" si="104"/>
        <v>47.5</v>
      </c>
      <c r="L225" s="165">
        <f t="shared" si="105"/>
        <v>0.22144522144522144</v>
      </c>
      <c r="M225" s="160" t="s">
        <v>595</v>
      </c>
      <c r="N225" s="166">
        <v>42977</v>
      </c>
      <c r="O225" s="1"/>
      <c r="P225" s="1"/>
      <c r="Q225" s="252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8">
        <v>92</v>
      </c>
      <c r="B226" s="189">
        <v>42933</v>
      </c>
      <c r="C226" s="189"/>
      <c r="D226" s="190" t="s">
        <v>747</v>
      </c>
      <c r="E226" s="191" t="s">
        <v>592</v>
      </c>
      <c r="F226" s="192">
        <v>370</v>
      </c>
      <c r="G226" s="191"/>
      <c r="H226" s="191">
        <v>447.5</v>
      </c>
      <c r="I226" s="193">
        <v>450</v>
      </c>
      <c r="J226" s="194" t="s">
        <v>680</v>
      </c>
      <c r="K226" s="164">
        <f t="shared" si="104"/>
        <v>77.5</v>
      </c>
      <c r="L226" s="195">
        <f t="shared" si="105"/>
        <v>0.20945945945945946</v>
      </c>
      <c r="M226" s="191" t="s">
        <v>595</v>
      </c>
      <c r="N226" s="196">
        <v>43035</v>
      </c>
      <c r="O226" s="1"/>
      <c r="P226" s="1"/>
      <c r="Q226" s="252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8">
        <v>93</v>
      </c>
      <c r="B227" s="189">
        <v>42943</v>
      </c>
      <c r="C227" s="189"/>
      <c r="D227" s="190" t="s">
        <v>208</v>
      </c>
      <c r="E227" s="191" t="s">
        <v>592</v>
      </c>
      <c r="F227" s="192">
        <v>657.5</v>
      </c>
      <c r="G227" s="191"/>
      <c r="H227" s="191">
        <v>825</v>
      </c>
      <c r="I227" s="193">
        <v>820</v>
      </c>
      <c r="J227" s="194" t="s">
        <v>680</v>
      </c>
      <c r="K227" s="164">
        <f t="shared" si="104"/>
        <v>167.5</v>
      </c>
      <c r="L227" s="195">
        <f t="shared" si="105"/>
        <v>0.25475285171102663</v>
      </c>
      <c r="M227" s="191" t="s">
        <v>595</v>
      </c>
      <c r="N227" s="196">
        <v>43090</v>
      </c>
      <c r="O227" s="1"/>
      <c r="P227" s="1"/>
      <c r="Q227" s="252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57">
        <v>94</v>
      </c>
      <c r="B228" s="158">
        <v>42964</v>
      </c>
      <c r="C228" s="158"/>
      <c r="D228" s="159" t="s">
        <v>384</v>
      </c>
      <c r="E228" s="160" t="s">
        <v>592</v>
      </c>
      <c r="F228" s="161">
        <v>605</v>
      </c>
      <c r="G228" s="160"/>
      <c r="H228" s="160">
        <v>750</v>
      </c>
      <c r="I228" s="162">
        <v>750</v>
      </c>
      <c r="J228" s="163" t="s">
        <v>739</v>
      </c>
      <c r="K228" s="164">
        <f t="shared" si="104"/>
        <v>145</v>
      </c>
      <c r="L228" s="165">
        <f t="shared" si="105"/>
        <v>0.23966942148760331</v>
      </c>
      <c r="M228" s="160" t="s">
        <v>595</v>
      </c>
      <c r="N228" s="166">
        <v>43027</v>
      </c>
      <c r="O228" s="1"/>
      <c r="P228" s="1"/>
      <c r="Q228" s="252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67">
        <v>95</v>
      </c>
      <c r="B229" s="168">
        <v>42979</v>
      </c>
      <c r="C229" s="168"/>
      <c r="D229" s="176" t="s">
        <v>748</v>
      </c>
      <c r="E229" s="171" t="s">
        <v>592</v>
      </c>
      <c r="F229" s="171">
        <v>255</v>
      </c>
      <c r="G229" s="172"/>
      <c r="H229" s="172">
        <v>217.25</v>
      </c>
      <c r="I229" s="172">
        <v>320</v>
      </c>
      <c r="J229" s="173" t="s">
        <v>749</v>
      </c>
      <c r="K229" s="174">
        <f t="shared" si="104"/>
        <v>-37.75</v>
      </c>
      <c r="L229" s="177">
        <f t="shared" si="105"/>
        <v>-0.14803921568627451</v>
      </c>
      <c r="M229" s="171" t="s">
        <v>605</v>
      </c>
      <c r="N229" s="168">
        <v>43661</v>
      </c>
      <c r="O229" s="1"/>
      <c r="P229" s="1"/>
      <c r="Q229" s="252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57">
        <v>96</v>
      </c>
      <c r="B230" s="158">
        <v>42997</v>
      </c>
      <c r="C230" s="158"/>
      <c r="D230" s="159" t="s">
        <v>750</v>
      </c>
      <c r="E230" s="160" t="s">
        <v>592</v>
      </c>
      <c r="F230" s="161">
        <v>215</v>
      </c>
      <c r="G230" s="160"/>
      <c r="H230" s="160">
        <v>258</v>
      </c>
      <c r="I230" s="162">
        <v>258</v>
      </c>
      <c r="J230" s="163" t="s">
        <v>680</v>
      </c>
      <c r="K230" s="164">
        <f t="shared" si="104"/>
        <v>43</v>
      </c>
      <c r="L230" s="165">
        <f t="shared" si="105"/>
        <v>0.2</v>
      </c>
      <c r="M230" s="160" t="s">
        <v>595</v>
      </c>
      <c r="N230" s="166">
        <v>43040</v>
      </c>
      <c r="O230" s="1"/>
      <c r="P230" s="1"/>
      <c r="Q230" s="252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57">
        <v>97</v>
      </c>
      <c r="B231" s="158">
        <v>42997</v>
      </c>
      <c r="C231" s="158"/>
      <c r="D231" s="159" t="s">
        <v>750</v>
      </c>
      <c r="E231" s="160" t="s">
        <v>592</v>
      </c>
      <c r="F231" s="161">
        <v>215</v>
      </c>
      <c r="G231" s="160"/>
      <c r="H231" s="160">
        <v>258</v>
      </c>
      <c r="I231" s="162">
        <v>258</v>
      </c>
      <c r="J231" s="194" t="s">
        <v>680</v>
      </c>
      <c r="K231" s="164">
        <v>43</v>
      </c>
      <c r="L231" s="165">
        <v>0.2</v>
      </c>
      <c r="M231" s="160" t="s">
        <v>595</v>
      </c>
      <c r="N231" s="166">
        <v>43040</v>
      </c>
      <c r="O231" s="1"/>
      <c r="P231" s="1"/>
      <c r="Q231" s="252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8">
        <v>98</v>
      </c>
      <c r="B232" s="189">
        <v>42998</v>
      </c>
      <c r="C232" s="189"/>
      <c r="D232" s="190" t="s">
        <v>751</v>
      </c>
      <c r="E232" s="191" t="s">
        <v>592</v>
      </c>
      <c r="F232" s="161">
        <v>75</v>
      </c>
      <c r="G232" s="191"/>
      <c r="H232" s="191">
        <v>90</v>
      </c>
      <c r="I232" s="193">
        <v>90</v>
      </c>
      <c r="J232" s="163" t="s">
        <v>752</v>
      </c>
      <c r="K232" s="164">
        <f t="shared" ref="K232:K237" si="106">H232-F232</f>
        <v>15</v>
      </c>
      <c r="L232" s="165">
        <f t="shared" ref="L232:L237" si="107">K232/F232</f>
        <v>0.2</v>
      </c>
      <c r="M232" s="160" t="s">
        <v>595</v>
      </c>
      <c r="N232" s="166">
        <v>43019</v>
      </c>
      <c r="O232" s="1"/>
      <c r="P232" s="1"/>
      <c r="Q232" s="252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8">
        <v>99</v>
      </c>
      <c r="B233" s="189">
        <v>43011</v>
      </c>
      <c r="C233" s="189"/>
      <c r="D233" s="190" t="s">
        <v>753</v>
      </c>
      <c r="E233" s="191" t="s">
        <v>592</v>
      </c>
      <c r="F233" s="192">
        <v>315</v>
      </c>
      <c r="G233" s="191"/>
      <c r="H233" s="191">
        <v>392</v>
      </c>
      <c r="I233" s="193">
        <v>384</v>
      </c>
      <c r="J233" s="194" t="s">
        <v>754</v>
      </c>
      <c r="K233" s="164">
        <f t="shared" si="106"/>
        <v>77</v>
      </c>
      <c r="L233" s="195">
        <f t="shared" si="107"/>
        <v>0.24444444444444444</v>
      </c>
      <c r="M233" s="191" t="s">
        <v>595</v>
      </c>
      <c r="N233" s="196">
        <v>43017</v>
      </c>
      <c r="O233" s="1"/>
      <c r="P233" s="1"/>
      <c r="Q233" s="252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8">
        <v>100</v>
      </c>
      <c r="B234" s="189">
        <v>43013</v>
      </c>
      <c r="C234" s="189"/>
      <c r="D234" s="190" t="s">
        <v>469</v>
      </c>
      <c r="E234" s="191" t="s">
        <v>592</v>
      </c>
      <c r="F234" s="192">
        <v>145</v>
      </c>
      <c r="G234" s="191"/>
      <c r="H234" s="191">
        <v>179</v>
      </c>
      <c r="I234" s="193">
        <v>180</v>
      </c>
      <c r="J234" s="194" t="s">
        <v>755</v>
      </c>
      <c r="K234" s="164">
        <f t="shared" si="106"/>
        <v>34</v>
      </c>
      <c r="L234" s="195">
        <f t="shared" si="107"/>
        <v>0.23448275862068965</v>
      </c>
      <c r="M234" s="191" t="s">
        <v>595</v>
      </c>
      <c r="N234" s="196">
        <v>43025</v>
      </c>
      <c r="O234" s="1"/>
      <c r="P234" s="1"/>
      <c r="Q234" s="252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8">
        <v>101</v>
      </c>
      <c r="B235" s="189">
        <v>43014</v>
      </c>
      <c r="C235" s="189"/>
      <c r="D235" s="190" t="s">
        <v>359</v>
      </c>
      <c r="E235" s="191" t="s">
        <v>592</v>
      </c>
      <c r="F235" s="192">
        <v>256</v>
      </c>
      <c r="G235" s="191"/>
      <c r="H235" s="191">
        <v>323</v>
      </c>
      <c r="I235" s="193">
        <v>320</v>
      </c>
      <c r="J235" s="194" t="s">
        <v>680</v>
      </c>
      <c r="K235" s="164">
        <f t="shared" si="106"/>
        <v>67</v>
      </c>
      <c r="L235" s="195">
        <f t="shared" si="107"/>
        <v>0.26171875</v>
      </c>
      <c r="M235" s="191" t="s">
        <v>595</v>
      </c>
      <c r="N235" s="196">
        <v>43067</v>
      </c>
      <c r="O235" s="1"/>
      <c r="P235" s="1"/>
      <c r="Q235" s="252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8">
        <v>102</v>
      </c>
      <c r="B236" s="189">
        <v>43017</v>
      </c>
      <c r="C236" s="189"/>
      <c r="D236" s="190" t="s">
        <v>373</v>
      </c>
      <c r="E236" s="191" t="s">
        <v>592</v>
      </c>
      <c r="F236" s="192">
        <v>137.5</v>
      </c>
      <c r="G236" s="191"/>
      <c r="H236" s="191">
        <v>184</v>
      </c>
      <c r="I236" s="193">
        <v>183</v>
      </c>
      <c r="J236" s="194" t="s">
        <v>756</v>
      </c>
      <c r="K236" s="164">
        <f t="shared" si="106"/>
        <v>46.5</v>
      </c>
      <c r="L236" s="195">
        <f t="shared" si="107"/>
        <v>0.33818181818181819</v>
      </c>
      <c r="M236" s="191" t="s">
        <v>595</v>
      </c>
      <c r="N236" s="196">
        <v>43108</v>
      </c>
      <c r="O236" s="1"/>
      <c r="P236" s="1"/>
      <c r="Q236" s="252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8">
        <v>103</v>
      </c>
      <c r="B237" s="189">
        <v>43018</v>
      </c>
      <c r="C237" s="189"/>
      <c r="D237" s="190" t="s">
        <v>757</v>
      </c>
      <c r="E237" s="191" t="s">
        <v>592</v>
      </c>
      <c r="F237" s="192">
        <v>125.5</v>
      </c>
      <c r="G237" s="191"/>
      <c r="H237" s="191">
        <v>158</v>
      </c>
      <c r="I237" s="193">
        <v>155</v>
      </c>
      <c r="J237" s="194" t="s">
        <v>758</v>
      </c>
      <c r="K237" s="164">
        <f t="shared" si="106"/>
        <v>32.5</v>
      </c>
      <c r="L237" s="195">
        <f t="shared" si="107"/>
        <v>0.25896414342629481</v>
      </c>
      <c r="M237" s="191" t="s">
        <v>595</v>
      </c>
      <c r="N237" s="196">
        <v>43067</v>
      </c>
      <c r="O237" s="1"/>
      <c r="P237" s="1"/>
      <c r="Q237" s="252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8">
        <v>104</v>
      </c>
      <c r="B238" s="189">
        <v>43018</v>
      </c>
      <c r="C238" s="189"/>
      <c r="D238" s="190" t="s">
        <v>759</v>
      </c>
      <c r="E238" s="191" t="s">
        <v>592</v>
      </c>
      <c r="F238" s="192">
        <v>895</v>
      </c>
      <c r="G238" s="191"/>
      <c r="H238" s="191">
        <v>1122.5</v>
      </c>
      <c r="I238" s="193">
        <v>1078</v>
      </c>
      <c r="J238" s="194" t="s">
        <v>760</v>
      </c>
      <c r="K238" s="164">
        <v>227.5</v>
      </c>
      <c r="L238" s="195">
        <v>0.25418994413407803</v>
      </c>
      <c r="M238" s="191" t="s">
        <v>595</v>
      </c>
      <c r="N238" s="196">
        <v>43117</v>
      </c>
      <c r="O238" s="1"/>
      <c r="P238" s="1"/>
      <c r="Q238" s="252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8">
        <v>105</v>
      </c>
      <c r="B239" s="189">
        <v>43020</v>
      </c>
      <c r="C239" s="189"/>
      <c r="D239" s="190" t="s">
        <v>368</v>
      </c>
      <c r="E239" s="191" t="s">
        <v>592</v>
      </c>
      <c r="F239" s="192">
        <v>525</v>
      </c>
      <c r="G239" s="191"/>
      <c r="H239" s="191">
        <v>629</v>
      </c>
      <c r="I239" s="193">
        <v>629</v>
      </c>
      <c r="J239" s="194" t="s">
        <v>680</v>
      </c>
      <c r="K239" s="164">
        <v>104</v>
      </c>
      <c r="L239" s="195">
        <v>0.19809523809523799</v>
      </c>
      <c r="M239" s="191" t="s">
        <v>595</v>
      </c>
      <c r="N239" s="196">
        <v>43119</v>
      </c>
      <c r="O239" s="1"/>
      <c r="P239" s="1"/>
      <c r="Q239" s="252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8">
        <v>106</v>
      </c>
      <c r="B240" s="189">
        <v>43046</v>
      </c>
      <c r="C240" s="189"/>
      <c r="D240" s="190" t="s">
        <v>409</v>
      </c>
      <c r="E240" s="191" t="s">
        <v>592</v>
      </c>
      <c r="F240" s="192">
        <v>740</v>
      </c>
      <c r="G240" s="191"/>
      <c r="H240" s="191">
        <v>892.5</v>
      </c>
      <c r="I240" s="193">
        <v>900</v>
      </c>
      <c r="J240" s="194" t="s">
        <v>761</v>
      </c>
      <c r="K240" s="164">
        <f t="shared" ref="K240:K242" si="108">H240-F240</f>
        <v>152.5</v>
      </c>
      <c r="L240" s="195">
        <f t="shared" ref="L240:L242" si="109">K240/F240</f>
        <v>0.20608108108108109</v>
      </c>
      <c r="M240" s="191" t="s">
        <v>595</v>
      </c>
      <c r="N240" s="196">
        <v>43052</v>
      </c>
      <c r="O240" s="1"/>
      <c r="P240" s="1"/>
      <c r="Q240" s="252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57">
        <v>107</v>
      </c>
      <c r="B241" s="158">
        <v>43073</v>
      </c>
      <c r="C241" s="158"/>
      <c r="D241" s="159" t="s">
        <v>762</v>
      </c>
      <c r="E241" s="160" t="s">
        <v>592</v>
      </c>
      <c r="F241" s="161">
        <v>118.5</v>
      </c>
      <c r="G241" s="160"/>
      <c r="H241" s="160">
        <v>143.5</v>
      </c>
      <c r="I241" s="162">
        <v>145</v>
      </c>
      <c r="J241" s="163" t="s">
        <v>763</v>
      </c>
      <c r="K241" s="164">
        <f t="shared" si="108"/>
        <v>25</v>
      </c>
      <c r="L241" s="165">
        <f t="shared" si="109"/>
        <v>0.2109704641350211</v>
      </c>
      <c r="M241" s="160" t="s">
        <v>595</v>
      </c>
      <c r="N241" s="166">
        <v>43097</v>
      </c>
      <c r="O241" s="1"/>
      <c r="P241" s="1"/>
      <c r="Q241" s="252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67">
        <v>108</v>
      </c>
      <c r="B242" s="168">
        <v>43090</v>
      </c>
      <c r="C242" s="168"/>
      <c r="D242" s="169" t="s">
        <v>441</v>
      </c>
      <c r="E242" s="170" t="s">
        <v>592</v>
      </c>
      <c r="F242" s="171">
        <v>715</v>
      </c>
      <c r="G242" s="171"/>
      <c r="H242" s="172">
        <v>500</v>
      </c>
      <c r="I242" s="172">
        <v>872</v>
      </c>
      <c r="J242" s="173" t="s">
        <v>764</v>
      </c>
      <c r="K242" s="174">
        <f t="shared" si="108"/>
        <v>-215</v>
      </c>
      <c r="L242" s="175">
        <f t="shared" si="109"/>
        <v>-0.30069930069930068</v>
      </c>
      <c r="M242" s="171" t="s">
        <v>605</v>
      </c>
      <c r="N242" s="168">
        <v>43670</v>
      </c>
      <c r="O242" s="1"/>
      <c r="P242" s="1"/>
      <c r="Q242" s="252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57">
        <v>109</v>
      </c>
      <c r="B243" s="158">
        <v>43098</v>
      </c>
      <c r="C243" s="158"/>
      <c r="D243" s="159" t="s">
        <v>753</v>
      </c>
      <c r="E243" s="160" t="s">
        <v>592</v>
      </c>
      <c r="F243" s="161">
        <v>435</v>
      </c>
      <c r="G243" s="160"/>
      <c r="H243" s="160">
        <v>542.5</v>
      </c>
      <c r="I243" s="162">
        <v>539</v>
      </c>
      <c r="J243" s="163" t="s">
        <v>680</v>
      </c>
      <c r="K243" s="164">
        <v>107.5</v>
      </c>
      <c r="L243" s="165">
        <v>0.247126436781609</v>
      </c>
      <c r="M243" s="160" t="s">
        <v>595</v>
      </c>
      <c r="N243" s="166">
        <v>43206</v>
      </c>
      <c r="O243" s="1"/>
      <c r="P243" s="1"/>
      <c r="Q243" s="252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57">
        <v>110</v>
      </c>
      <c r="B244" s="158">
        <v>43098</v>
      </c>
      <c r="C244" s="158"/>
      <c r="D244" s="159" t="s">
        <v>561</v>
      </c>
      <c r="E244" s="160" t="s">
        <v>592</v>
      </c>
      <c r="F244" s="161">
        <v>885</v>
      </c>
      <c r="G244" s="160"/>
      <c r="H244" s="160">
        <v>1090</v>
      </c>
      <c r="I244" s="162">
        <v>1084</v>
      </c>
      <c r="J244" s="163" t="s">
        <v>680</v>
      </c>
      <c r="K244" s="164">
        <v>205</v>
      </c>
      <c r="L244" s="165">
        <v>0.23163841807909599</v>
      </c>
      <c r="M244" s="160" t="s">
        <v>595</v>
      </c>
      <c r="N244" s="166">
        <v>43213</v>
      </c>
      <c r="O244" s="1"/>
      <c r="P244" s="1"/>
      <c r="Q244" s="252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97">
        <v>111</v>
      </c>
      <c r="B245" s="198">
        <v>43192</v>
      </c>
      <c r="C245" s="198"/>
      <c r="D245" s="176" t="s">
        <v>765</v>
      </c>
      <c r="E245" s="171" t="s">
        <v>592</v>
      </c>
      <c r="F245" s="199">
        <v>478.5</v>
      </c>
      <c r="G245" s="171"/>
      <c r="H245" s="171">
        <v>442</v>
      </c>
      <c r="I245" s="172">
        <v>613</v>
      </c>
      <c r="J245" s="173" t="s">
        <v>766</v>
      </c>
      <c r="K245" s="174">
        <f t="shared" ref="K245:K248" si="110">H245-F245</f>
        <v>-36.5</v>
      </c>
      <c r="L245" s="175">
        <f t="shared" ref="L245:L248" si="111">K245/F245</f>
        <v>-7.6280041797283177E-2</v>
      </c>
      <c r="M245" s="171" t="s">
        <v>605</v>
      </c>
      <c r="N245" s="168">
        <v>43762</v>
      </c>
      <c r="O245" s="1"/>
      <c r="P245" s="1"/>
      <c r="Q245" s="252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67">
        <v>112</v>
      </c>
      <c r="B246" s="168">
        <v>43194</v>
      </c>
      <c r="C246" s="168"/>
      <c r="D246" s="169" t="s">
        <v>767</v>
      </c>
      <c r="E246" s="170" t="s">
        <v>592</v>
      </c>
      <c r="F246" s="171">
        <f>141.5-7.3</f>
        <v>134.19999999999999</v>
      </c>
      <c r="G246" s="171"/>
      <c r="H246" s="172">
        <v>77</v>
      </c>
      <c r="I246" s="172">
        <v>180</v>
      </c>
      <c r="J246" s="173" t="s">
        <v>768</v>
      </c>
      <c r="K246" s="174">
        <f t="shared" si="110"/>
        <v>-57.199999999999989</v>
      </c>
      <c r="L246" s="175">
        <f t="shared" si="111"/>
        <v>-0.42622950819672129</v>
      </c>
      <c r="M246" s="171" t="s">
        <v>605</v>
      </c>
      <c r="N246" s="168">
        <v>43522</v>
      </c>
      <c r="O246" s="1"/>
      <c r="P246" s="1"/>
      <c r="Q246" s="252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67">
        <v>113</v>
      </c>
      <c r="B247" s="168">
        <v>43209</v>
      </c>
      <c r="C247" s="168"/>
      <c r="D247" s="169" t="s">
        <v>769</v>
      </c>
      <c r="E247" s="170" t="s">
        <v>592</v>
      </c>
      <c r="F247" s="171">
        <v>430</v>
      </c>
      <c r="G247" s="171"/>
      <c r="H247" s="172">
        <v>220</v>
      </c>
      <c r="I247" s="172">
        <v>537</v>
      </c>
      <c r="J247" s="173" t="s">
        <v>770</v>
      </c>
      <c r="K247" s="174">
        <f t="shared" si="110"/>
        <v>-210</v>
      </c>
      <c r="L247" s="175">
        <f t="shared" si="111"/>
        <v>-0.48837209302325579</v>
      </c>
      <c r="M247" s="171" t="s">
        <v>605</v>
      </c>
      <c r="N247" s="168">
        <v>43252</v>
      </c>
      <c r="O247" s="1"/>
      <c r="P247" s="1"/>
      <c r="Q247" s="252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8">
        <v>114</v>
      </c>
      <c r="B248" s="189">
        <v>43220</v>
      </c>
      <c r="C248" s="189"/>
      <c r="D248" s="190" t="s">
        <v>771</v>
      </c>
      <c r="E248" s="191" t="s">
        <v>592</v>
      </c>
      <c r="F248" s="191">
        <v>153.5</v>
      </c>
      <c r="G248" s="191"/>
      <c r="H248" s="191">
        <v>196</v>
      </c>
      <c r="I248" s="193">
        <v>196</v>
      </c>
      <c r="J248" s="163" t="s">
        <v>772</v>
      </c>
      <c r="K248" s="164">
        <f t="shared" si="110"/>
        <v>42.5</v>
      </c>
      <c r="L248" s="165">
        <f t="shared" si="111"/>
        <v>0.27687296416938112</v>
      </c>
      <c r="M248" s="160" t="s">
        <v>595</v>
      </c>
      <c r="N248" s="166">
        <v>43605</v>
      </c>
      <c r="O248" s="1"/>
      <c r="P248" s="1"/>
      <c r="Q248" s="252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67">
        <v>115</v>
      </c>
      <c r="B249" s="168">
        <v>43306</v>
      </c>
      <c r="C249" s="168"/>
      <c r="D249" s="169" t="s">
        <v>740</v>
      </c>
      <c r="E249" s="170" t="s">
        <v>592</v>
      </c>
      <c r="F249" s="171">
        <v>27.5</v>
      </c>
      <c r="G249" s="171"/>
      <c r="H249" s="172">
        <v>13.1</v>
      </c>
      <c r="I249" s="172">
        <v>60</v>
      </c>
      <c r="J249" s="173" t="s">
        <v>773</v>
      </c>
      <c r="K249" s="174">
        <v>-14.4</v>
      </c>
      <c r="L249" s="175">
        <v>-0.52363636363636401</v>
      </c>
      <c r="M249" s="171" t="s">
        <v>605</v>
      </c>
      <c r="N249" s="168">
        <v>43138</v>
      </c>
      <c r="O249" s="1"/>
      <c r="P249" s="1"/>
      <c r="Q249" s="252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97">
        <v>116</v>
      </c>
      <c r="B250" s="198">
        <v>43318</v>
      </c>
      <c r="C250" s="198"/>
      <c r="D250" s="176" t="s">
        <v>774</v>
      </c>
      <c r="E250" s="171" t="s">
        <v>592</v>
      </c>
      <c r="F250" s="171">
        <v>148.5</v>
      </c>
      <c r="G250" s="171"/>
      <c r="H250" s="171">
        <v>102</v>
      </c>
      <c r="I250" s="172">
        <v>182</v>
      </c>
      <c r="J250" s="173" t="s">
        <v>775</v>
      </c>
      <c r="K250" s="174">
        <f>H250-F250</f>
        <v>-46.5</v>
      </c>
      <c r="L250" s="175">
        <f>K250/F250</f>
        <v>-0.31313131313131315</v>
      </c>
      <c r="M250" s="171" t="s">
        <v>605</v>
      </c>
      <c r="N250" s="168">
        <v>43661</v>
      </c>
      <c r="O250" s="1"/>
      <c r="P250" s="1"/>
      <c r="Q250" s="252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57">
        <v>117</v>
      </c>
      <c r="B251" s="158">
        <v>43335</v>
      </c>
      <c r="C251" s="158"/>
      <c r="D251" s="159" t="s">
        <v>776</v>
      </c>
      <c r="E251" s="160" t="s">
        <v>592</v>
      </c>
      <c r="F251" s="191">
        <v>285</v>
      </c>
      <c r="G251" s="160"/>
      <c r="H251" s="160">
        <v>355</v>
      </c>
      <c r="I251" s="162">
        <v>364</v>
      </c>
      <c r="J251" s="163" t="s">
        <v>777</v>
      </c>
      <c r="K251" s="164">
        <v>70</v>
      </c>
      <c r="L251" s="165">
        <v>0.24561403508771901</v>
      </c>
      <c r="M251" s="160" t="s">
        <v>595</v>
      </c>
      <c r="N251" s="166">
        <v>43455</v>
      </c>
      <c r="O251" s="1"/>
      <c r="P251" s="1"/>
      <c r="Q251" s="252"/>
      <c r="R251" s="1"/>
      <c r="S251" s="6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57">
        <v>118</v>
      </c>
      <c r="B252" s="158">
        <v>43341</v>
      </c>
      <c r="C252" s="158"/>
      <c r="D252" s="159" t="s">
        <v>399</v>
      </c>
      <c r="E252" s="160" t="s">
        <v>592</v>
      </c>
      <c r="F252" s="191">
        <v>525</v>
      </c>
      <c r="G252" s="160"/>
      <c r="H252" s="160">
        <v>585</v>
      </c>
      <c r="I252" s="162">
        <v>635</v>
      </c>
      <c r="J252" s="163" t="s">
        <v>778</v>
      </c>
      <c r="K252" s="164">
        <f t="shared" ref="K252:K303" si="112">H252-F252</f>
        <v>60</v>
      </c>
      <c r="L252" s="165">
        <f t="shared" ref="L252:L303" si="113">K252/F252</f>
        <v>0.11428571428571428</v>
      </c>
      <c r="M252" s="160" t="s">
        <v>595</v>
      </c>
      <c r="N252" s="166">
        <v>43662</v>
      </c>
      <c r="O252" s="1"/>
      <c r="P252" s="1"/>
      <c r="Q252" s="252"/>
      <c r="R252" s="1"/>
      <c r="S252" s="6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57">
        <v>119</v>
      </c>
      <c r="B253" s="158">
        <v>43395</v>
      </c>
      <c r="C253" s="158"/>
      <c r="D253" s="159" t="s">
        <v>384</v>
      </c>
      <c r="E253" s="160" t="s">
        <v>592</v>
      </c>
      <c r="F253" s="191">
        <v>475</v>
      </c>
      <c r="G253" s="160"/>
      <c r="H253" s="160">
        <v>574</v>
      </c>
      <c r="I253" s="162">
        <v>570</v>
      </c>
      <c r="J253" s="163" t="s">
        <v>680</v>
      </c>
      <c r="K253" s="164">
        <f t="shared" si="112"/>
        <v>99</v>
      </c>
      <c r="L253" s="165">
        <f t="shared" si="113"/>
        <v>0.20842105263157895</v>
      </c>
      <c r="M253" s="160" t="s">
        <v>595</v>
      </c>
      <c r="N253" s="166">
        <v>43403</v>
      </c>
      <c r="O253" s="1"/>
      <c r="P253" s="1"/>
      <c r="Q253" s="252"/>
      <c r="R253" s="1"/>
      <c r="S253" s="6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8">
        <v>120</v>
      </c>
      <c r="B254" s="189">
        <v>43397</v>
      </c>
      <c r="C254" s="189"/>
      <c r="D254" s="190" t="s">
        <v>779</v>
      </c>
      <c r="E254" s="191" t="s">
        <v>592</v>
      </c>
      <c r="F254" s="191">
        <v>707.5</v>
      </c>
      <c r="G254" s="191"/>
      <c r="H254" s="191">
        <v>872</v>
      </c>
      <c r="I254" s="193">
        <v>872</v>
      </c>
      <c r="J254" s="194" t="s">
        <v>680</v>
      </c>
      <c r="K254" s="164">
        <f t="shared" si="112"/>
        <v>164.5</v>
      </c>
      <c r="L254" s="195">
        <f t="shared" si="113"/>
        <v>0.23250883392226149</v>
      </c>
      <c r="M254" s="191" t="s">
        <v>595</v>
      </c>
      <c r="N254" s="196">
        <v>43482</v>
      </c>
      <c r="O254" s="1"/>
      <c r="P254" s="1"/>
      <c r="Q254" s="252"/>
      <c r="R254" s="1"/>
      <c r="S254" s="6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8">
        <v>121</v>
      </c>
      <c r="B255" s="189">
        <v>43398</v>
      </c>
      <c r="C255" s="189"/>
      <c r="D255" s="190" t="s">
        <v>780</v>
      </c>
      <c r="E255" s="191" t="s">
        <v>592</v>
      </c>
      <c r="F255" s="191">
        <v>162</v>
      </c>
      <c r="G255" s="191"/>
      <c r="H255" s="191">
        <v>204</v>
      </c>
      <c r="I255" s="193">
        <v>209</v>
      </c>
      <c r="J255" s="194" t="s">
        <v>781</v>
      </c>
      <c r="K255" s="164">
        <f t="shared" si="112"/>
        <v>42</v>
      </c>
      <c r="L255" s="195">
        <f t="shared" si="113"/>
        <v>0.25925925925925924</v>
      </c>
      <c r="M255" s="191" t="s">
        <v>595</v>
      </c>
      <c r="N255" s="196">
        <v>43539</v>
      </c>
      <c r="O255" s="1"/>
      <c r="P255" s="1"/>
      <c r="Q255" s="252"/>
      <c r="R255" s="1"/>
      <c r="S255" s="6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8">
        <v>122</v>
      </c>
      <c r="B256" s="189">
        <v>43399</v>
      </c>
      <c r="C256" s="189"/>
      <c r="D256" s="190" t="s">
        <v>489</v>
      </c>
      <c r="E256" s="191" t="s">
        <v>592</v>
      </c>
      <c r="F256" s="191">
        <v>240</v>
      </c>
      <c r="G256" s="191"/>
      <c r="H256" s="191">
        <v>297</v>
      </c>
      <c r="I256" s="193">
        <v>297</v>
      </c>
      <c r="J256" s="194" t="s">
        <v>680</v>
      </c>
      <c r="K256" s="200">
        <f t="shared" si="112"/>
        <v>57</v>
      </c>
      <c r="L256" s="195">
        <f t="shared" si="113"/>
        <v>0.23749999999999999</v>
      </c>
      <c r="M256" s="191" t="s">
        <v>595</v>
      </c>
      <c r="N256" s="196">
        <v>43417</v>
      </c>
      <c r="O256" s="1"/>
      <c r="P256" s="1"/>
      <c r="Q256" s="252"/>
      <c r="R256" s="1"/>
      <c r="S256" s="6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57">
        <v>123</v>
      </c>
      <c r="B257" s="158">
        <v>43439</v>
      </c>
      <c r="C257" s="158"/>
      <c r="D257" s="159" t="s">
        <v>782</v>
      </c>
      <c r="E257" s="160" t="s">
        <v>592</v>
      </c>
      <c r="F257" s="160">
        <v>202.5</v>
      </c>
      <c r="G257" s="160"/>
      <c r="H257" s="160">
        <v>255</v>
      </c>
      <c r="I257" s="162">
        <v>252</v>
      </c>
      <c r="J257" s="163" t="s">
        <v>680</v>
      </c>
      <c r="K257" s="164">
        <f t="shared" si="112"/>
        <v>52.5</v>
      </c>
      <c r="L257" s="165">
        <f t="shared" si="113"/>
        <v>0.25925925925925924</v>
      </c>
      <c r="M257" s="160" t="s">
        <v>595</v>
      </c>
      <c r="N257" s="166">
        <v>43542</v>
      </c>
      <c r="O257" s="1"/>
      <c r="P257" s="1"/>
      <c r="Q257" s="252"/>
      <c r="R257" s="1"/>
      <c r="S257" s="6" t="s">
        <v>783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8">
        <v>124</v>
      </c>
      <c r="B258" s="189">
        <v>43465</v>
      </c>
      <c r="C258" s="158"/>
      <c r="D258" s="190" t="s">
        <v>159</v>
      </c>
      <c r="E258" s="191" t="s">
        <v>592</v>
      </c>
      <c r="F258" s="191">
        <v>710</v>
      </c>
      <c r="G258" s="191"/>
      <c r="H258" s="191">
        <v>866</v>
      </c>
      <c r="I258" s="193">
        <v>866</v>
      </c>
      <c r="J258" s="194" t="s">
        <v>680</v>
      </c>
      <c r="K258" s="164">
        <f t="shared" si="112"/>
        <v>156</v>
      </c>
      <c r="L258" s="165">
        <f t="shared" si="113"/>
        <v>0.21971830985915494</v>
      </c>
      <c r="M258" s="160" t="s">
        <v>595</v>
      </c>
      <c r="N258" s="166">
        <v>43553</v>
      </c>
      <c r="O258" s="1"/>
      <c r="P258" s="1"/>
      <c r="Q258" s="252"/>
      <c r="R258" s="1"/>
      <c r="S258" s="6" t="s">
        <v>783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8">
        <v>125</v>
      </c>
      <c r="B259" s="189">
        <v>43522</v>
      </c>
      <c r="C259" s="189"/>
      <c r="D259" s="190" t="s">
        <v>174</v>
      </c>
      <c r="E259" s="191" t="s">
        <v>592</v>
      </c>
      <c r="F259" s="191">
        <v>337.25</v>
      </c>
      <c r="G259" s="191"/>
      <c r="H259" s="191">
        <v>398.5</v>
      </c>
      <c r="I259" s="193">
        <v>411</v>
      </c>
      <c r="J259" s="163" t="s">
        <v>784</v>
      </c>
      <c r="K259" s="164">
        <f t="shared" si="112"/>
        <v>61.25</v>
      </c>
      <c r="L259" s="165">
        <f t="shared" si="113"/>
        <v>0.1816160118606375</v>
      </c>
      <c r="M259" s="160" t="s">
        <v>595</v>
      </c>
      <c r="N259" s="166">
        <v>43760</v>
      </c>
      <c r="O259" s="1"/>
      <c r="P259" s="1"/>
      <c r="Q259" s="252"/>
      <c r="R259" s="1"/>
      <c r="S259" s="6" t="s">
        <v>783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201">
        <v>126</v>
      </c>
      <c r="B260" s="202">
        <v>43559</v>
      </c>
      <c r="C260" s="202"/>
      <c r="D260" s="203" t="s">
        <v>785</v>
      </c>
      <c r="E260" s="204" t="s">
        <v>592</v>
      </c>
      <c r="F260" s="204">
        <v>130</v>
      </c>
      <c r="G260" s="204"/>
      <c r="H260" s="204">
        <v>65</v>
      </c>
      <c r="I260" s="205">
        <v>158</v>
      </c>
      <c r="J260" s="173" t="s">
        <v>786</v>
      </c>
      <c r="K260" s="174">
        <f t="shared" si="112"/>
        <v>-65</v>
      </c>
      <c r="L260" s="175">
        <f t="shared" si="113"/>
        <v>-0.5</v>
      </c>
      <c r="M260" s="171" t="s">
        <v>605</v>
      </c>
      <c r="N260" s="168">
        <v>43726</v>
      </c>
      <c r="O260" s="1"/>
      <c r="P260" s="1"/>
      <c r="Q260" s="252"/>
      <c r="R260" s="1"/>
      <c r="S260" s="6" t="s">
        <v>787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8">
        <v>127</v>
      </c>
      <c r="B261" s="189">
        <v>43017</v>
      </c>
      <c r="C261" s="189"/>
      <c r="D261" s="190" t="s">
        <v>210</v>
      </c>
      <c r="E261" s="191" t="s">
        <v>592</v>
      </c>
      <c r="F261" s="191">
        <v>141.5</v>
      </c>
      <c r="G261" s="191"/>
      <c r="H261" s="191">
        <v>183.5</v>
      </c>
      <c r="I261" s="193">
        <v>210</v>
      </c>
      <c r="J261" s="163" t="s">
        <v>781</v>
      </c>
      <c r="K261" s="164">
        <f t="shared" si="112"/>
        <v>42</v>
      </c>
      <c r="L261" s="165">
        <f t="shared" si="113"/>
        <v>0.29681978798586572</v>
      </c>
      <c r="M261" s="160" t="s">
        <v>595</v>
      </c>
      <c r="N261" s="166">
        <v>43042</v>
      </c>
      <c r="O261" s="1"/>
      <c r="P261" s="1"/>
      <c r="Q261" s="252"/>
      <c r="R261" s="1"/>
      <c r="S261" s="6" t="s">
        <v>787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201">
        <v>128</v>
      </c>
      <c r="B262" s="202">
        <v>43074</v>
      </c>
      <c r="C262" s="202"/>
      <c r="D262" s="203" t="s">
        <v>788</v>
      </c>
      <c r="E262" s="204" t="s">
        <v>592</v>
      </c>
      <c r="F262" s="199">
        <v>172</v>
      </c>
      <c r="G262" s="204"/>
      <c r="H262" s="204">
        <v>155.25</v>
      </c>
      <c r="I262" s="205">
        <v>230</v>
      </c>
      <c r="J262" s="173" t="s">
        <v>789</v>
      </c>
      <c r="K262" s="174">
        <f t="shared" si="112"/>
        <v>-16.75</v>
      </c>
      <c r="L262" s="175">
        <f t="shared" si="113"/>
        <v>-9.7383720930232565E-2</v>
      </c>
      <c r="M262" s="171" t="s">
        <v>605</v>
      </c>
      <c r="N262" s="168">
        <v>43787</v>
      </c>
      <c r="O262" s="1"/>
      <c r="P262" s="1"/>
      <c r="Q262" s="252"/>
      <c r="R262" s="1"/>
      <c r="S262" s="6" t="s">
        <v>787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8">
        <v>129</v>
      </c>
      <c r="B263" s="189">
        <v>43398</v>
      </c>
      <c r="C263" s="189"/>
      <c r="D263" s="190" t="s">
        <v>120</v>
      </c>
      <c r="E263" s="191" t="s">
        <v>592</v>
      </c>
      <c r="F263" s="191">
        <v>698.5</v>
      </c>
      <c r="G263" s="191"/>
      <c r="H263" s="191">
        <v>890</v>
      </c>
      <c r="I263" s="193">
        <v>890</v>
      </c>
      <c r="J263" s="163" t="s">
        <v>790</v>
      </c>
      <c r="K263" s="164">
        <f t="shared" si="112"/>
        <v>191.5</v>
      </c>
      <c r="L263" s="165">
        <f t="shared" si="113"/>
        <v>0.27415891195418757</v>
      </c>
      <c r="M263" s="160" t="s">
        <v>595</v>
      </c>
      <c r="N263" s="166">
        <v>44328</v>
      </c>
      <c r="O263" s="1"/>
      <c r="P263" s="1"/>
      <c r="Q263" s="252"/>
      <c r="R263" s="1"/>
      <c r="S263" s="6" t="s">
        <v>783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8">
        <v>130</v>
      </c>
      <c r="B264" s="189">
        <v>42877</v>
      </c>
      <c r="C264" s="189"/>
      <c r="D264" s="190" t="s">
        <v>791</v>
      </c>
      <c r="E264" s="191" t="s">
        <v>592</v>
      </c>
      <c r="F264" s="191">
        <v>127.6</v>
      </c>
      <c r="G264" s="191"/>
      <c r="H264" s="191">
        <v>138</v>
      </c>
      <c r="I264" s="193">
        <v>190</v>
      </c>
      <c r="J264" s="163" t="s">
        <v>792</v>
      </c>
      <c r="K264" s="164">
        <f t="shared" si="112"/>
        <v>10.400000000000006</v>
      </c>
      <c r="L264" s="165">
        <f t="shared" si="113"/>
        <v>8.1504702194357417E-2</v>
      </c>
      <c r="M264" s="160" t="s">
        <v>595</v>
      </c>
      <c r="N264" s="166">
        <v>43774</v>
      </c>
      <c r="O264" s="1"/>
      <c r="P264" s="1"/>
      <c r="Q264" s="252"/>
      <c r="R264" s="1"/>
      <c r="S264" s="6" t="s">
        <v>787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8">
        <v>131</v>
      </c>
      <c r="B265" s="189">
        <v>43158</v>
      </c>
      <c r="C265" s="189"/>
      <c r="D265" s="190" t="s">
        <v>793</v>
      </c>
      <c r="E265" s="191" t="s">
        <v>592</v>
      </c>
      <c r="F265" s="191">
        <v>317</v>
      </c>
      <c r="G265" s="191"/>
      <c r="H265" s="191">
        <v>382.5</v>
      </c>
      <c r="I265" s="193">
        <v>398</v>
      </c>
      <c r="J265" s="163" t="s">
        <v>794</v>
      </c>
      <c r="K265" s="164">
        <f t="shared" si="112"/>
        <v>65.5</v>
      </c>
      <c r="L265" s="165">
        <f t="shared" si="113"/>
        <v>0.20662460567823343</v>
      </c>
      <c r="M265" s="160" t="s">
        <v>595</v>
      </c>
      <c r="N265" s="166">
        <v>44238</v>
      </c>
      <c r="O265" s="1"/>
      <c r="P265" s="1"/>
      <c r="Q265" s="252"/>
      <c r="R265" s="1"/>
      <c r="S265" s="6" t="s">
        <v>787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201">
        <v>132</v>
      </c>
      <c r="B266" s="202">
        <v>43164</v>
      </c>
      <c r="C266" s="202"/>
      <c r="D266" s="203" t="s">
        <v>166</v>
      </c>
      <c r="E266" s="204" t="s">
        <v>592</v>
      </c>
      <c r="F266" s="199">
        <f>510-14.4</f>
        <v>495.6</v>
      </c>
      <c r="G266" s="204"/>
      <c r="H266" s="204">
        <v>350</v>
      </c>
      <c r="I266" s="205">
        <v>672</v>
      </c>
      <c r="J266" s="173" t="s">
        <v>795</v>
      </c>
      <c r="K266" s="174">
        <f t="shared" si="112"/>
        <v>-145.60000000000002</v>
      </c>
      <c r="L266" s="175">
        <f t="shared" si="113"/>
        <v>-0.29378531073446329</v>
      </c>
      <c r="M266" s="171" t="s">
        <v>605</v>
      </c>
      <c r="N266" s="168">
        <v>43887</v>
      </c>
      <c r="O266" s="1"/>
      <c r="P266" s="1"/>
      <c r="Q266" s="252"/>
      <c r="R266" s="1"/>
      <c r="S266" s="6" t="s">
        <v>783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201">
        <v>133</v>
      </c>
      <c r="B267" s="202">
        <v>43237</v>
      </c>
      <c r="C267" s="202"/>
      <c r="D267" s="203" t="s">
        <v>796</v>
      </c>
      <c r="E267" s="204" t="s">
        <v>592</v>
      </c>
      <c r="F267" s="199">
        <v>230.3</v>
      </c>
      <c r="G267" s="204"/>
      <c r="H267" s="204">
        <v>102.5</v>
      </c>
      <c r="I267" s="205">
        <v>348</v>
      </c>
      <c r="J267" s="173" t="s">
        <v>797</v>
      </c>
      <c r="K267" s="174">
        <f t="shared" si="112"/>
        <v>-127.80000000000001</v>
      </c>
      <c r="L267" s="175">
        <f t="shared" si="113"/>
        <v>-0.55492835432045162</v>
      </c>
      <c r="M267" s="171" t="s">
        <v>605</v>
      </c>
      <c r="N267" s="168">
        <v>43896</v>
      </c>
      <c r="O267" s="1"/>
      <c r="P267" s="1"/>
      <c r="Q267" s="252"/>
      <c r="R267" s="1"/>
      <c r="S267" s="6" t="s">
        <v>783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8">
        <v>134</v>
      </c>
      <c r="B268" s="189">
        <v>43258</v>
      </c>
      <c r="C268" s="189"/>
      <c r="D268" s="190" t="s">
        <v>445</v>
      </c>
      <c r="E268" s="191" t="s">
        <v>592</v>
      </c>
      <c r="F268" s="191">
        <f>342.5-5.1</f>
        <v>337.4</v>
      </c>
      <c r="G268" s="191"/>
      <c r="H268" s="191">
        <v>412.5</v>
      </c>
      <c r="I268" s="193">
        <v>439</v>
      </c>
      <c r="J268" s="163" t="s">
        <v>798</v>
      </c>
      <c r="K268" s="164">
        <f t="shared" si="112"/>
        <v>75.100000000000023</v>
      </c>
      <c r="L268" s="165">
        <f t="shared" si="113"/>
        <v>0.22258446947243635</v>
      </c>
      <c r="M268" s="160" t="s">
        <v>595</v>
      </c>
      <c r="N268" s="166">
        <v>44230</v>
      </c>
      <c r="O268" s="1"/>
      <c r="P268" s="1"/>
      <c r="Q268" s="252"/>
      <c r="R268" s="1"/>
      <c r="S268" s="6" t="s">
        <v>787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2">
        <v>135</v>
      </c>
      <c r="B269" s="181">
        <v>43285</v>
      </c>
      <c r="C269" s="181"/>
      <c r="D269" s="182" t="s">
        <v>58</v>
      </c>
      <c r="E269" s="183" t="s">
        <v>592</v>
      </c>
      <c r="F269" s="183">
        <f>127.5-5.53</f>
        <v>121.97</v>
      </c>
      <c r="G269" s="184"/>
      <c r="H269" s="184">
        <v>122.5</v>
      </c>
      <c r="I269" s="184">
        <v>170</v>
      </c>
      <c r="J269" s="185" t="s">
        <v>799</v>
      </c>
      <c r="K269" s="186">
        <f t="shared" si="112"/>
        <v>0.53000000000000114</v>
      </c>
      <c r="L269" s="187">
        <f t="shared" si="113"/>
        <v>4.3453308190538747E-3</v>
      </c>
      <c r="M269" s="183" t="s">
        <v>613</v>
      </c>
      <c r="N269" s="181">
        <v>44431</v>
      </c>
      <c r="O269" s="1"/>
      <c r="P269" s="1"/>
      <c r="Q269" s="252"/>
      <c r="R269" s="1"/>
      <c r="S269" s="6" t="s">
        <v>783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201">
        <v>136</v>
      </c>
      <c r="B270" s="202">
        <v>43294</v>
      </c>
      <c r="C270" s="202"/>
      <c r="D270" s="203" t="s">
        <v>800</v>
      </c>
      <c r="E270" s="204" t="s">
        <v>592</v>
      </c>
      <c r="F270" s="199">
        <v>46.5</v>
      </c>
      <c r="G270" s="204"/>
      <c r="H270" s="204">
        <v>17</v>
      </c>
      <c r="I270" s="205">
        <v>59</v>
      </c>
      <c r="J270" s="173" t="s">
        <v>801</v>
      </c>
      <c r="K270" s="174">
        <f t="shared" si="112"/>
        <v>-29.5</v>
      </c>
      <c r="L270" s="175">
        <f t="shared" si="113"/>
        <v>-0.63440860215053763</v>
      </c>
      <c r="M270" s="171" t="s">
        <v>605</v>
      </c>
      <c r="N270" s="168">
        <v>43887</v>
      </c>
      <c r="O270" s="1"/>
      <c r="P270" s="1"/>
      <c r="Q270" s="252"/>
      <c r="R270" s="1"/>
      <c r="S270" s="6" t="s">
        <v>783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88">
        <v>137</v>
      </c>
      <c r="B271" s="189">
        <v>43396</v>
      </c>
      <c r="C271" s="189"/>
      <c r="D271" s="190" t="s">
        <v>428</v>
      </c>
      <c r="E271" s="191" t="s">
        <v>592</v>
      </c>
      <c r="F271" s="191">
        <v>156.5</v>
      </c>
      <c r="G271" s="191"/>
      <c r="H271" s="191">
        <v>207.5</v>
      </c>
      <c r="I271" s="193">
        <v>191</v>
      </c>
      <c r="J271" s="163" t="s">
        <v>680</v>
      </c>
      <c r="K271" s="164">
        <f t="shared" si="112"/>
        <v>51</v>
      </c>
      <c r="L271" s="165">
        <f t="shared" si="113"/>
        <v>0.32587859424920129</v>
      </c>
      <c r="M271" s="160" t="s">
        <v>595</v>
      </c>
      <c r="N271" s="166">
        <v>44369</v>
      </c>
      <c r="O271" s="1"/>
      <c r="P271" s="1"/>
      <c r="Q271" s="252"/>
      <c r="R271" s="1"/>
      <c r="S271" s="6" t="s">
        <v>783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88">
        <v>138</v>
      </c>
      <c r="B272" s="189">
        <v>43439</v>
      </c>
      <c r="C272" s="189"/>
      <c r="D272" s="190" t="s">
        <v>347</v>
      </c>
      <c r="E272" s="191" t="s">
        <v>592</v>
      </c>
      <c r="F272" s="191">
        <v>259.5</v>
      </c>
      <c r="G272" s="191"/>
      <c r="H272" s="191">
        <v>320</v>
      </c>
      <c r="I272" s="193">
        <v>320</v>
      </c>
      <c r="J272" s="163" t="s">
        <v>680</v>
      </c>
      <c r="K272" s="164">
        <f t="shared" si="112"/>
        <v>60.5</v>
      </c>
      <c r="L272" s="165">
        <f t="shared" si="113"/>
        <v>0.23314065510597304</v>
      </c>
      <c r="M272" s="160" t="s">
        <v>595</v>
      </c>
      <c r="N272" s="166">
        <v>44323</v>
      </c>
      <c r="O272" s="1"/>
      <c r="P272" s="1"/>
      <c r="Q272" s="252"/>
      <c r="R272" s="1"/>
      <c r="S272" s="6" t="s">
        <v>783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201">
        <v>139</v>
      </c>
      <c r="B273" s="202">
        <v>43439</v>
      </c>
      <c r="C273" s="202"/>
      <c r="D273" s="203" t="s">
        <v>802</v>
      </c>
      <c r="E273" s="204" t="s">
        <v>592</v>
      </c>
      <c r="F273" s="204">
        <v>715</v>
      </c>
      <c r="G273" s="204"/>
      <c r="H273" s="204">
        <v>445</v>
      </c>
      <c r="I273" s="205">
        <v>840</v>
      </c>
      <c r="J273" s="173" t="s">
        <v>803</v>
      </c>
      <c r="K273" s="174">
        <f t="shared" si="112"/>
        <v>-270</v>
      </c>
      <c r="L273" s="175">
        <f t="shared" si="113"/>
        <v>-0.3776223776223776</v>
      </c>
      <c r="M273" s="171" t="s">
        <v>605</v>
      </c>
      <c r="N273" s="168">
        <v>43800</v>
      </c>
      <c r="O273" s="1"/>
      <c r="P273" s="1"/>
      <c r="Q273" s="252"/>
      <c r="R273" s="1"/>
      <c r="S273" s="6" t="s">
        <v>783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88">
        <v>140</v>
      </c>
      <c r="B274" s="189">
        <v>43469</v>
      </c>
      <c r="C274" s="189"/>
      <c r="D274" s="190" t="s">
        <v>180</v>
      </c>
      <c r="E274" s="191" t="s">
        <v>592</v>
      </c>
      <c r="F274" s="191">
        <v>875</v>
      </c>
      <c r="G274" s="191"/>
      <c r="H274" s="191">
        <v>1165</v>
      </c>
      <c r="I274" s="193">
        <v>1185</v>
      </c>
      <c r="J274" s="163" t="s">
        <v>804</v>
      </c>
      <c r="K274" s="164">
        <f t="shared" si="112"/>
        <v>290</v>
      </c>
      <c r="L274" s="165">
        <f t="shared" si="113"/>
        <v>0.33142857142857141</v>
      </c>
      <c r="M274" s="160" t="s">
        <v>595</v>
      </c>
      <c r="N274" s="166">
        <v>43847</v>
      </c>
      <c r="O274" s="1"/>
      <c r="P274" s="1"/>
      <c r="Q274" s="252"/>
      <c r="R274" s="1"/>
      <c r="S274" s="6" t="s">
        <v>783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88">
        <v>141</v>
      </c>
      <c r="B275" s="189">
        <v>43559</v>
      </c>
      <c r="C275" s="189"/>
      <c r="D275" s="190" t="s">
        <v>365</v>
      </c>
      <c r="E275" s="191" t="s">
        <v>592</v>
      </c>
      <c r="F275" s="191">
        <f>387-14.63</f>
        <v>372.37</v>
      </c>
      <c r="G275" s="191"/>
      <c r="H275" s="191">
        <v>490</v>
      </c>
      <c r="I275" s="193">
        <v>490</v>
      </c>
      <c r="J275" s="163" t="s">
        <v>680</v>
      </c>
      <c r="K275" s="164">
        <f t="shared" si="112"/>
        <v>117.63</v>
      </c>
      <c r="L275" s="165">
        <f t="shared" si="113"/>
        <v>0.31589548030185027</v>
      </c>
      <c r="M275" s="160" t="s">
        <v>595</v>
      </c>
      <c r="N275" s="166">
        <v>43850</v>
      </c>
      <c r="O275" s="1"/>
      <c r="P275" s="1"/>
      <c r="Q275" s="252"/>
      <c r="R275" s="1"/>
      <c r="S275" s="6" t="s">
        <v>783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201">
        <v>142</v>
      </c>
      <c r="B276" s="202">
        <v>43578</v>
      </c>
      <c r="C276" s="202"/>
      <c r="D276" s="203" t="s">
        <v>805</v>
      </c>
      <c r="E276" s="204" t="s">
        <v>604</v>
      </c>
      <c r="F276" s="204">
        <v>220</v>
      </c>
      <c r="G276" s="204"/>
      <c r="H276" s="204">
        <v>127.5</v>
      </c>
      <c r="I276" s="205">
        <v>284</v>
      </c>
      <c r="J276" s="173" t="s">
        <v>806</v>
      </c>
      <c r="K276" s="174">
        <f t="shared" si="112"/>
        <v>-92.5</v>
      </c>
      <c r="L276" s="175">
        <f t="shared" si="113"/>
        <v>-0.42045454545454547</v>
      </c>
      <c r="M276" s="171" t="s">
        <v>605</v>
      </c>
      <c r="N276" s="168">
        <v>43896</v>
      </c>
      <c r="O276" s="1"/>
      <c r="P276" s="1"/>
      <c r="Q276" s="252"/>
      <c r="R276" s="1"/>
      <c r="S276" s="6" t="s">
        <v>783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88">
        <v>143</v>
      </c>
      <c r="B277" s="189">
        <v>43622</v>
      </c>
      <c r="C277" s="189"/>
      <c r="D277" s="190" t="s">
        <v>490</v>
      </c>
      <c r="E277" s="191" t="s">
        <v>604</v>
      </c>
      <c r="F277" s="191">
        <v>332.8</v>
      </c>
      <c r="G277" s="191"/>
      <c r="H277" s="191">
        <v>405</v>
      </c>
      <c r="I277" s="193">
        <v>419</v>
      </c>
      <c r="J277" s="163" t="s">
        <v>807</v>
      </c>
      <c r="K277" s="164">
        <f t="shared" si="112"/>
        <v>72.199999999999989</v>
      </c>
      <c r="L277" s="165">
        <f t="shared" si="113"/>
        <v>0.21694711538461534</v>
      </c>
      <c r="M277" s="160" t="s">
        <v>595</v>
      </c>
      <c r="N277" s="166">
        <v>43860</v>
      </c>
      <c r="O277" s="1"/>
      <c r="P277" s="1"/>
      <c r="Q277" s="252"/>
      <c r="R277" s="1"/>
      <c r="S277" s="6" t="s">
        <v>787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2">
        <v>144</v>
      </c>
      <c r="B278" s="181">
        <v>43641</v>
      </c>
      <c r="C278" s="181"/>
      <c r="D278" s="182" t="s">
        <v>172</v>
      </c>
      <c r="E278" s="183" t="s">
        <v>592</v>
      </c>
      <c r="F278" s="183">
        <v>386</v>
      </c>
      <c r="G278" s="184"/>
      <c r="H278" s="184">
        <v>395</v>
      </c>
      <c r="I278" s="184">
        <v>452</v>
      </c>
      <c r="J278" s="185" t="s">
        <v>808</v>
      </c>
      <c r="K278" s="186">
        <f t="shared" si="112"/>
        <v>9</v>
      </c>
      <c r="L278" s="187">
        <f t="shared" si="113"/>
        <v>2.3316062176165803E-2</v>
      </c>
      <c r="M278" s="183" t="s">
        <v>613</v>
      </c>
      <c r="N278" s="181">
        <v>43868</v>
      </c>
      <c r="O278" s="1"/>
      <c r="P278" s="1"/>
      <c r="Q278" s="252"/>
      <c r="R278" s="1"/>
      <c r="S278" s="6" t="s">
        <v>787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2">
        <v>145</v>
      </c>
      <c r="B279" s="181">
        <v>43707</v>
      </c>
      <c r="C279" s="181"/>
      <c r="D279" s="182" t="s">
        <v>146</v>
      </c>
      <c r="E279" s="183" t="s">
        <v>592</v>
      </c>
      <c r="F279" s="183">
        <v>137.5</v>
      </c>
      <c r="G279" s="184"/>
      <c r="H279" s="184">
        <v>138.5</v>
      </c>
      <c r="I279" s="184">
        <v>190</v>
      </c>
      <c r="J279" s="185" t="s">
        <v>809</v>
      </c>
      <c r="K279" s="186">
        <f t="shared" si="112"/>
        <v>1</v>
      </c>
      <c r="L279" s="187">
        <f t="shared" si="113"/>
        <v>7.2727272727272727E-3</v>
      </c>
      <c r="M279" s="183" t="s">
        <v>613</v>
      </c>
      <c r="N279" s="181">
        <v>44432</v>
      </c>
      <c r="O279" s="1"/>
      <c r="P279" s="1"/>
      <c r="Q279" s="252"/>
      <c r="R279" s="1"/>
      <c r="S279" s="6" t="s">
        <v>783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88">
        <v>146</v>
      </c>
      <c r="B280" s="189">
        <v>43731</v>
      </c>
      <c r="C280" s="189"/>
      <c r="D280" s="190" t="s">
        <v>438</v>
      </c>
      <c r="E280" s="191" t="s">
        <v>592</v>
      </c>
      <c r="F280" s="191">
        <v>235</v>
      </c>
      <c r="G280" s="191"/>
      <c r="H280" s="191">
        <v>295</v>
      </c>
      <c r="I280" s="193">
        <v>296</v>
      </c>
      <c r="J280" s="163" t="s">
        <v>810</v>
      </c>
      <c r="K280" s="164">
        <f t="shared" si="112"/>
        <v>60</v>
      </c>
      <c r="L280" s="165">
        <f t="shared" si="113"/>
        <v>0.25531914893617019</v>
      </c>
      <c r="M280" s="160" t="s">
        <v>595</v>
      </c>
      <c r="N280" s="166">
        <v>43844</v>
      </c>
      <c r="O280" s="1"/>
      <c r="P280" s="1"/>
      <c r="Q280" s="252"/>
      <c r="R280" s="1"/>
      <c r="S280" s="6" t="s">
        <v>787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8">
        <v>147</v>
      </c>
      <c r="B281" s="189">
        <v>43752</v>
      </c>
      <c r="C281" s="189"/>
      <c r="D281" s="190" t="s">
        <v>811</v>
      </c>
      <c r="E281" s="191" t="s">
        <v>592</v>
      </c>
      <c r="F281" s="191">
        <v>277.5</v>
      </c>
      <c r="G281" s="191"/>
      <c r="H281" s="191">
        <v>333</v>
      </c>
      <c r="I281" s="193">
        <v>333</v>
      </c>
      <c r="J281" s="163" t="s">
        <v>812</v>
      </c>
      <c r="K281" s="164">
        <f t="shared" si="112"/>
        <v>55.5</v>
      </c>
      <c r="L281" s="165">
        <f t="shared" si="113"/>
        <v>0.2</v>
      </c>
      <c r="M281" s="160" t="s">
        <v>595</v>
      </c>
      <c r="N281" s="166">
        <v>43846</v>
      </c>
      <c r="O281" s="1"/>
      <c r="P281" s="1"/>
      <c r="Q281" s="252"/>
      <c r="R281" s="1"/>
      <c r="S281" s="6" t="s">
        <v>783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88">
        <v>148</v>
      </c>
      <c r="B282" s="189">
        <v>43752</v>
      </c>
      <c r="C282" s="189"/>
      <c r="D282" s="190" t="s">
        <v>813</v>
      </c>
      <c r="E282" s="191" t="s">
        <v>592</v>
      </c>
      <c r="F282" s="191">
        <v>930</v>
      </c>
      <c r="G282" s="191"/>
      <c r="H282" s="191">
        <v>1165</v>
      </c>
      <c r="I282" s="193">
        <v>1200</v>
      </c>
      <c r="J282" s="163" t="s">
        <v>814</v>
      </c>
      <c r="K282" s="164">
        <f t="shared" si="112"/>
        <v>235</v>
      </c>
      <c r="L282" s="165">
        <f t="shared" si="113"/>
        <v>0.25268817204301075</v>
      </c>
      <c r="M282" s="160" t="s">
        <v>595</v>
      </c>
      <c r="N282" s="166">
        <v>43847</v>
      </c>
      <c r="O282" s="1"/>
      <c r="P282" s="1"/>
      <c r="Q282" s="252"/>
      <c r="R282" s="1"/>
      <c r="S282" s="6" t="s">
        <v>787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88">
        <v>149</v>
      </c>
      <c r="B283" s="189">
        <v>43753</v>
      </c>
      <c r="C283" s="189"/>
      <c r="D283" s="190" t="s">
        <v>815</v>
      </c>
      <c r="E283" s="191" t="s">
        <v>592</v>
      </c>
      <c r="F283" s="161">
        <v>111</v>
      </c>
      <c r="G283" s="191"/>
      <c r="H283" s="191">
        <v>141</v>
      </c>
      <c r="I283" s="193">
        <v>141</v>
      </c>
      <c r="J283" s="163" t="s">
        <v>816</v>
      </c>
      <c r="K283" s="164">
        <f t="shared" si="112"/>
        <v>30</v>
      </c>
      <c r="L283" s="165">
        <f t="shared" si="113"/>
        <v>0.27027027027027029</v>
      </c>
      <c r="M283" s="160" t="s">
        <v>595</v>
      </c>
      <c r="N283" s="166">
        <v>44328</v>
      </c>
      <c r="O283" s="1"/>
      <c r="P283" s="1"/>
      <c r="Q283" s="252"/>
      <c r="R283" s="1"/>
      <c r="S283" s="6" t="s">
        <v>787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88">
        <v>150</v>
      </c>
      <c r="B284" s="189">
        <v>43753</v>
      </c>
      <c r="C284" s="189"/>
      <c r="D284" s="190" t="s">
        <v>817</v>
      </c>
      <c r="E284" s="191" t="s">
        <v>592</v>
      </c>
      <c r="F284" s="161">
        <v>296</v>
      </c>
      <c r="G284" s="191"/>
      <c r="H284" s="191">
        <v>370</v>
      </c>
      <c r="I284" s="193">
        <v>370</v>
      </c>
      <c r="J284" s="163" t="s">
        <v>680</v>
      </c>
      <c r="K284" s="164">
        <f t="shared" si="112"/>
        <v>74</v>
      </c>
      <c r="L284" s="165">
        <f t="shared" si="113"/>
        <v>0.25</v>
      </c>
      <c r="M284" s="160" t="s">
        <v>595</v>
      </c>
      <c r="N284" s="166">
        <v>43853</v>
      </c>
      <c r="O284" s="1"/>
      <c r="P284" s="1"/>
      <c r="Q284" s="252"/>
      <c r="R284" s="1"/>
      <c r="S284" s="6" t="s">
        <v>787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88">
        <v>151</v>
      </c>
      <c r="B285" s="189">
        <v>43754</v>
      </c>
      <c r="C285" s="189"/>
      <c r="D285" s="190" t="s">
        <v>818</v>
      </c>
      <c r="E285" s="191" t="s">
        <v>592</v>
      </c>
      <c r="F285" s="161">
        <v>300</v>
      </c>
      <c r="G285" s="191"/>
      <c r="H285" s="191">
        <v>382.5</v>
      </c>
      <c r="I285" s="193">
        <v>344</v>
      </c>
      <c r="J285" s="163" t="s">
        <v>819</v>
      </c>
      <c r="K285" s="164">
        <f t="shared" si="112"/>
        <v>82.5</v>
      </c>
      <c r="L285" s="165">
        <f t="shared" si="113"/>
        <v>0.27500000000000002</v>
      </c>
      <c r="M285" s="160" t="s">
        <v>595</v>
      </c>
      <c r="N285" s="166">
        <v>44238</v>
      </c>
      <c r="O285" s="1"/>
      <c r="P285" s="1"/>
      <c r="Q285" s="252"/>
      <c r="R285" s="1"/>
      <c r="S285" s="6" t="s">
        <v>787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88">
        <v>152</v>
      </c>
      <c r="B286" s="189">
        <v>43832</v>
      </c>
      <c r="C286" s="189"/>
      <c r="D286" s="190" t="s">
        <v>820</v>
      </c>
      <c r="E286" s="191" t="s">
        <v>592</v>
      </c>
      <c r="F286" s="161">
        <v>495</v>
      </c>
      <c r="G286" s="191"/>
      <c r="H286" s="191">
        <v>595</v>
      </c>
      <c r="I286" s="193">
        <v>590</v>
      </c>
      <c r="J286" s="163" t="s">
        <v>616</v>
      </c>
      <c r="K286" s="164">
        <f t="shared" si="112"/>
        <v>100</v>
      </c>
      <c r="L286" s="165">
        <f t="shared" si="113"/>
        <v>0.20202020202020202</v>
      </c>
      <c r="M286" s="160" t="s">
        <v>595</v>
      </c>
      <c r="N286" s="166">
        <v>44589</v>
      </c>
      <c r="O286" s="1"/>
      <c r="P286" s="1"/>
      <c r="Q286" s="252"/>
      <c r="R286" s="1"/>
      <c r="S286" s="6" t="s">
        <v>787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88">
        <v>153</v>
      </c>
      <c r="B287" s="189">
        <v>43966</v>
      </c>
      <c r="C287" s="189"/>
      <c r="D287" s="190" t="s">
        <v>76</v>
      </c>
      <c r="E287" s="191" t="s">
        <v>592</v>
      </c>
      <c r="F287" s="161">
        <v>67.5</v>
      </c>
      <c r="G287" s="191"/>
      <c r="H287" s="191">
        <v>86</v>
      </c>
      <c r="I287" s="193">
        <v>86</v>
      </c>
      <c r="J287" s="163" t="s">
        <v>821</v>
      </c>
      <c r="K287" s="164">
        <f t="shared" si="112"/>
        <v>18.5</v>
      </c>
      <c r="L287" s="165">
        <f t="shared" si="113"/>
        <v>0.27407407407407408</v>
      </c>
      <c r="M287" s="160" t="s">
        <v>595</v>
      </c>
      <c r="N287" s="166">
        <v>44008</v>
      </c>
      <c r="O287" s="1"/>
      <c r="P287" s="1"/>
      <c r="Q287" s="252"/>
      <c r="R287" s="1"/>
      <c r="S287" s="6" t="s">
        <v>787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88">
        <v>154</v>
      </c>
      <c r="B288" s="189">
        <v>44035</v>
      </c>
      <c r="C288" s="189"/>
      <c r="D288" s="190" t="s">
        <v>489</v>
      </c>
      <c r="E288" s="191" t="s">
        <v>592</v>
      </c>
      <c r="F288" s="161">
        <v>231</v>
      </c>
      <c r="G288" s="191"/>
      <c r="H288" s="191">
        <v>281</v>
      </c>
      <c r="I288" s="193">
        <v>281</v>
      </c>
      <c r="J288" s="163" t="s">
        <v>680</v>
      </c>
      <c r="K288" s="164">
        <f t="shared" si="112"/>
        <v>50</v>
      </c>
      <c r="L288" s="165">
        <f t="shared" si="113"/>
        <v>0.21645021645021645</v>
      </c>
      <c r="M288" s="160" t="s">
        <v>595</v>
      </c>
      <c r="N288" s="166">
        <v>44358</v>
      </c>
      <c r="O288" s="1"/>
      <c r="P288" s="1"/>
      <c r="Q288" s="252"/>
      <c r="R288" s="1"/>
      <c r="S288" s="6" t="s">
        <v>787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88">
        <v>155</v>
      </c>
      <c r="B289" s="189">
        <v>44092</v>
      </c>
      <c r="C289" s="189"/>
      <c r="D289" s="190" t="s">
        <v>144</v>
      </c>
      <c r="E289" s="191" t="s">
        <v>592</v>
      </c>
      <c r="F289" s="191">
        <v>206</v>
      </c>
      <c r="G289" s="191"/>
      <c r="H289" s="191">
        <v>248</v>
      </c>
      <c r="I289" s="193">
        <v>248</v>
      </c>
      <c r="J289" s="163" t="s">
        <v>680</v>
      </c>
      <c r="K289" s="164">
        <f t="shared" si="112"/>
        <v>42</v>
      </c>
      <c r="L289" s="165">
        <f t="shared" si="113"/>
        <v>0.20388349514563106</v>
      </c>
      <c r="M289" s="160" t="s">
        <v>595</v>
      </c>
      <c r="N289" s="166">
        <v>44214</v>
      </c>
      <c r="O289" s="1"/>
      <c r="P289" s="1"/>
      <c r="Q289" s="252"/>
      <c r="R289" s="1"/>
      <c r="S289" s="6" t="s">
        <v>787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88">
        <v>156</v>
      </c>
      <c r="B290" s="189">
        <v>44140</v>
      </c>
      <c r="C290" s="189"/>
      <c r="D290" s="190" t="s">
        <v>144</v>
      </c>
      <c r="E290" s="191" t="s">
        <v>592</v>
      </c>
      <c r="F290" s="191">
        <v>182.5</v>
      </c>
      <c r="G290" s="191"/>
      <c r="H290" s="191">
        <v>248</v>
      </c>
      <c r="I290" s="193">
        <v>248</v>
      </c>
      <c r="J290" s="163" t="s">
        <v>680</v>
      </c>
      <c r="K290" s="164">
        <f t="shared" si="112"/>
        <v>65.5</v>
      </c>
      <c r="L290" s="165">
        <f t="shared" si="113"/>
        <v>0.35890410958904112</v>
      </c>
      <c r="M290" s="160" t="s">
        <v>595</v>
      </c>
      <c r="N290" s="166">
        <v>44214</v>
      </c>
      <c r="O290" s="1"/>
      <c r="P290" s="1"/>
      <c r="Q290" s="252"/>
      <c r="R290" s="1"/>
      <c r="S290" s="6" t="s">
        <v>787</v>
      </c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188">
        <v>157</v>
      </c>
      <c r="B291" s="189">
        <v>44140</v>
      </c>
      <c r="C291" s="189"/>
      <c r="D291" s="190" t="s">
        <v>347</v>
      </c>
      <c r="E291" s="191" t="s">
        <v>592</v>
      </c>
      <c r="F291" s="191">
        <v>247.5</v>
      </c>
      <c r="G291" s="191"/>
      <c r="H291" s="191">
        <v>320</v>
      </c>
      <c r="I291" s="193">
        <v>320</v>
      </c>
      <c r="J291" s="163" t="s">
        <v>680</v>
      </c>
      <c r="K291" s="164">
        <f t="shared" si="112"/>
        <v>72.5</v>
      </c>
      <c r="L291" s="165">
        <f t="shared" si="113"/>
        <v>0.29292929292929293</v>
      </c>
      <c r="M291" s="160" t="s">
        <v>595</v>
      </c>
      <c r="N291" s="166">
        <v>44323</v>
      </c>
      <c r="O291" s="1"/>
      <c r="P291" s="1"/>
      <c r="Q291" s="252"/>
      <c r="R291" s="1"/>
      <c r="S291" s="6" t="s">
        <v>787</v>
      </c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88">
        <v>158</v>
      </c>
      <c r="B292" s="189">
        <v>44140</v>
      </c>
      <c r="C292" s="189"/>
      <c r="D292" s="190" t="s">
        <v>203</v>
      </c>
      <c r="E292" s="191" t="s">
        <v>592</v>
      </c>
      <c r="F292" s="161">
        <v>925</v>
      </c>
      <c r="G292" s="191"/>
      <c r="H292" s="191">
        <v>1095</v>
      </c>
      <c r="I292" s="193">
        <v>1093</v>
      </c>
      <c r="J292" s="163" t="s">
        <v>822</v>
      </c>
      <c r="K292" s="164">
        <f t="shared" si="112"/>
        <v>170</v>
      </c>
      <c r="L292" s="165">
        <f t="shared" si="113"/>
        <v>0.18378378378378379</v>
      </c>
      <c r="M292" s="160" t="s">
        <v>595</v>
      </c>
      <c r="N292" s="166">
        <v>44201</v>
      </c>
      <c r="O292" s="1"/>
      <c r="P292" s="1"/>
      <c r="Q292" s="252"/>
      <c r="R292" s="1"/>
      <c r="S292" s="6" t="s">
        <v>787</v>
      </c>
      <c r="T292" s="1"/>
      <c r="U292" s="1"/>
      <c r="V292" s="1"/>
      <c r="W292" s="1"/>
      <c r="X292" s="1"/>
      <c r="Y292" s="1"/>
      <c r="Z292" s="1"/>
      <c r="AA292" s="1"/>
    </row>
    <row r="293" spans="1:27" ht="12.75" customHeight="1">
      <c r="A293" s="188">
        <v>159</v>
      </c>
      <c r="B293" s="189">
        <v>44140</v>
      </c>
      <c r="C293" s="189"/>
      <c r="D293" s="190" t="s">
        <v>365</v>
      </c>
      <c r="E293" s="191" t="s">
        <v>592</v>
      </c>
      <c r="F293" s="161">
        <v>332.5</v>
      </c>
      <c r="G293" s="191"/>
      <c r="H293" s="191">
        <v>393</v>
      </c>
      <c r="I293" s="193">
        <v>406</v>
      </c>
      <c r="J293" s="163" t="s">
        <v>823</v>
      </c>
      <c r="K293" s="164">
        <f t="shared" si="112"/>
        <v>60.5</v>
      </c>
      <c r="L293" s="165">
        <f t="shared" si="113"/>
        <v>0.18195488721804512</v>
      </c>
      <c r="M293" s="160" t="s">
        <v>595</v>
      </c>
      <c r="N293" s="166">
        <v>44256</v>
      </c>
      <c r="O293" s="1"/>
      <c r="P293" s="1"/>
      <c r="Q293" s="252"/>
      <c r="R293" s="1"/>
      <c r="S293" s="6" t="s">
        <v>787</v>
      </c>
      <c r="T293" s="1"/>
      <c r="U293" s="1"/>
      <c r="V293" s="1"/>
      <c r="W293" s="1"/>
      <c r="X293" s="1"/>
      <c r="Y293" s="1"/>
      <c r="Z293" s="1"/>
      <c r="AA293" s="1"/>
    </row>
    <row r="294" spans="1:27" ht="12.75" customHeight="1">
      <c r="A294" s="188">
        <v>160</v>
      </c>
      <c r="B294" s="189">
        <v>44141</v>
      </c>
      <c r="C294" s="189"/>
      <c r="D294" s="190" t="s">
        <v>489</v>
      </c>
      <c r="E294" s="191" t="s">
        <v>592</v>
      </c>
      <c r="F294" s="161">
        <v>231</v>
      </c>
      <c r="G294" s="191"/>
      <c r="H294" s="191">
        <v>281</v>
      </c>
      <c r="I294" s="193">
        <v>281</v>
      </c>
      <c r="J294" s="163" t="s">
        <v>680</v>
      </c>
      <c r="K294" s="164">
        <f t="shared" si="112"/>
        <v>50</v>
      </c>
      <c r="L294" s="165">
        <f t="shared" si="113"/>
        <v>0.21645021645021645</v>
      </c>
      <c r="M294" s="160" t="s">
        <v>595</v>
      </c>
      <c r="N294" s="166">
        <v>44358</v>
      </c>
      <c r="O294" s="1"/>
      <c r="P294" s="1"/>
      <c r="Q294" s="252"/>
      <c r="R294" s="1"/>
      <c r="S294" s="6" t="s">
        <v>787</v>
      </c>
      <c r="T294" s="1"/>
      <c r="U294" s="1"/>
      <c r="V294" s="1"/>
      <c r="W294" s="1"/>
      <c r="X294" s="1"/>
      <c r="Y294" s="1"/>
      <c r="Z294" s="1"/>
      <c r="AA294" s="1"/>
    </row>
    <row r="295" spans="1:27" ht="12.75" customHeight="1">
      <c r="A295" s="188">
        <v>161</v>
      </c>
      <c r="B295" s="189">
        <v>44187</v>
      </c>
      <c r="C295" s="189"/>
      <c r="D295" s="190" t="s">
        <v>824</v>
      </c>
      <c r="E295" s="191" t="s">
        <v>592</v>
      </c>
      <c r="F295" s="161">
        <v>190</v>
      </c>
      <c r="G295" s="191"/>
      <c r="H295" s="191">
        <v>239</v>
      </c>
      <c r="I295" s="193">
        <v>239</v>
      </c>
      <c r="J295" s="163" t="s">
        <v>825</v>
      </c>
      <c r="K295" s="164">
        <f t="shared" si="112"/>
        <v>49</v>
      </c>
      <c r="L295" s="165">
        <f t="shared" si="113"/>
        <v>0.25789473684210529</v>
      </c>
      <c r="M295" s="160" t="s">
        <v>595</v>
      </c>
      <c r="N295" s="166">
        <v>44844</v>
      </c>
      <c r="O295" s="1"/>
      <c r="P295" s="1"/>
      <c r="Q295" s="252"/>
      <c r="R295" s="1"/>
      <c r="S295" s="6" t="s">
        <v>787</v>
      </c>
    </row>
    <row r="296" spans="1:27" ht="12.75" customHeight="1">
      <c r="A296" s="188">
        <v>162</v>
      </c>
      <c r="B296" s="189">
        <v>44258</v>
      </c>
      <c r="C296" s="189"/>
      <c r="D296" s="190" t="s">
        <v>820</v>
      </c>
      <c r="E296" s="191" t="s">
        <v>592</v>
      </c>
      <c r="F296" s="161">
        <v>495</v>
      </c>
      <c r="G296" s="191"/>
      <c r="H296" s="191">
        <v>595</v>
      </c>
      <c r="I296" s="193">
        <v>590</v>
      </c>
      <c r="J296" s="163" t="s">
        <v>616</v>
      </c>
      <c r="K296" s="164">
        <f t="shared" si="112"/>
        <v>100</v>
      </c>
      <c r="L296" s="165">
        <f t="shared" si="113"/>
        <v>0.20202020202020202</v>
      </c>
      <c r="M296" s="160" t="s">
        <v>595</v>
      </c>
      <c r="N296" s="166">
        <v>44589</v>
      </c>
      <c r="O296" s="1"/>
      <c r="P296" s="1"/>
      <c r="Q296" s="252"/>
      <c r="S296" s="6" t="s">
        <v>787</v>
      </c>
    </row>
    <row r="297" spans="1:27" ht="12.75" customHeight="1">
      <c r="A297" s="188">
        <v>163</v>
      </c>
      <c r="B297" s="189">
        <v>44274</v>
      </c>
      <c r="C297" s="189"/>
      <c r="D297" s="190" t="s">
        <v>365</v>
      </c>
      <c r="E297" s="191" t="s">
        <v>592</v>
      </c>
      <c r="F297" s="161">
        <v>355</v>
      </c>
      <c r="G297" s="191"/>
      <c r="H297" s="191">
        <v>422.5</v>
      </c>
      <c r="I297" s="193">
        <v>420</v>
      </c>
      <c r="J297" s="163" t="s">
        <v>826</v>
      </c>
      <c r="K297" s="164">
        <f t="shared" si="112"/>
        <v>67.5</v>
      </c>
      <c r="L297" s="165">
        <f t="shared" si="113"/>
        <v>0.19014084507042253</v>
      </c>
      <c r="M297" s="160" t="s">
        <v>595</v>
      </c>
      <c r="N297" s="166">
        <v>44361</v>
      </c>
      <c r="O297" s="1"/>
      <c r="S297" s="206" t="s">
        <v>787</v>
      </c>
      <c r="T297" s="1"/>
      <c r="U297" s="1"/>
      <c r="V297" s="1"/>
      <c r="W297" s="1"/>
      <c r="X297" s="1"/>
      <c r="Y297" s="1"/>
      <c r="Z297" s="1"/>
      <c r="AA297" s="1"/>
    </row>
    <row r="298" spans="1:27" ht="12.75" customHeight="1">
      <c r="A298" s="188">
        <v>164</v>
      </c>
      <c r="B298" s="189">
        <v>44295</v>
      </c>
      <c r="C298" s="189"/>
      <c r="D298" s="190" t="s">
        <v>327</v>
      </c>
      <c r="E298" s="191" t="s">
        <v>592</v>
      </c>
      <c r="F298" s="161">
        <v>555</v>
      </c>
      <c r="G298" s="191"/>
      <c r="H298" s="191">
        <v>663</v>
      </c>
      <c r="I298" s="193">
        <v>663</v>
      </c>
      <c r="J298" s="163" t="s">
        <v>827</v>
      </c>
      <c r="K298" s="164">
        <f t="shared" si="112"/>
        <v>108</v>
      </c>
      <c r="L298" s="165">
        <f t="shared" si="113"/>
        <v>0.19459459459459461</v>
      </c>
      <c r="M298" s="160" t="s">
        <v>595</v>
      </c>
      <c r="N298" s="166">
        <v>44321</v>
      </c>
      <c r="O298" s="1"/>
      <c r="P298" s="1"/>
      <c r="Q298" s="252"/>
      <c r="R298" s="1"/>
      <c r="S298" s="206" t="s">
        <v>787</v>
      </c>
    </row>
    <row r="299" spans="1:27" ht="12.75" customHeight="1">
      <c r="A299" s="188">
        <v>165</v>
      </c>
      <c r="B299" s="189">
        <v>44308</v>
      </c>
      <c r="C299" s="189"/>
      <c r="D299" s="190" t="s">
        <v>791</v>
      </c>
      <c r="E299" s="191" t="s">
        <v>592</v>
      </c>
      <c r="F299" s="161">
        <v>126.5</v>
      </c>
      <c r="G299" s="191"/>
      <c r="H299" s="191">
        <v>155</v>
      </c>
      <c r="I299" s="193">
        <v>155</v>
      </c>
      <c r="J299" s="163" t="s">
        <v>680</v>
      </c>
      <c r="K299" s="164">
        <f t="shared" si="112"/>
        <v>28.5</v>
      </c>
      <c r="L299" s="165">
        <f t="shared" si="113"/>
        <v>0.22529644268774704</v>
      </c>
      <c r="M299" s="160" t="s">
        <v>595</v>
      </c>
      <c r="N299" s="166">
        <v>44362</v>
      </c>
      <c r="O299" s="1"/>
      <c r="S299" s="206" t="s">
        <v>787</v>
      </c>
    </row>
    <row r="300" spans="1:27" ht="12.75" customHeight="1">
      <c r="A300" s="167">
        <v>166</v>
      </c>
      <c r="B300" s="198">
        <v>44368</v>
      </c>
      <c r="C300" s="198"/>
      <c r="D300" s="169" t="s">
        <v>828</v>
      </c>
      <c r="E300" s="171" t="s">
        <v>592</v>
      </c>
      <c r="F300" s="199">
        <v>287.5</v>
      </c>
      <c r="G300" s="171"/>
      <c r="H300" s="171">
        <v>245</v>
      </c>
      <c r="I300" s="172">
        <v>344</v>
      </c>
      <c r="J300" s="173" t="s">
        <v>829</v>
      </c>
      <c r="K300" s="174">
        <f t="shared" si="112"/>
        <v>-42.5</v>
      </c>
      <c r="L300" s="175">
        <f t="shared" si="113"/>
        <v>-0.14782608695652175</v>
      </c>
      <c r="M300" s="171" t="s">
        <v>605</v>
      </c>
      <c r="N300" s="168">
        <v>44508</v>
      </c>
      <c r="O300" s="1"/>
      <c r="S300" s="206" t="s">
        <v>787</v>
      </c>
    </row>
    <row r="301" spans="1:27" ht="12.75" customHeight="1">
      <c r="A301" s="188">
        <v>167</v>
      </c>
      <c r="B301" s="189">
        <v>44368</v>
      </c>
      <c r="C301" s="189"/>
      <c r="D301" s="190" t="s">
        <v>489</v>
      </c>
      <c r="E301" s="191" t="s">
        <v>592</v>
      </c>
      <c r="F301" s="161">
        <v>241</v>
      </c>
      <c r="G301" s="191"/>
      <c r="H301" s="191">
        <v>298</v>
      </c>
      <c r="I301" s="193">
        <v>320</v>
      </c>
      <c r="J301" s="163" t="s">
        <v>680</v>
      </c>
      <c r="K301" s="164">
        <f t="shared" si="112"/>
        <v>57</v>
      </c>
      <c r="L301" s="165">
        <f t="shared" si="113"/>
        <v>0.23651452282157676</v>
      </c>
      <c r="M301" s="160" t="s">
        <v>595</v>
      </c>
      <c r="N301" s="166">
        <v>44802</v>
      </c>
      <c r="O301" s="37"/>
      <c r="S301" s="206" t="s">
        <v>787</v>
      </c>
    </row>
    <row r="302" spans="1:27" ht="12.75" customHeight="1">
      <c r="A302" s="188">
        <v>168</v>
      </c>
      <c r="B302" s="189">
        <v>44406</v>
      </c>
      <c r="C302" s="189"/>
      <c r="D302" s="190" t="s">
        <v>791</v>
      </c>
      <c r="E302" s="191" t="s">
        <v>592</v>
      </c>
      <c r="F302" s="161">
        <v>162.5</v>
      </c>
      <c r="G302" s="191"/>
      <c r="H302" s="191">
        <v>200</v>
      </c>
      <c r="I302" s="193">
        <v>200</v>
      </c>
      <c r="J302" s="163" t="s">
        <v>680</v>
      </c>
      <c r="K302" s="164">
        <f t="shared" si="112"/>
        <v>37.5</v>
      </c>
      <c r="L302" s="165">
        <f t="shared" si="113"/>
        <v>0.23076923076923078</v>
      </c>
      <c r="M302" s="160" t="s">
        <v>595</v>
      </c>
      <c r="N302" s="166">
        <v>44802</v>
      </c>
      <c r="O302" s="1"/>
      <c r="S302" s="206" t="s">
        <v>787</v>
      </c>
    </row>
    <row r="303" spans="1:27" ht="12.75" customHeight="1">
      <c r="A303" s="188">
        <v>169</v>
      </c>
      <c r="B303" s="189">
        <v>44462</v>
      </c>
      <c r="C303" s="189"/>
      <c r="D303" s="190" t="s">
        <v>446</v>
      </c>
      <c r="E303" s="191" t="s">
        <v>592</v>
      </c>
      <c r="F303" s="161">
        <v>1235</v>
      </c>
      <c r="G303" s="191"/>
      <c r="H303" s="191">
        <v>1505</v>
      </c>
      <c r="I303" s="193">
        <v>1500</v>
      </c>
      <c r="J303" s="163" t="s">
        <v>680</v>
      </c>
      <c r="K303" s="164">
        <f t="shared" si="112"/>
        <v>270</v>
      </c>
      <c r="L303" s="165">
        <f t="shared" si="113"/>
        <v>0.21862348178137653</v>
      </c>
      <c r="M303" s="160" t="s">
        <v>595</v>
      </c>
      <c r="N303" s="166">
        <v>44564</v>
      </c>
      <c r="O303" s="1"/>
      <c r="S303" s="206" t="s">
        <v>787</v>
      </c>
    </row>
    <row r="304" spans="1:27" ht="12.75" customHeight="1">
      <c r="A304" s="207">
        <v>170</v>
      </c>
      <c r="B304" s="208">
        <v>44480</v>
      </c>
      <c r="C304" s="208"/>
      <c r="D304" s="209" t="s">
        <v>830</v>
      </c>
      <c r="E304" s="210" t="s">
        <v>592</v>
      </c>
      <c r="F304" s="55">
        <v>58.75</v>
      </c>
      <c r="G304" s="210"/>
      <c r="H304" s="211"/>
      <c r="I304" s="51"/>
      <c r="J304" s="212" t="s">
        <v>593</v>
      </c>
      <c r="K304" s="207"/>
      <c r="L304" s="208"/>
      <c r="M304" s="208"/>
      <c r="N304" s="209"/>
      <c r="O304" s="37"/>
      <c r="S304" s="206" t="s">
        <v>787</v>
      </c>
    </row>
    <row r="305" spans="1:19" ht="12.75" customHeight="1">
      <c r="A305" s="213">
        <v>171</v>
      </c>
      <c r="B305" s="214">
        <v>44481</v>
      </c>
      <c r="C305" s="214"/>
      <c r="D305" s="215" t="s">
        <v>278</v>
      </c>
      <c r="E305" s="51" t="s">
        <v>592</v>
      </c>
      <c r="F305" s="216" t="s">
        <v>831</v>
      </c>
      <c r="G305" s="51"/>
      <c r="H305" s="51"/>
      <c r="I305" s="51">
        <v>380</v>
      </c>
      <c r="J305" s="217" t="s">
        <v>593</v>
      </c>
      <c r="K305" s="213"/>
      <c r="L305" s="214"/>
      <c r="M305" s="214"/>
      <c r="N305" s="215"/>
      <c r="O305" s="37"/>
      <c r="S305" s="206" t="s">
        <v>787</v>
      </c>
    </row>
    <row r="306" spans="1:19" ht="12.75" customHeight="1">
      <c r="A306" s="188">
        <v>172</v>
      </c>
      <c r="B306" s="189">
        <v>44481</v>
      </c>
      <c r="C306" s="189"/>
      <c r="D306" s="190" t="s">
        <v>832</v>
      </c>
      <c r="E306" s="191" t="s">
        <v>592</v>
      </c>
      <c r="F306" s="161">
        <v>45.5</v>
      </c>
      <c r="G306" s="191"/>
      <c r="H306" s="191">
        <v>56.5</v>
      </c>
      <c r="I306" s="193">
        <v>56</v>
      </c>
      <c r="J306" s="163" t="s">
        <v>680</v>
      </c>
      <c r="K306" s="164">
        <f t="shared" ref="K306:K307" si="114">H306-F306</f>
        <v>11</v>
      </c>
      <c r="L306" s="165">
        <f t="shared" ref="L306:L307" si="115">K306/F306</f>
        <v>0.24175824175824176</v>
      </c>
      <c r="M306" s="160" t="s">
        <v>595</v>
      </c>
      <c r="N306" s="166">
        <v>44881</v>
      </c>
      <c r="O306" s="37"/>
      <c r="S306" s="206"/>
    </row>
    <row r="307" spans="1:19" ht="12.75" customHeight="1">
      <c r="A307" s="188">
        <v>173</v>
      </c>
      <c r="B307" s="189">
        <v>44551</v>
      </c>
      <c r="C307" s="189"/>
      <c r="D307" s="190" t="s">
        <v>131</v>
      </c>
      <c r="E307" s="191" t="s">
        <v>592</v>
      </c>
      <c r="F307" s="161">
        <v>2300</v>
      </c>
      <c r="G307" s="191"/>
      <c r="H307" s="191">
        <f>(2820+2200)/2</f>
        <v>2510</v>
      </c>
      <c r="I307" s="193">
        <v>3000</v>
      </c>
      <c r="J307" s="163" t="s">
        <v>833</v>
      </c>
      <c r="K307" s="164">
        <f t="shared" si="114"/>
        <v>210</v>
      </c>
      <c r="L307" s="165">
        <f t="shared" si="115"/>
        <v>9.1304347826086957E-2</v>
      </c>
      <c r="M307" s="160" t="s">
        <v>595</v>
      </c>
      <c r="N307" s="166">
        <v>44649</v>
      </c>
      <c r="O307" s="1"/>
      <c r="S307" s="206"/>
    </row>
    <row r="308" spans="1:19" ht="12.75" customHeight="1">
      <c r="A308" s="188">
        <v>174</v>
      </c>
      <c r="B308" s="189">
        <v>44606</v>
      </c>
      <c r="C308" s="189"/>
      <c r="D308" s="190" t="s">
        <v>436</v>
      </c>
      <c r="E308" s="191" t="s">
        <v>592</v>
      </c>
      <c r="F308" s="161">
        <v>635</v>
      </c>
      <c r="G308" s="191"/>
      <c r="H308" s="191">
        <v>700</v>
      </c>
      <c r="I308" s="193">
        <v>764</v>
      </c>
      <c r="J308" s="163" t="s">
        <v>868</v>
      </c>
      <c r="K308" s="164">
        <f t="shared" ref="K308" si="116">H308-F308</f>
        <v>65</v>
      </c>
      <c r="L308" s="165">
        <f t="shared" ref="L308" si="117">K308/F308</f>
        <v>0.10236220472440945</v>
      </c>
      <c r="M308" s="160" t="s">
        <v>595</v>
      </c>
      <c r="N308" s="166">
        <v>45159</v>
      </c>
      <c r="O308" s="37"/>
      <c r="S308" s="206"/>
    </row>
    <row r="309" spans="1:19" ht="12.75" customHeight="1">
      <c r="A309" s="188">
        <v>175</v>
      </c>
      <c r="B309" s="189">
        <v>44613</v>
      </c>
      <c r="C309" s="189"/>
      <c r="D309" s="190" t="s">
        <v>446</v>
      </c>
      <c r="E309" s="191" t="s">
        <v>592</v>
      </c>
      <c r="F309" s="161">
        <v>1255</v>
      </c>
      <c r="G309" s="191"/>
      <c r="H309" s="191">
        <v>1515</v>
      </c>
      <c r="I309" s="193">
        <v>1510</v>
      </c>
      <c r="J309" s="163" t="s">
        <v>680</v>
      </c>
      <c r="K309" s="164">
        <f>H309-F309</f>
        <v>260</v>
      </c>
      <c r="L309" s="165">
        <f>K309/F309</f>
        <v>0.20717131474103587</v>
      </c>
      <c r="M309" s="160" t="s">
        <v>595</v>
      </c>
      <c r="N309" s="166">
        <v>44834</v>
      </c>
      <c r="O309" s="37"/>
      <c r="S309" s="206"/>
    </row>
    <row r="310" spans="1:19" ht="12.75" customHeight="1">
      <c r="A310">
        <v>176</v>
      </c>
      <c r="B310" s="214">
        <v>44670</v>
      </c>
      <c r="C310" s="214"/>
      <c r="D310" s="53" t="s">
        <v>552</v>
      </c>
      <c r="E310" s="218" t="s">
        <v>592</v>
      </c>
      <c r="F310" s="51" t="s">
        <v>834</v>
      </c>
      <c r="G310" s="51"/>
      <c r="H310" s="51"/>
      <c r="I310" s="51">
        <v>553</v>
      </c>
      <c r="J310" s="51" t="s">
        <v>593</v>
      </c>
      <c r="K310" s="51"/>
      <c r="L310" s="51"/>
      <c r="M310" s="51"/>
      <c r="N310" s="51"/>
      <c r="O310" s="37"/>
      <c r="S310" s="206"/>
    </row>
    <row r="311" spans="1:19" ht="12.75" customHeight="1">
      <c r="A311" s="188">
        <v>177</v>
      </c>
      <c r="B311" s="189">
        <v>44746</v>
      </c>
      <c r="C311" s="189"/>
      <c r="D311" s="190" t="s">
        <v>835</v>
      </c>
      <c r="E311" s="191" t="s">
        <v>592</v>
      </c>
      <c r="F311" s="161">
        <v>207.5</v>
      </c>
      <c r="G311" s="191"/>
      <c r="H311" s="191">
        <v>254</v>
      </c>
      <c r="I311" s="193">
        <v>254</v>
      </c>
      <c r="J311" s="163" t="s">
        <v>680</v>
      </c>
      <c r="K311" s="164">
        <f t="shared" ref="K311:K313" si="118">H311-F311</f>
        <v>46.5</v>
      </c>
      <c r="L311" s="165">
        <f t="shared" ref="L311:L313" si="119">K311/F311</f>
        <v>0.22409638554216868</v>
      </c>
      <c r="M311" s="160" t="s">
        <v>595</v>
      </c>
      <c r="N311" s="166">
        <v>44792</v>
      </c>
      <c r="O311" s="1"/>
      <c r="S311" s="206"/>
    </row>
    <row r="312" spans="1:19" ht="12.75" customHeight="1">
      <c r="A312" s="188">
        <v>178</v>
      </c>
      <c r="B312" s="189">
        <v>44775</v>
      </c>
      <c r="C312" s="189"/>
      <c r="D312" s="190" t="s">
        <v>491</v>
      </c>
      <c r="E312" s="191" t="s">
        <v>592</v>
      </c>
      <c r="F312" s="161">
        <v>31.25</v>
      </c>
      <c r="G312" s="191"/>
      <c r="H312" s="191">
        <v>38.75</v>
      </c>
      <c r="I312" s="193">
        <v>38</v>
      </c>
      <c r="J312" s="163" t="s">
        <v>680</v>
      </c>
      <c r="K312" s="164">
        <f t="shared" si="118"/>
        <v>7.5</v>
      </c>
      <c r="L312" s="165">
        <f t="shared" si="119"/>
        <v>0.24</v>
      </c>
      <c r="M312" s="160" t="s">
        <v>595</v>
      </c>
      <c r="N312" s="166">
        <v>44844</v>
      </c>
      <c r="O312" s="37"/>
      <c r="S312" s="55"/>
    </row>
    <row r="313" spans="1:19" ht="12.75" customHeight="1">
      <c r="A313" s="188">
        <v>179</v>
      </c>
      <c r="B313" s="189">
        <v>44841</v>
      </c>
      <c r="C313" s="189"/>
      <c r="D313" s="190" t="s">
        <v>836</v>
      </c>
      <c r="E313" s="191" t="s">
        <v>592</v>
      </c>
      <c r="F313" s="161">
        <v>665</v>
      </c>
      <c r="G313" s="191"/>
      <c r="H313" s="191">
        <v>807.5</v>
      </c>
      <c r="I313" s="193">
        <v>840</v>
      </c>
      <c r="J313" s="163" t="s">
        <v>833</v>
      </c>
      <c r="K313" s="164">
        <f t="shared" si="118"/>
        <v>142.5</v>
      </c>
      <c r="L313" s="165">
        <f t="shared" si="119"/>
        <v>0.21428571428571427</v>
      </c>
      <c r="M313" s="160" t="s">
        <v>595</v>
      </c>
      <c r="N313" s="166">
        <v>45097</v>
      </c>
      <c r="O313" s="37"/>
      <c r="S313" s="55"/>
    </row>
    <row r="314" spans="1:19" ht="12.75" customHeight="1">
      <c r="A314" s="188">
        <v>180</v>
      </c>
      <c r="B314" s="189">
        <v>44844</v>
      </c>
      <c r="C314" s="189"/>
      <c r="D314" s="190" t="s">
        <v>438</v>
      </c>
      <c r="E314" s="191" t="s">
        <v>592</v>
      </c>
      <c r="F314" s="161">
        <v>227.5</v>
      </c>
      <c r="G314" s="191"/>
      <c r="H314" s="191">
        <v>270</v>
      </c>
      <c r="I314" s="193">
        <v>291</v>
      </c>
      <c r="J314" s="163" t="s">
        <v>870</v>
      </c>
      <c r="K314" s="164">
        <f t="shared" ref="K314" si="120">H314-F314</f>
        <v>42.5</v>
      </c>
      <c r="L314" s="165">
        <f t="shared" ref="L314" si="121">K314/F314</f>
        <v>0.18681318681318682</v>
      </c>
      <c r="M314" s="160" t="s">
        <v>595</v>
      </c>
      <c r="N314" s="166">
        <v>45160</v>
      </c>
      <c r="O314" s="37"/>
      <c r="R314" s="37"/>
      <c r="S314" s="55"/>
    </row>
    <row r="315" spans="1:19" ht="12.75" customHeight="1">
      <c r="A315" s="188">
        <v>181</v>
      </c>
      <c r="B315" s="189">
        <v>44845</v>
      </c>
      <c r="C315" s="189"/>
      <c r="D315" s="190" t="s">
        <v>436</v>
      </c>
      <c r="E315" s="191" t="s">
        <v>592</v>
      </c>
      <c r="F315" s="161">
        <v>555</v>
      </c>
      <c r="G315" s="191"/>
      <c r="H315" s="191">
        <v>700</v>
      </c>
      <c r="I315" s="193">
        <v>765</v>
      </c>
      <c r="J315" s="163" t="s">
        <v>869</v>
      </c>
      <c r="K315" s="164">
        <f t="shared" ref="K315" si="122">H315-F315</f>
        <v>145</v>
      </c>
      <c r="L315" s="165">
        <f t="shared" ref="L315" si="123">K315/F315</f>
        <v>0.26126126126126126</v>
      </c>
      <c r="M315" s="160" t="s">
        <v>595</v>
      </c>
      <c r="N315" s="166">
        <v>45159</v>
      </c>
      <c r="O315" s="37"/>
      <c r="R315" s="37"/>
      <c r="S315" s="55"/>
    </row>
    <row r="316" spans="1:19" ht="12.75" customHeight="1">
      <c r="A316" s="188">
        <v>182</v>
      </c>
      <c r="B316" s="189">
        <v>44981</v>
      </c>
      <c r="C316" s="189"/>
      <c r="D316" s="190" t="s">
        <v>453</v>
      </c>
      <c r="E316" s="191" t="s">
        <v>592</v>
      </c>
      <c r="F316" s="161">
        <v>1675</v>
      </c>
      <c r="G316" s="191"/>
      <c r="H316" s="191">
        <v>2080</v>
      </c>
      <c r="I316" s="193">
        <v>2080</v>
      </c>
      <c r="J316" s="163" t="s">
        <v>680</v>
      </c>
      <c r="K316" s="164">
        <f>H316-F316</f>
        <v>405</v>
      </c>
      <c r="L316" s="165">
        <f>K316/F316</f>
        <v>0.2417910447761194</v>
      </c>
      <c r="M316" s="160" t="s">
        <v>595</v>
      </c>
      <c r="N316" s="166">
        <v>45119</v>
      </c>
      <c r="O316" s="37"/>
      <c r="S316" s="55" t="s">
        <v>866</v>
      </c>
    </row>
    <row r="317" spans="1:19" ht="12.75" customHeight="1">
      <c r="A317" s="188">
        <v>183</v>
      </c>
      <c r="B317" s="189">
        <v>44986</v>
      </c>
      <c r="C317" s="189"/>
      <c r="D317" s="190" t="s">
        <v>491</v>
      </c>
      <c r="E317" s="191" t="s">
        <v>592</v>
      </c>
      <c r="F317" s="161">
        <v>57.5</v>
      </c>
      <c r="G317" s="191"/>
      <c r="H317" s="191">
        <v>120</v>
      </c>
      <c r="I317" s="193">
        <v>120</v>
      </c>
      <c r="J317" s="163" t="s">
        <v>680</v>
      </c>
      <c r="K317" s="164">
        <f>H317-F317</f>
        <v>62.5</v>
      </c>
      <c r="L317" s="165">
        <f>K317/F317</f>
        <v>1.0869565217391304</v>
      </c>
      <c r="M317" s="160" t="s">
        <v>595</v>
      </c>
      <c r="N317" s="166">
        <v>45049</v>
      </c>
      <c r="O317" s="37"/>
      <c r="S317" s="55" t="s">
        <v>866</v>
      </c>
    </row>
    <row r="318" spans="1:19" ht="12.75" customHeight="1">
      <c r="A318" s="188">
        <v>184</v>
      </c>
      <c r="B318" s="189">
        <v>45008</v>
      </c>
      <c r="C318" s="189"/>
      <c r="D318" s="190" t="s">
        <v>508</v>
      </c>
      <c r="E318" s="191" t="s">
        <v>592</v>
      </c>
      <c r="F318" s="161">
        <v>2765</v>
      </c>
      <c r="G318" s="191"/>
      <c r="H318" s="191">
        <v>3547.5</v>
      </c>
      <c r="I318" s="193">
        <v>3523</v>
      </c>
      <c r="J318" s="163" t="s">
        <v>680</v>
      </c>
      <c r="K318" s="164">
        <f>H318-F318</f>
        <v>782.5</v>
      </c>
      <c r="L318" s="165">
        <f>K318/F318</f>
        <v>0.28300180831826399</v>
      </c>
      <c r="M318" s="160" t="s">
        <v>595</v>
      </c>
      <c r="N318" s="166">
        <v>45177</v>
      </c>
      <c r="O318" s="37"/>
      <c r="S318" s="55" t="s">
        <v>866</v>
      </c>
    </row>
    <row r="319" spans="1:19" ht="12.75" customHeight="1">
      <c r="A319" s="188">
        <v>185</v>
      </c>
      <c r="B319" s="189">
        <v>45027</v>
      </c>
      <c r="C319" s="189"/>
      <c r="D319" s="190" t="s">
        <v>837</v>
      </c>
      <c r="E319" s="191" t="s">
        <v>592</v>
      </c>
      <c r="F319" s="161">
        <v>460</v>
      </c>
      <c r="G319" s="191"/>
      <c r="H319" s="191">
        <v>825</v>
      </c>
      <c r="I319" s="193">
        <v>810</v>
      </c>
      <c r="J319" s="163" t="s">
        <v>680</v>
      </c>
      <c r="K319" s="164">
        <f>H319-F319</f>
        <v>365</v>
      </c>
      <c r="L319" s="165">
        <f>K319/F319</f>
        <v>0.79347826086956519</v>
      </c>
      <c r="M319" s="160" t="s">
        <v>595</v>
      </c>
      <c r="N319" s="166">
        <v>45155</v>
      </c>
      <c r="O319" s="37"/>
      <c r="S319" s="55" t="s">
        <v>866</v>
      </c>
    </row>
    <row r="320" spans="1:19" ht="12.75" customHeight="1">
      <c r="A320" s="213">
        <v>186</v>
      </c>
      <c r="B320" s="214">
        <v>45050</v>
      </c>
      <c r="C320" s="53"/>
      <c r="D320" s="53" t="s">
        <v>42</v>
      </c>
      <c r="E320" s="218" t="s">
        <v>592</v>
      </c>
      <c r="F320" s="51" t="s">
        <v>838</v>
      </c>
      <c r="G320" s="51"/>
      <c r="H320" s="51"/>
      <c r="I320" s="51">
        <v>5040</v>
      </c>
      <c r="J320" s="51" t="s">
        <v>593</v>
      </c>
      <c r="K320" s="51"/>
      <c r="L320" s="51"/>
      <c r="M320" s="51"/>
      <c r="N320" s="51"/>
      <c r="O320" s="37"/>
      <c r="S320" s="55" t="s">
        <v>866</v>
      </c>
    </row>
    <row r="321" spans="1:39" ht="12.75" customHeight="1">
      <c r="A321" s="188">
        <v>187</v>
      </c>
      <c r="B321" s="189">
        <v>45075</v>
      </c>
      <c r="C321" s="189"/>
      <c r="D321" s="190" t="s">
        <v>839</v>
      </c>
      <c r="E321" s="191" t="s">
        <v>592</v>
      </c>
      <c r="F321" s="161">
        <v>585</v>
      </c>
      <c r="G321" s="191"/>
      <c r="H321" s="191">
        <v>732</v>
      </c>
      <c r="I321" s="193">
        <v>732</v>
      </c>
      <c r="J321" s="163" t="s">
        <v>680</v>
      </c>
      <c r="K321" s="164">
        <f>H321-F321</f>
        <v>147</v>
      </c>
      <c r="L321" s="165">
        <f>K321/F321</f>
        <v>0.25128205128205128</v>
      </c>
      <c r="M321" s="160" t="s">
        <v>595</v>
      </c>
      <c r="N321" s="166">
        <v>45152</v>
      </c>
      <c r="O321" s="37"/>
      <c r="R321" s="37"/>
      <c r="S321" s="55" t="s">
        <v>866</v>
      </c>
      <c r="U321" s="37"/>
      <c r="W321" s="37"/>
      <c r="X321" s="55"/>
      <c r="Z321" s="37"/>
      <c r="AB321" s="37"/>
      <c r="AC321" s="55"/>
      <c r="AE321" s="37"/>
      <c r="AG321" s="37"/>
      <c r="AH321" s="55"/>
      <c r="AJ321" s="37"/>
      <c r="AL321" s="37"/>
      <c r="AM321" s="55"/>
    </row>
    <row r="322" spans="1:39" ht="12.75" customHeight="1">
      <c r="A322" s="213">
        <v>188</v>
      </c>
      <c r="B322" s="214">
        <v>45078</v>
      </c>
      <c r="C322" s="53"/>
      <c r="D322" s="53" t="s">
        <v>540</v>
      </c>
      <c r="E322" s="218" t="s">
        <v>592</v>
      </c>
      <c r="F322" s="51" t="s">
        <v>840</v>
      </c>
      <c r="G322" s="51"/>
      <c r="H322" s="51"/>
      <c r="I322" s="51">
        <v>4300</v>
      </c>
      <c r="J322" s="51" t="s">
        <v>593</v>
      </c>
      <c r="K322" s="51"/>
      <c r="L322" s="51"/>
      <c r="M322" s="51"/>
      <c r="N322" s="51"/>
      <c r="O322" s="37"/>
      <c r="R322" s="37"/>
      <c r="S322" s="55" t="s">
        <v>866</v>
      </c>
      <c r="U322" s="37"/>
      <c r="W322" s="37"/>
      <c r="X322" s="55"/>
      <c r="Z322" s="37"/>
      <c r="AB322" s="37"/>
      <c r="AC322" s="55"/>
      <c r="AE322" s="37"/>
      <c r="AG322" s="37"/>
      <c r="AH322" s="55"/>
      <c r="AJ322" s="37"/>
      <c r="AL322" s="37"/>
      <c r="AM322" s="55"/>
    </row>
    <row r="323" spans="1:39" ht="12.75" customHeight="1">
      <c r="A323" s="213">
        <v>189</v>
      </c>
      <c r="B323" s="214">
        <v>45103</v>
      </c>
      <c r="C323" s="53"/>
      <c r="D323" s="53" t="s">
        <v>863</v>
      </c>
      <c r="E323" s="218" t="s">
        <v>592</v>
      </c>
      <c r="F323" s="51" t="s">
        <v>660</v>
      </c>
      <c r="G323" s="51"/>
      <c r="H323" s="51"/>
      <c r="I323" s="51">
        <v>383</v>
      </c>
      <c r="J323" s="51" t="s">
        <v>593</v>
      </c>
      <c r="K323" s="51"/>
      <c r="L323" s="51"/>
      <c r="M323" s="51"/>
      <c r="N323" s="51"/>
      <c r="O323" s="37"/>
      <c r="R323" s="37"/>
      <c r="S323" s="55" t="s">
        <v>866</v>
      </c>
      <c r="U323" s="37"/>
      <c r="W323" s="37"/>
      <c r="X323" s="55"/>
      <c r="Z323" s="37"/>
      <c r="AB323" s="37"/>
      <c r="AC323" s="55"/>
      <c r="AE323" s="37"/>
      <c r="AG323" s="37"/>
      <c r="AH323" s="55"/>
      <c r="AJ323" s="37"/>
      <c r="AL323" s="37"/>
      <c r="AM323" s="55"/>
    </row>
    <row r="324" spans="1:39" ht="12.75" customHeight="1">
      <c r="A324" s="188">
        <v>190</v>
      </c>
      <c r="B324" s="189">
        <v>45120</v>
      </c>
      <c r="C324" s="189"/>
      <c r="D324" s="190" t="s">
        <v>539</v>
      </c>
      <c r="E324" s="191" t="s">
        <v>592</v>
      </c>
      <c r="F324" s="161">
        <v>2312.5</v>
      </c>
      <c r="G324" s="191"/>
      <c r="H324" s="191">
        <v>2935</v>
      </c>
      <c r="I324" s="193">
        <v>2935</v>
      </c>
      <c r="J324" s="163" t="s">
        <v>680</v>
      </c>
      <c r="K324" s="164">
        <f>H324-F324</f>
        <v>622.5</v>
      </c>
      <c r="L324" s="165">
        <f>K324/F324</f>
        <v>0.26918918918918922</v>
      </c>
      <c r="M324" s="160" t="s">
        <v>595</v>
      </c>
      <c r="N324" s="166">
        <v>45177</v>
      </c>
      <c r="O324" s="37"/>
      <c r="R324" s="37"/>
      <c r="S324" s="55" t="s">
        <v>866</v>
      </c>
      <c r="U324" s="37"/>
      <c r="W324" s="37"/>
      <c r="X324" s="55"/>
      <c r="Z324" s="37"/>
      <c r="AB324" s="37"/>
      <c r="AC324" s="55"/>
      <c r="AE324" s="37"/>
      <c r="AG324" s="37"/>
      <c r="AH324" s="55"/>
      <c r="AJ324" s="37"/>
      <c r="AL324" s="37"/>
      <c r="AM324" s="55"/>
    </row>
    <row r="325" spans="1:39" ht="12.75" customHeight="1">
      <c r="A325" s="188">
        <v>191</v>
      </c>
      <c r="B325" s="189">
        <v>45125</v>
      </c>
      <c r="C325" s="189"/>
      <c r="D325" s="190" t="s">
        <v>203</v>
      </c>
      <c r="E325" s="191" t="s">
        <v>592</v>
      </c>
      <c r="F325" s="161">
        <v>3980</v>
      </c>
      <c r="G325" s="191"/>
      <c r="H325" s="191">
        <v>4895</v>
      </c>
      <c r="I325" s="193">
        <v>4895</v>
      </c>
      <c r="J325" s="163" t="s">
        <v>680</v>
      </c>
      <c r="K325" s="164">
        <f>H325-F325</f>
        <v>915</v>
      </c>
      <c r="L325" s="165">
        <f>K325/F325</f>
        <v>0.22989949748743718</v>
      </c>
      <c r="M325" s="160" t="s">
        <v>595</v>
      </c>
      <c r="N325" s="166">
        <v>45155</v>
      </c>
      <c r="O325" s="37"/>
      <c r="S325" s="55" t="s">
        <v>866</v>
      </c>
      <c r="U325" s="37"/>
      <c r="X325" s="55"/>
      <c r="Z325" s="37"/>
      <c r="AC325" s="55"/>
      <c r="AE325" s="37"/>
      <c r="AH325" s="55"/>
      <c r="AJ325" s="37"/>
      <c r="AM325" s="55"/>
    </row>
    <row r="326" spans="1:39" ht="12.75" customHeight="1">
      <c r="A326" s="188">
        <v>192</v>
      </c>
      <c r="B326" s="189">
        <v>45145</v>
      </c>
      <c r="C326" s="189"/>
      <c r="D326" s="190" t="s">
        <v>867</v>
      </c>
      <c r="E326" s="191" t="s">
        <v>592</v>
      </c>
      <c r="F326" s="161">
        <v>565</v>
      </c>
      <c r="G326" s="191"/>
      <c r="H326" s="191">
        <v>725</v>
      </c>
      <c r="I326" s="193">
        <v>725</v>
      </c>
      <c r="J326" s="163" t="s">
        <v>680</v>
      </c>
      <c r="K326" s="164">
        <f>H326-F326</f>
        <v>160</v>
      </c>
      <c r="L326" s="165">
        <f>K326/F326</f>
        <v>0.2831858407079646</v>
      </c>
      <c r="M326" s="160" t="s">
        <v>595</v>
      </c>
      <c r="N326" s="166">
        <v>45169</v>
      </c>
      <c r="O326" s="37"/>
      <c r="S326" s="55" t="s">
        <v>866</v>
      </c>
      <c r="U326" s="37"/>
      <c r="X326" s="55"/>
      <c r="Z326" s="37"/>
      <c r="AC326" s="55"/>
      <c r="AE326" s="37"/>
      <c r="AH326" s="55"/>
      <c r="AJ326" s="37"/>
      <c r="AM326" s="55"/>
    </row>
    <row r="327" spans="1:39" ht="12.75" customHeight="1">
      <c r="A327" s="213">
        <v>193</v>
      </c>
      <c r="B327" s="214">
        <v>45167</v>
      </c>
      <c r="C327" s="53"/>
      <c r="D327" s="53" t="s">
        <v>871</v>
      </c>
      <c r="E327" s="218" t="s">
        <v>592</v>
      </c>
      <c r="F327" s="51" t="s">
        <v>872</v>
      </c>
      <c r="G327" s="51"/>
      <c r="H327" s="51"/>
      <c r="I327" s="51">
        <v>950</v>
      </c>
      <c r="J327" s="51" t="s">
        <v>593</v>
      </c>
      <c r="K327" s="51"/>
      <c r="L327" s="51"/>
      <c r="M327" s="51"/>
      <c r="N327" s="51"/>
      <c r="O327" s="37"/>
      <c r="S327" s="55" t="s">
        <v>866</v>
      </c>
      <c r="U327" s="37"/>
      <c r="X327" s="55"/>
      <c r="Z327" s="37"/>
      <c r="AC327" s="55"/>
      <c r="AE327" s="37"/>
      <c r="AH327" s="55"/>
      <c r="AJ327" s="37"/>
      <c r="AM327" s="55"/>
    </row>
    <row r="328" spans="1:39" ht="12.75" customHeight="1">
      <c r="A328" s="213">
        <v>194</v>
      </c>
      <c r="B328" s="214">
        <v>45184</v>
      </c>
      <c r="C328" s="53"/>
      <c r="D328" s="53" t="s">
        <v>542</v>
      </c>
      <c r="E328" s="218" t="s">
        <v>592</v>
      </c>
      <c r="F328" s="51" t="s">
        <v>885</v>
      </c>
      <c r="G328" s="51"/>
      <c r="H328" s="51"/>
      <c r="I328" s="51">
        <v>480</v>
      </c>
      <c r="J328" s="51" t="s">
        <v>593</v>
      </c>
      <c r="K328" s="51"/>
      <c r="L328" s="51"/>
      <c r="M328" s="51"/>
      <c r="N328" s="51"/>
      <c r="O328" s="37"/>
      <c r="S328" s="55"/>
      <c r="U328" s="37"/>
      <c r="X328" s="55"/>
      <c r="Z328" s="37"/>
      <c r="AC328" s="55"/>
      <c r="AE328" s="37"/>
      <c r="AH328" s="55"/>
      <c r="AJ328" s="37"/>
      <c r="AM328" s="55"/>
    </row>
    <row r="329" spans="1:39" ht="12.75" customHeight="1">
      <c r="A329" s="213">
        <v>195</v>
      </c>
      <c r="B329" s="214">
        <v>45203</v>
      </c>
      <c r="C329" s="53"/>
      <c r="D329" s="53" t="s">
        <v>176</v>
      </c>
      <c r="E329" s="218" t="s">
        <v>592</v>
      </c>
      <c r="F329" s="51" t="s">
        <v>918</v>
      </c>
      <c r="G329" s="51"/>
      <c r="H329" s="51"/>
      <c r="I329" s="51">
        <v>1198</v>
      </c>
      <c r="J329" s="51" t="s">
        <v>593</v>
      </c>
      <c r="K329" s="51"/>
      <c r="L329" s="51"/>
      <c r="M329" s="51"/>
      <c r="N329" s="51"/>
      <c r="O329" s="37"/>
      <c r="S329" s="55"/>
      <c r="U329" s="37"/>
      <c r="X329" s="55"/>
      <c r="Z329" s="37"/>
      <c r="AC329" s="55"/>
      <c r="AE329" s="37"/>
      <c r="AH329" s="55"/>
      <c r="AJ329" s="37"/>
      <c r="AM329" s="55"/>
    </row>
    <row r="330" spans="1:39" ht="12.75" customHeight="1">
      <c r="A330" s="213">
        <v>196</v>
      </c>
      <c r="B330" s="214">
        <v>45216</v>
      </c>
      <c r="C330" s="53"/>
      <c r="D330" s="53" t="s">
        <v>107</v>
      </c>
      <c r="E330" s="218" t="s">
        <v>592</v>
      </c>
      <c r="F330" s="51" t="s">
        <v>1002</v>
      </c>
      <c r="G330" s="51"/>
      <c r="H330" s="51"/>
      <c r="I330" s="51">
        <v>6870</v>
      </c>
      <c r="J330" s="51" t="s">
        <v>593</v>
      </c>
      <c r="K330" s="51"/>
      <c r="L330" s="51"/>
      <c r="M330" s="51"/>
      <c r="N330" s="51"/>
      <c r="O330" s="37"/>
      <c r="S330" s="55"/>
      <c r="U330" s="37"/>
      <c r="X330" s="55"/>
      <c r="Z330" s="37"/>
      <c r="AC330" s="55"/>
      <c r="AE330" s="37"/>
      <c r="AH330" s="55"/>
      <c r="AJ330" s="37"/>
      <c r="AM330" s="55"/>
    </row>
    <row r="331" spans="1:39" ht="12.75" customHeight="1">
      <c r="A331" s="213">
        <v>197</v>
      </c>
      <c r="B331" s="214">
        <v>45216</v>
      </c>
      <c r="C331" s="53"/>
      <c r="D331" s="53" t="s">
        <v>1003</v>
      </c>
      <c r="E331" s="218" t="s">
        <v>592</v>
      </c>
      <c r="F331" s="51" t="s">
        <v>1004</v>
      </c>
      <c r="G331" s="51"/>
      <c r="H331" s="51"/>
      <c r="I331" s="51">
        <v>1415</v>
      </c>
      <c r="J331" s="51" t="s">
        <v>593</v>
      </c>
      <c r="K331" s="51"/>
      <c r="L331" s="51"/>
      <c r="M331" s="51"/>
      <c r="N331" s="51"/>
      <c r="O331" s="37"/>
      <c r="S331" s="55"/>
      <c r="U331" s="37"/>
      <c r="X331" s="55"/>
      <c r="Z331" s="37"/>
      <c r="AC331" s="55"/>
      <c r="AE331" s="37"/>
      <c r="AH331" s="55"/>
      <c r="AJ331" s="37"/>
      <c r="AM331" s="55"/>
    </row>
    <row r="332" spans="1:39" ht="12.75" customHeight="1">
      <c r="A332" s="213"/>
      <c r="B332" s="214"/>
      <c r="C332" s="53"/>
      <c r="D332" s="53"/>
      <c r="E332" s="218"/>
      <c r="F332" s="51"/>
      <c r="G332" s="51"/>
      <c r="H332" s="51"/>
      <c r="I332" s="51"/>
      <c r="J332" s="51"/>
      <c r="K332" s="51"/>
      <c r="L332" s="51"/>
      <c r="M332" s="51"/>
      <c r="N332" s="51"/>
      <c r="O332" s="37"/>
      <c r="S332" s="55"/>
      <c r="U332" s="37"/>
      <c r="X332" s="55"/>
      <c r="Z332" s="37"/>
      <c r="AC332" s="55"/>
      <c r="AE332" s="37"/>
      <c r="AH332" s="55"/>
      <c r="AJ332" s="37"/>
      <c r="AM332" s="55"/>
    </row>
    <row r="333" spans="1:39" ht="12.75" customHeight="1">
      <c r="A333" s="53"/>
      <c r="B333" s="53"/>
      <c r="C333" s="53"/>
      <c r="D333" s="53"/>
      <c r="E333" s="53"/>
      <c r="F333" s="51"/>
      <c r="G333" s="51"/>
      <c r="H333" s="51"/>
      <c r="I333" s="51"/>
      <c r="J333" s="31"/>
      <c r="K333" s="51"/>
      <c r="L333" s="51"/>
      <c r="M333" s="51"/>
      <c r="N333" s="53"/>
      <c r="O333" s="37"/>
      <c r="S333" s="55"/>
      <c r="U333" s="37"/>
      <c r="X333" s="55"/>
      <c r="Z333" s="37"/>
      <c r="AC333" s="55"/>
      <c r="AE333" s="37"/>
      <c r="AH333" s="55"/>
      <c r="AJ333" s="37"/>
      <c r="AM333" s="55"/>
    </row>
    <row r="334" spans="1:39" ht="12.75" customHeight="1">
      <c r="B334" s="219" t="s">
        <v>841</v>
      </c>
      <c r="F334" s="55"/>
      <c r="G334" s="55"/>
      <c r="H334" s="55"/>
      <c r="I334" s="55"/>
      <c r="J334" s="37"/>
      <c r="K334" s="55"/>
      <c r="L334" s="55"/>
      <c r="M334" s="55"/>
      <c r="O334" s="37"/>
      <c r="S334" s="55"/>
      <c r="U334" s="37"/>
      <c r="X334" s="55"/>
      <c r="Z334" s="37"/>
      <c r="AC334" s="55"/>
      <c r="AE334" s="37"/>
      <c r="AH334" s="55"/>
      <c r="AJ334" s="37"/>
      <c r="AM334" s="55"/>
    </row>
    <row r="335" spans="1:39" ht="12.75" customHeight="1">
      <c r="A335" s="220"/>
      <c r="F335" s="55"/>
      <c r="G335" s="55"/>
      <c r="H335" s="55"/>
      <c r="I335" s="55"/>
      <c r="J335" s="37"/>
      <c r="K335" s="55"/>
      <c r="L335" s="55"/>
      <c r="M335" s="55"/>
      <c r="O335" s="37"/>
      <c r="S335" s="55"/>
      <c r="U335" s="37"/>
      <c r="X335" s="55"/>
      <c r="Z335" s="37"/>
      <c r="AC335" s="55"/>
      <c r="AE335" s="37"/>
      <c r="AH335" s="55"/>
      <c r="AJ335" s="37"/>
      <c r="AM335" s="55"/>
    </row>
    <row r="336" spans="1:39" ht="12.75" customHeight="1">
      <c r="A336" s="220"/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1:19" ht="12.75" customHeight="1">
      <c r="A337" s="51"/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1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1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1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1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1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1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1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1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1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1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1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1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1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1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1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  <row r="485" spans="6:19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S485" s="55"/>
    </row>
    <row r="486" spans="6:19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S486" s="55"/>
    </row>
    <row r="487" spans="6:19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S487" s="55"/>
    </row>
    <row r="488" spans="6:19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S488" s="55"/>
    </row>
    <row r="489" spans="6:19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S489" s="55"/>
    </row>
    <row r="490" spans="6:19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S490" s="55"/>
    </row>
    <row r="491" spans="6:19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S491" s="55"/>
    </row>
    <row r="492" spans="6:19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S492" s="55"/>
    </row>
    <row r="493" spans="6:19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S493" s="55"/>
    </row>
    <row r="494" spans="6:19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S494" s="55"/>
    </row>
    <row r="495" spans="6:19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S495" s="55"/>
    </row>
    <row r="496" spans="6:19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S496" s="55"/>
    </row>
    <row r="497" spans="6:19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S497" s="55"/>
    </row>
    <row r="498" spans="6:19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S498" s="55"/>
    </row>
    <row r="499" spans="6:19" ht="12.75" customHeight="1">
      <c r="F499" s="55"/>
      <c r="G499" s="55"/>
      <c r="H499" s="55"/>
      <c r="I499" s="55"/>
      <c r="J499" s="37"/>
      <c r="K499" s="55"/>
      <c r="L499" s="55"/>
      <c r="M499" s="55"/>
      <c r="O499" s="37"/>
      <c r="S499" s="55"/>
    </row>
    <row r="500" spans="6:19" ht="12.75" customHeight="1">
      <c r="F500" s="55"/>
      <c r="G500" s="55"/>
      <c r="H500" s="55"/>
      <c r="I500" s="55"/>
      <c r="J500" s="37"/>
      <c r="K500" s="55"/>
      <c r="L500" s="55"/>
      <c r="M500" s="55"/>
      <c r="O500" s="37"/>
      <c r="S500" s="55"/>
    </row>
    <row r="501" spans="6:19" ht="12.75" customHeight="1">
      <c r="F501" s="55"/>
      <c r="G501" s="55"/>
      <c r="H501" s="55"/>
      <c r="I501" s="55"/>
      <c r="J501" s="37"/>
      <c r="K501" s="55"/>
      <c r="L501" s="55"/>
      <c r="M501" s="55"/>
      <c r="O501" s="37"/>
      <c r="S501" s="55"/>
    </row>
    <row r="502" spans="6:19" ht="12.75" customHeight="1">
      <c r="F502" s="55"/>
      <c r="G502" s="55"/>
      <c r="H502" s="55"/>
      <c r="I502" s="55"/>
      <c r="J502" s="37"/>
      <c r="K502" s="55"/>
      <c r="L502" s="55"/>
      <c r="M502" s="55"/>
      <c r="O502" s="37"/>
      <c r="S502" s="55"/>
    </row>
    <row r="503" spans="6:19" ht="12.75" customHeight="1">
      <c r="F503" s="55"/>
      <c r="G503" s="55"/>
      <c r="H503" s="55"/>
      <c r="I503" s="55"/>
      <c r="J503" s="37"/>
      <c r="K503" s="55"/>
      <c r="L503" s="55"/>
      <c r="M503" s="55"/>
      <c r="O503" s="37"/>
      <c r="S503" s="55"/>
    </row>
    <row r="504" spans="6:19" ht="12.75" customHeight="1">
      <c r="F504" s="55"/>
      <c r="G504" s="55"/>
      <c r="H504" s="55"/>
      <c r="I504" s="55"/>
      <c r="J504" s="37"/>
      <c r="K504" s="55"/>
      <c r="L504" s="55"/>
      <c r="M504" s="55"/>
      <c r="O504" s="37"/>
      <c r="S504" s="55"/>
    </row>
    <row r="505" spans="6:19" ht="12.75" customHeight="1">
      <c r="F505" s="55"/>
      <c r="G505" s="55"/>
      <c r="H505" s="55"/>
      <c r="I505" s="55"/>
      <c r="J505" s="37"/>
      <c r="K505" s="55"/>
      <c r="L505" s="55"/>
      <c r="M505" s="55"/>
      <c r="O505" s="37"/>
      <c r="S505" s="55"/>
    </row>
    <row r="506" spans="6:19" ht="12.75" customHeight="1">
      <c r="F506" s="55"/>
      <c r="G506" s="55"/>
      <c r="H506" s="55"/>
      <c r="I506" s="55"/>
      <c r="J506" s="37"/>
      <c r="K506" s="55"/>
      <c r="L506" s="55"/>
      <c r="M506" s="55"/>
      <c r="O506" s="37"/>
      <c r="S506" s="55"/>
    </row>
    <row r="507" spans="6:19" ht="12.75" customHeight="1">
      <c r="F507" s="55"/>
      <c r="G507" s="55"/>
      <c r="H507" s="55"/>
      <c r="I507" s="55"/>
      <c r="J507" s="37"/>
      <c r="K507" s="55"/>
      <c r="L507" s="55"/>
      <c r="M507" s="55"/>
      <c r="O507" s="37"/>
      <c r="S507" s="55"/>
    </row>
    <row r="508" spans="6:19" ht="12.75" customHeight="1">
      <c r="F508" s="55"/>
      <c r="G508" s="55"/>
      <c r="H508" s="55"/>
      <c r="I508" s="55"/>
      <c r="J508" s="37"/>
      <c r="K508" s="55"/>
      <c r="L508" s="55"/>
      <c r="M508" s="55"/>
      <c r="O508" s="37"/>
      <c r="S508" s="55"/>
    </row>
    <row r="509" spans="6:19" ht="12.75" customHeight="1">
      <c r="F509" s="55"/>
      <c r="G509" s="55"/>
      <c r="H509" s="55"/>
      <c r="I509" s="55"/>
      <c r="J509" s="37"/>
      <c r="K509" s="55"/>
      <c r="L509" s="55"/>
      <c r="M509" s="55"/>
      <c r="O509" s="37"/>
      <c r="S509" s="55"/>
    </row>
    <row r="510" spans="6:19" ht="15" customHeight="1">
      <c r="F510" s="55"/>
      <c r="G510" s="55"/>
      <c r="H510" s="55"/>
      <c r="I510" s="55"/>
      <c r="J510" s="37"/>
      <c r="K510" s="55"/>
      <c r="L510" s="55"/>
      <c r="M510" s="55"/>
      <c r="O510" s="37"/>
      <c r="S510" s="55"/>
    </row>
  </sheetData>
  <autoFilter ref="S1:S333"/>
  <mergeCells count="85">
    <mergeCell ref="M103:M104"/>
    <mergeCell ref="B84:B85"/>
    <mergeCell ref="J84:J85"/>
    <mergeCell ref="J98:J99"/>
    <mergeCell ref="M106:M107"/>
    <mergeCell ref="P86:P87"/>
    <mergeCell ref="M88:M89"/>
    <mergeCell ref="O88:O89"/>
    <mergeCell ref="P88:P89"/>
    <mergeCell ref="B90:B91"/>
    <mergeCell ref="J90:J91"/>
    <mergeCell ref="M86:M87"/>
    <mergeCell ref="O86:O87"/>
    <mergeCell ref="J88:J89"/>
    <mergeCell ref="M90:M91"/>
    <mergeCell ref="O90:O91"/>
    <mergeCell ref="P90:P91"/>
    <mergeCell ref="P78:P79"/>
    <mergeCell ref="P80:P81"/>
    <mergeCell ref="P82:P83"/>
    <mergeCell ref="P84:P85"/>
    <mergeCell ref="M78:M79"/>
    <mergeCell ref="M80:M81"/>
    <mergeCell ref="M82:M83"/>
    <mergeCell ref="M84:M85"/>
    <mergeCell ref="O78:O79"/>
    <mergeCell ref="O80:O81"/>
    <mergeCell ref="O82:O83"/>
    <mergeCell ref="O84:O85"/>
    <mergeCell ref="A88:A89"/>
    <mergeCell ref="B88:B89"/>
    <mergeCell ref="A86:A87"/>
    <mergeCell ref="B86:B87"/>
    <mergeCell ref="J86:J87"/>
    <mergeCell ref="P93:P94"/>
    <mergeCell ref="A90:A91"/>
    <mergeCell ref="P95:P96"/>
    <mergeCell ref="M95:M96"/>
    <mergeCell ref="A95:A96"/>
    <mergeCell ref="B95:B96"/>
    <mergeCell ref="J95:J96"/>
    <mergeCell ref="O95:O96"/>
    <mergeCell ref="A93:A94"/>
    <mergeCell ref="B93:B94"/>
    <mergeCell ref="J93:J94"/>
    <mergeCell ref="M93:M94"/>
    <mergeCell ref="O93:O94"/>
    <mergeCell ref="O106:O107"/>
    <mergeCell ref="P98:P99"/>
    <mergeCell ref="A98:A99"/>
    <mergeCell ref="B98:B99"/>
    <mergeCell ref="K98:K99"/>
    <mergeCell ref="P106:P107"/>
    <mergeCell ref="J106:J107"/>
    <mergeCell ref="A106:A107"/>
    <mergeCell ref="B106:B107"/>
    <mergeCell ref="M98:M99"/>
    <mergeCell ref="O98:O99"/>
    <mergeCell ref="A103:A104"/>
    <mergeCell ref="B103:B104"/>
    <mergeCell ref="J103:J104"/>
    <mergeCell ref="O103:O104"/>
    <mergeCell ref="P103:P104"/>
    <mergeCell ref="A69:A70"/>
    <mergeCell ref="B69:B70"/>
    <mergeCell ref="J69:J70"/>
    <mergeCell ref="J108:J109"/>
    <mergeCell ref="A108:A109"/>
    <mergeCell ref="B108:B109"/>
    <mergeCell ref="A82:A83"/>
    <mergeCell ref="B82:B83"/>
    <mergeCell ref="J82:J83"/>
    <mergeCell ref="A78:A79"/>
    <mergeCell ref="B78:B79"/>
    <mergeCell ref="A80:A81"/>
    <mergeCell ref="B80:B81"/>
    <mergeCell ref="J78:J79"/>
    <mergeCell ref="J80:J81"/>
    <mergeCell ref="A84:A85"/>
    <mergeCell ref="J112:J113"/>
    <mergeCell ref="A112:A113"/>
    <mergeCell ref="B112:B113"/>
    <mergeCell ref="A110:A111"/>
    <mergeCell ref="B110:B111"/>
    <mergeCell ref="J110:J111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80 K87:L92 K48 K53 K104" formula="1"/>
    <ignoredError sqref="F94:F9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2023-10-27T02:47:00Z</dcterms:modified>
</cp:coreProperties>
</file>