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F&amp;O)'!$R$1:$R$379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29" i="7"/>
  <c r="K129"/>
  <c r="L130"/>
  <c r="K130"/>
  <c r="M130" s="1"/>
  <c r="L80"/>
  <c r="K80"/>
  <c r="M80" s="1"/>
  <c r="L71"/>
  <c r="K71"/>
  <c r="M71" s="1"/>
  <c r="L72"/>
  <c r="K72"/>
  <c r="L24"/>
  <c r="K24"/>
  <c r="M24" s="1"/>
  <c r="L128"/>
  <c r="K128"/>
  <c r="L127"/>
  <c r="M127" s="1"/>
  <c r="K127"/>
  <c r="K150"/>
  <c r="M150" s="1"/>
  <c r="K149"/>
  <c r="M149" s="1"/>
  <c r="L77"/>
  <c r="K77"/>
  <c r="M77" s="1"/>
  <c r="L126"/>
  <c r="K126"/>
  <c r="L76"/>
  <c r="K76"/>
  <c r="L11"/>
  <c r="K11"/>
  <c r="M11" s="1"/>
  <c r="L125"/>
  <c r="K125"/>
  <c r="L124"/>
  <c r="K124"/>
  <c r="M124" s="1"/>
  <c r="L75"/>
  <c r="K75"/>
  <c r="M75" s="1"/>
  <c r="L74"/>
  <c r="K74"/>
  <c r="M74" s="1"/>
  <c r="L66"/>
  <c r="K66"/>
  <c r="M66" s="1"/>
  <c r="L73"/>
  <c r="K73"/>
  <c r="K148"/>
  <c r="M148" s="1"/>
  <c r="L123"/>
  <c r="K123"/>
  <c r="L122"/>
  <c r="K122"/>
  <c r="L121"/>
  <c r="K121"/>
  <c r="L70"/>
  <c r="K70"/>
  <c r="L120"/>
  <c r="K120"/>
  <c r="L119"/>
  <c r="K119"/>
  <c r="L61"/>
  <c r="K61"/>
  <c r="L60"/>
  <c r="K60"/>
  <c r="M129" l="1"/>
  <c r="M72"/>
  <c r="M76"/>
  <c r="M128"/>
  <c r="M125"/>
  <c r="M126"/>
  <c r="M60"/>
  <c r="M70"/>
  <c r="M123"/>
  <c r="M73"/>
  <c r="M121"/>
  <c r="M122"/>
  <c r="M120"/>
  <c r="M119"/>
  <c r="M61"/>
  <c r="K143"/>
  <c r="M143" s="1"/>
  <c r="L69" l="1"/>
  <c r="K69"/>
  <c r="L64"/>
  <c r="K64"/>
  <c r="M64" s="1"/>
  <c r="L118"/>
  <c r="K118"/>
  <c r="L117"/>
  <c r="K117"/>
  <c r="L114"/>
  <c r="K114"/>
  <c r="L21"/>
  <c r="M69" l="1"/>
  <c r="M117"/>
  <c r="M118"/>
  <c r="M114"/>
  <c r="L68"/>
  <c r="K68"/>
  <c r="L65"/>
  <c r="K65"/>
  <c r="L116"/>
  <c r="K116"/>
  <c r="L115"/>
  <c r="K115"/>
  <c r="K147"/>
  <c r="M147" s="1"/>
  <c r="K146"/>
  <c r="M146" s="1"/>
  <c r="L110"/>
  <c r="K110"/>
  <c r="L111"/>
  <c r="K111"/>
  <c r="L44"/>
  <c r="K44"/>
  <c r="L56"/>
  <c r="K56"/>
  <c r="L57"/>
  <c r="K57"/>
  <c r="L26"/>
  <c r="K26"/>
  <c r="L113"/>
  <c r="K113"/>
  <c r="L104"/>
  <c r="K104"/>
  <c r="L112"/>
  <c r="K112"/>
  <c r="K109"/>
  <c r="L109"/>
  <c r="K145"/>
  <c r="M145" s="1"/>
  <c r="K144"/>
  <c r="M144" s="1"/>
  <c r="L108"/>
  <c r="K108"/>
  <c r="L107"/>
  <c r="K107"/>
  <c r="L53"/>
  <c r="K53"/>
  <c r="K59"/>
  <c r="L59"/>
  <c r="L13"/>
  <c r="K13"/>
  <c r="L106"/>
  <c r="K106"/>
  <c r="L58"/>
  <c r="K58"/>
  <c r="L102"/>
  <c r="K102"/>
  <c r="L103"/>
  <c r="K103"/>
  <c r="L105"/>
  <c r="K105"/>
  <c r="L101"/>
  <c r="K101"/>
  <c r="K100"/>
  <c r="L100"/>
  <c r="L99"/>
  <c r="K99"/>
  <c r="L98"/>
  <c r="K98"/>
  <c r="K142"/>
  <c r="M142" s="1"/>
  <c r="L55"/>
  <c r="K55"/>
  <c r="L16"/>
  <c r="K16"/>
  <c r="L54"/>
  <c r="K54"/>
  <c r="L97"/>
  <c r="K97"/>
  <c r="L51"/>
  <c r="K51"/>
  <c r="K21"/>
  <c r="L52"/>
  <c r="K52"/>
  <c r="L96"/>
  <c r="K96"/>
  <c r="L95"/>
  <c r="K95"/>
  <c r="L92"/>
  <c r="K92"/>
  <c r="L23"/>
  <c r="K23"/>
  <c r="L20"/>
  <c r="K20"/>
  <c r="L94"/>
  <c r="K94"/>
  <c r="L93"/>
  <c r="K93"/>
  <c r="K141"/>
  <c r="M141" s="1"/>
  <c r="L49"/>
  <c r="K49"/>
  <c r="L40"/>
  <c r="K40"/>
  <c r="L15"/>
  <c r="K15"/>
  <c r="K140"/>
  <c r="M140" s="1"/>
  <c r="L50"/>
  <c r="K50"/>
  <c r="L91"/>
  <c r="K91"/>
  <c r="L22"/>
  <c r="L47"/>
  <c r="K47"/>
  <c r="L46"/>
  <c r="K46"/>
  <c r="L48"/>
  <c r="K48"/>
  <c r="K22"/>
  <c r="L90"/>
  <c r="K90"/>
  <c r="N175"/>
  <c r="K175"/>
  <c r="L45"/>
  <c r="K45"/>
  <c r="K139"/>
  <c r="M139" s="1"/>
  <c r="N174"/>
  <c r="K174"/>
  <c r="N173"/>
  <c r="K173"/>
  <c r="K138"/>
  <c r="M138" s="1"/>
  <c r="K89"/>
  <c r="L89"/>
  <c r="M23" l="1"/>
  <c r="M52"/>
  <c r="M99"/>
  <c r="M68"/>
  <c r="M54"/>
  <c r="M105"/>
  <c r="M112"/>
  <c r="M57"/>
  <c r="M101"/>
  <c r="M53"/>
  <c r="M115"/>
  <c r="M104"/>
  <c r="M110"/>
  <c r="M113"/>
  <c r="M44"/>
  <c r="M65"/>
  <c r="M116"/>
  <c r="M56"/>
  <c r="M95"/>
  <c r="M51"/>
  <c r="M111"/>
  <c r="M26"/>
  <c r="M109"/>
  <c r="M108"/>
  <c r="M107"/>
  <c r="M59"/>
  <c r="M92"/>
  <c r="M21"/>
  <c r="M13"/>
  <c r="M58"/>
  <c r="M103"/>
  <c r="M106"/>
  <c r="M102"/>
  <c r="M100"/>
  <c r="M98"/>
  <c r="M55"/>
  <c r="M16"/>
  <c r="M47"/>
  <c r="M48"/>
  <c r="M46"/>
  <c r="M89"/>
  <c r="M96"/>
  <c r="M97"/>
  <c r="M20"/>
  <c r="M90"/>
  <c r="M50"/>
  <c r="M40"/>
  <c r="M49"/>
  <c r="M94"/>
  <c r="M93"/>
  <c r="M15"/>
  <c r="M91"/>
  <c r="M22"/>
  <c r="O175"/>
  <c r="M45"/>
  <c r="O174"/>
  <c r="O173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351" l="1"/>
  <c r="L351" s="1"/>
  <c r="M7" l="1"/>
  <c r="F339" l="1"/>
  <c r="K340"/>
  <c r="L340" s="1"/>
  <c r="K331"/>
  <c r="L331" s="1"/>
  <c r="K334"/>
  <c r="L334" s="1"/>
  <c r="K342" l="1"/>
  <c r="L342" s="1"/>
  <c r="F333"/>
  <c r="F332"/>
  <c r="F330"/>
  <c r="K330" s="1"/>
  <c r="L330" s="1"/>
  <c r="F310"/>
  <c r="F262"/>
  <c r="K341" l="1"/>
  <c r="L341" s="1"/>
  <c r="K339"/>
  <c r="L339" s="1"/>
  <c r="K345"/>
  <c r="L345" s="1"/>
  <c r="K346"/>
  <c r="L346" s="1"/>
  <c r="K338"/>
  <c r="L338" s="1"/>
  <c r="K348"/>
  <c r="L348" s="1"/>
  <c r="K344"/>
  <c r="L344" s="1"/>
  <c r="K337" l="1"/>
  <c r="L337" s="1"/>
  <c r="K326"/>
  <c r="L326" s="1"/>
  <c r="K328"/>
  <c r="L328" s="1"/>
  <c r="K325"/>
  <c r="L325" s="1"/>
  <c r="K327"/>
  <c r="L327" s="1"/>
  <c r="K256"/>
  <c r="L256" s="1"/>
  <c r="K309"/>
  <c r="L309" s="1"/>
  <c r="K323"/>
  <c r="L323" s="1"/>
  <c r="K324"/>
  <c r="L324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4"/>
  <c r="L314" s="1"/>
  <c r="K312"/>
  <c r="L312" s="1"/>
  <c r="K311"/>
  <c r="L311" s="1"/>
  <c r="K310"/>
  <c r="L310" s="1"/>
  <c r="K306"/>
  <c r="L306" s="1"/>
  <c r="K305"/>
  <c r="L305" s="1"/>
  <c r="K304"/>
  <c r="L304" s="1"/>
  <c r="K301"/>
  <c r="L301" s="1"/>
  <c r="K300"/>
  <c r="L300" s="1"/>
  <c r="K299"/>
  <c r="L299" s="1"/>
  <c r="K298"/>
  <c r="L298" s="1"/>
  <c r="K297"/>
  <c r="L297" s="1"/>
  <c r="K296"/>
  <c r="L296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4"/>
  <c r="L284" s="1"/>
  <c r="K282"/>
  <c r="L282" s="1"/>
  <c r="K280"/>
  <c r="L280" s="1"/>
  <c r="K278"/>
  <c r="L278" s="1"/>
  <c r="K277"/>
  <c r="L277" s="1"/>
  <c r="K276"/>
  <c r="L276" s="1"/>
  <c r="K274"/>
  <c r="L274" s="1"/>
  <c r="K273"/>
  <c r="L273" s="1"/>
  <c r="K272"/>
  <c r="L272" s="1"/>
  <c r="K271"/>
  <c r="K270"/>
  <c r="L270" s="1"/>
  <c r="K269"/>
  <c r="L269" s="1"/>
  <c r="K267"/>
  <c r="L267" s="1"/>
  <c r="K266"/>
  <c r="L266" s="1"/>
  <c r="K265"/>
  <c r="L265" s="1"/>
  <c r="K264"/>
  <c r="L264" s="1"/>
  <c r="K263"/>
  <c r="L263" s="1"/>
  <c r="K262"/>
  <c r="L262" s="1"/>
  <c r="H261"/>
  <c r="K261" s="1"/>
  <c r="L261" s="1"/>
  <c r="K258"/>
  <c r="L258" s="1"/>
  <c r="K257"/>
  <c r="L257" s="1"/>
  <c r="K255"/>
  <c r="L255" s="1"/>
  <c r="K254"/>
  <c r="L254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H227"/>
  <c r="K227" s="1"/>
  <c r="L227" s="1"/>
  <c r="F226"/>
  <c r="K226" s="1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D7" i="6"/>
  <c r="K6" i="4"/>
  <c r="K6" i="3"/>
  <c r="L6" i="2"/>
</calcChain>
</file>

<file path=xl/sharedStrings.xml><?xml version="1.0" encoding="utf-8"?>
<sst xmlns="http://schemas.openxmlformats.org/spreadsheetml/2006/main" count="7739" uniqueCount="3877">
  <si>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</si>
  <si>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</si>
  <si>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</si>
  <si>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</si>
  <si>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</si>
  <si>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</si>
  <si>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</si>
  <si>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</si>
  <si>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</si>
  <si>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</si>
  <si>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</si>
  <si>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</si>
  <si>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</si>
  <si>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</si>
  <si>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</si>
  <si>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</si>
  <si>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</si>
  <si>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</si>
  <si>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</si>
  <si>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</si>
  <si>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</si>
  <si>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</si>
  <si>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</si>
  <si>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</si>
  <si>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</si>
  <si>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</si>
  <si>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</si>
  <si>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</si>
  <si>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</si>
  <si>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</si>
  <si>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</si>
  <si>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</si>
  <si>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</si>
  <si>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</si>
  <si>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</si>
  <si>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</si>
  <si>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</si>
  <si>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</si>
  <si>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</si>
  <si>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</si>
  <si>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</si>
  <si>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</si>
  <si>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</si>
  <si>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</si>
  <si>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</si>
  <si>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</si>
  <si>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</si>
  <si>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</si>
  <si>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</si>
  <si>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</si>
  <si>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</si>
  <si>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</si>
  <si>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</si>
  <si>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</si>
  <si>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</si>
  <si>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</si>
  <si>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</si>
  <si>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</si>
  <si>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</si>
  <si>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</si>
  <si>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</si>
  <si>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</si>
  <si>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</si>
  <si>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</si>
  <si>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</si>
  <si>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</si>
  <si>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</si>
  <si>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</si>
  <si>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</si>
  <si>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</si>
  <si>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</si>
  <si>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</si>
  <si>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</si>
  <si>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</si>
  <si>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</si>
  <si>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</si>
  <si>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</si>
  <si>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</si>
  <si>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</si>
  <si>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</si>
  <si>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</si>
  <si>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</si>
  <si>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</si>
  <si>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</si>
  <si>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</si>
  <si>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</si>
  <si>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</si>
  <si>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</si>
  <si>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</si>
  <si>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</si>
  <si>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</si>
  <si>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</si>
  <si>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</si>
  <si>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</si>
  <si>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</si>
  <si>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</si>
  <si>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</si>
  <si>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</si>
  <si>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</si>
  <si>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</si>
  <si>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</si>
  <si>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</si>
  <si>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</si>
  <si>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</si>
  <si>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</si>
  <si>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</si>
  <si>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</si>
  <si>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</si>
  <si>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</si>
  <si>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</si>
  <si>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</si>
  <si>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</si>
  <si>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</si>
  <si>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</si>
  <si>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</si>
  <si>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</si>
  <si>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</si>
  <si>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</si>
  <si>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</si>
  <si>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</si>
  <si>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</si>
  <si>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</si>
  <si>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</si>
  <si>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</si>
  <si>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</si>
  <si>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</si>
  <si>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</si>
  <si>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</si>
  <si>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</si>
  <si>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</si>
  <si>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</si>
  <si>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</si>
  <si>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</si>
  <si>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</si>
  <si>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</si>
  <si>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</si>
  <si>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</si>
  <si>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</si>
  <si>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</si>
  <si>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</si>
  <si>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</si>
  <si>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</si>
  <si>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</si>
  <si>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</si>
  <si>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</si>
  <si>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</si>
  <si>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</si>
  <si>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</si>
  <si>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</si>
  <si>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</si>
  <si>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</si>
  <si>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</si>
  <si>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</si>
  <si>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</si>
  <si>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</si>
  <si>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</si>
  <si>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</si>
  <si>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</si>
  <si>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</si>
  <si>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</si>
  <si>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</si>
  <si>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</si>
  <si>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</si>
  <si>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</si>
  <si>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</si>
  <si>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</si>
  <si>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</si>
  <si>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</si>
  <si>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</si>
  <si>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</si>
  <si>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</si>
  <si>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</si>
  <si>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</si>
  <si>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</si>
  <si>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</si>
  <si>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</si>
  <si>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</si>
  <si>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</si>
  <si>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</si>
  <si>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</si>
  <si>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</si>
  <si>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</si>
  <si>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</si>
  <si>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</si>
  <si>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</si>
  <si>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</si>
  <si>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</si>
  <si>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</si>
  <si>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</si>
  <si>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</si>
  <si>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</si>
  <si>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</si>
  <si>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</si>
  <si>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</si>
  <si>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</si>
  <si>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</si>
  <si>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</si>
  <si>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</si>
  <si>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</si>
  <si>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</si>
  <si>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</si>
  <si>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</si>
  <si>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</si>
  <si>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</si>
  <si>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</si>
  <si>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</si>
  <si>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</si>
  <si>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</si>
  <si>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</si>
  <si>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</si>
  <si>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</si>
  <si>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</si>
  <si>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</si>
  <si>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</si>
  <si>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</si>
  <si>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</si>
  <si>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</si>
  <si>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</si>
  <si>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</si>
  <si>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</si>
  <si>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</si>
  <si>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</si>
  <si>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</si>
  <si>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</si>
  <si>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</si>
  <si>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</si>
  <si>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</si>
  <si>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</si>
  <si>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</si>
  <si>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</si>
  <si>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</si>
  <si>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</si>
  <si>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</si>
  <si>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</si>
  <si>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</si>
  <si>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</si>
  <si>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</si>
  <si>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</si>
  <si>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</si>
  <si>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</si>
  <si>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</si>
  <si>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</si>
  <si>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</si>
  <si>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</si>
  <si>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</si>
  <si>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</si>
  <si>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</si>
  <si>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</si>
  <si>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</si>
  <si>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</si>
  <si>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</si>
  <si>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</si>
  <si>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</si>
  <si>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</si>
  <si>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</si>
  <si>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</si>
  <si>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</si>
  <si>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</si>
  <si>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</si>
  <si>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</si>
  <si>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</si>
  <si>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</si>
  <si>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</si>
  <si>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</si>
  <si>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</si>
  <si>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</si>
  <si>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</si>
  <si>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</si>
  <si>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</si>
  <si>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</si>
  <si>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</si>
  <si>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</si>
  <si>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</si>
  <si>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</si>
  <si>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</si>
  <si>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</si>
  <si>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</si>
  <si>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</si>
  <si>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</si>
  <si>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</si>
  <si>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</si>
  <si>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</si>
  <si>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</si>
  <si>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</si>
  <si>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</si>
  <si>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</si>
  <si>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</si>
  <si>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</si>
  <si>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</si>
  <si>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</si>
  <si>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</si>
  <si>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</si>
  <si>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</si>
  <si>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</si>
  <si>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</si>
  <si>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</si>
  <si>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</si>
  <si>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</si>
  <si>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</si>
  <si>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</si>
  <si>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</si>
  <si>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</si>
  <si>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</si>
  <si>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</si>
  <si>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</si>
  <si>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</si>
  <si>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</si>
  <si>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</si>
  <si>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</si>
  <si>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</si>
  <si>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</si>
  <si>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</si>
  <si>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</si>
  <si>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</si>
  <si>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</si>
  <si>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</si>
  <si>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</si>
  <si>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</si>
  <si>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</si>
  <si>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</si>
  <si>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</si>
  <si>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</si>
  <si>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</si>
  <si>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</si>
  <si>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</si>
  <si>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</si>
  <si>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</si>
  <si>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</si>
  <si>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</si>
  <si>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</si>
  <si>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</si>
  <si>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</si>
  <si>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</si>
  <si>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</si>
  <si>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</si>
  <si>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</si>
  <si>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</si>
  <si>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</si>
  <si>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</si>
  <si>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</si>
  <si>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</si>
  <si>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</si>
  <si>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</si>
  <si>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</si>
  <si>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</si>
  <si>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</si>
  <si>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</si>
  <si>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</si>
  <si>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</si>
  <si>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</si>
  <si>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</si>
  <si>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</si>
  <si>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</si>
  <si>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</si>
  <si>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</si>
  <si>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</si>
  <si>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</si>
  <si>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</si>
  <si>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</si>
  <si>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</si>
  <si>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</si>
  <si>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</si>
  <si>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</si>
  <si>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</si>
  <si>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</si>
  <si>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</si>
  <si>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</si>
  <si>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</si>
  <si>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</si>
  <si>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</si>
  <si>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</si>
  <si>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</si>
  <si>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</si>
  <si>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</si>
  <si>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</si>
  <si>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</si>
  <si>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</si>
  <si>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</si>
  <si>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</si>
  <si>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</si>
  <si>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</si>
  <si>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</si>
  <si>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</si>
  <si>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</si>
  <si>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</si>
  <si>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</si>
  <si>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</si>
  <si>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</si>
  <si>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</si>
  <si>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</si>
  <si>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</si>
  <si>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</si>
  <si>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</si>
  <si>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</si>
  <si>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</si>
  <si>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</si>
  <si>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</si>
  <si>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</si>
  <si>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</si>
  <si>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</si>
  <si>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</si>
  <si>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</si>
  <si>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</si>
  <si>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</si>
  <si>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</si>
  <si>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</si>
  <si>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</si>
  <si>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</si>
  <si>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</si>
  <si>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</si>
  <si>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</si>
  <si>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</si>
  <si>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</si>
  <si>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</si>
  <si>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</si>
  <si>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</si>
  <si>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</si>
  <si>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</si>
  <si>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</si>
  <si>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</si>
  <si>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</si>
  <si>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</si>
  <si>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</si>
  <si>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</si>
  <si>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</si>
  <si>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</si>
  <si>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</si>
  <si>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</si>
  <si>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</si>
  <si>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</si>
  <si>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</si>
  <si>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</si>
  <si>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</si>
  <si>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</si>
  <si>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</si>
  <si>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</si>
  <si>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</si>
  <si>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</si>
  <si>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</si>
  <si>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</si>
  <si>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</si>
  <si>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</si>
  <si>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</si>
  <si>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</si>
  <si>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</si>
  <si>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</si>
  <si>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</si>
  <si>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</si>
  <si>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</si>
  <si>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</si>
  <si>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</si>
  <si>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</si>
  <si>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</si>
  <si>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</si>
  <si>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</si>
  <si>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</si>
  <si>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</si>
  <si>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</si>
  <si>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</si>
  <si>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</si>
  <si>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</si>
  <si>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</si>
  <si>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</si>
  <si>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</si>
  <si>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</si>
  <si>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</si>
  <si>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</si>
  <si>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</si>
  <si>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</si>
  <si>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</si>
  <si>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</si>
  <si>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</si>
  <si>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</si>
  <si>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</si>
  <si>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</si>
  <si>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</si>
  <si>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</si>
  <si>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</si>
  <si>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</si>
  <si>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</si>
  <si>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</si>
  <si>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</si>
  <si>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</si>
  <si>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</si>
  <si>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</si>
  <si>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</si>
  <si>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</si>
  <si>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</si>
  <si>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</si>
  <si>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</si>
  <si>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</si>
  <si>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</si>
  <si>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</si>
  <si>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</si>
  <si>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</si>
  <si>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</si>
  <si>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</si>
  <si>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</si>
  <si>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</si>
  <si>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</si>
  <si>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</si>
  <si>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</si>
  <si>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</si>
  <si>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</si>
  <si>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</si>
  <si>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</si>
  <si>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</si>
  <si>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</si>
  <si>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</si>
  <si>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</si>
  <si>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</si>
  <si>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</si>
  <si>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</si>
  <si>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</si>
  <si>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</si>
  <si>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</si>
  <si>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</si>
  <si>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</si>
  <si>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</si>
  <si>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</si>
  <si>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</si>
  <si>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</si>
  <si>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</si>
  <si>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</si>
  <si>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</si>
  <si>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</si>
  <si>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</si>
  <si>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</si>
  <si>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</si>
  <si>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</si>
  <si>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</si>
  <si>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</si>
  <si>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</si>
  <si>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</si>
  <si>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</si>
  <si>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</si>
  <si>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</si>
  <si>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</si>
  <si>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</si>
  <si>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</si>
  <si>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</si>
  <si>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</si>
  <si>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</si>
  <si>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</si>
  <si>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</si>
  <si>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</si>
  <si>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</si>
  <si>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</si>
  <si>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</si>
  <si>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</si>
  <si>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</si>
  <si>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</si>
  <si>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</si>
  <si>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</si>
  <si>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</si>
  <si>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</si>
  <si>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</si>
  <si>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</si>
  <si>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</si>
  <si>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</si>
  <si>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</si>
  <si>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</si>
  <si>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</si>
  <si>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</si>
  <si>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</si>
  <si>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</si>
  <si>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</si>
  <si>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</si>
  <si>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</si>
  <si>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</si>
  <si>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</si>
  <si>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</si>
  <si>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</si>
  <si>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</si>
  <si>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</si>
  <si>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</si>
  <si>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</si>
  <si>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</si>
  <si>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</si>
  <si>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</si>
  <si>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</si>
  <si>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</si>
  <si>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</si>
  <si>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</si>
  <si>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</si>
  <si>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</si>
  <si>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</si>
  <si>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</si>
  <si>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</si>
  <si>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</si>
  <si>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</si>
  <si>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</si>
  <si>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</si>
  <si>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</si>
  <si>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</si>
  <si>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</si>
  <si>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</si>
  <si>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</si>
  <si>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</si>
  <si>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</si>
  <si>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</si>
  <si>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</si>
  <si>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</si>
  <si>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</si>
  <si>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</si>
  <si>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</si>
  <si>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</si>
  <si>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</si>
  <si>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</si>
  <si>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</si>
  <si>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</si>
  <si>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</si>
  <si>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</si>
  <si>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</si>
  <si>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</si>
  <si>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</si>
  <si>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</si>
  <si>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</si>
  <si>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</si>
  <si>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</si>
  <si>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</si>
  <si>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</si>
  <si>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</si>
  <si>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</si>
  <si>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</si>
  <si>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</si>
  <si>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</si>
  <si>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</si>
  <si>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</si>
  <si>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</si>
  <si>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</si>
  <si>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</si>
  <si>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</si>
  <si>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</si>
  <si>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</si>
  <si>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</si>
  <si>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</si>
  <si>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</si>
  <si>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</si>
  <si>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</si>
  <si>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</si>
  <si>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</si>
  <si>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</si>
  <si>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</si>
  <si>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</si>
  <si>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</si>
  <si>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</si>
  <si>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</si>
  <si>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</si>
  <si>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</si>
  <si>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</si>
  <si>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</si>
  <si>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</si>
  <si>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</si>
  <si>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</si>
  <si>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</si>
  <si>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</si>
  <si>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</si>
  <si>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</si>
  <si>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</si>
  <si>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</si>
  <si>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</si>
  <si>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</si>
  <si>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</si>
  <si>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</si>
  <si>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</si>
  <si>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</si>
  <si>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</si>
  <si>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</si>
  <si>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</si>
  <si>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</si>
  <si>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</si>
  <si>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</si>
  <si>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</si>
  <si>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</si>
  <si>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</si>
  <si>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</si>
  <si>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</si>
  <si>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</si>
  <si>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</si>
  <si>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</si>
  <si>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</si>
  <si>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</si>
  <si>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</si>
  <si>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</si>
  <si>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</si>
  <si>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</si>
  <si>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</si>
  <si>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</si>
  <si>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</si>
  <si>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</si>
  <si>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</si>
  <si>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</si>
  <si>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</si>
  <si>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</si>
  <si>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</si>
  <si>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</si>
  <si>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</si>
  <si>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</si>
  <si>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</si>
  <si>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</si>
  <si>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</si>
  <si>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</si>
  <si>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</si>
  <si>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</si>
  <si>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</si>
  <si>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</si>
  <si>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</si>
  <si>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</si>
  <si>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</si>
  <si>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</si>
  <si>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</si>
  <si>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</si>
  <si>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</si>
  <si>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</si>
  <si>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</si>
  <si>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</si>
  <si>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</si>
  <si>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</si>
  <si>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</si>
  <si>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</si>
  <si>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</si>
  <si>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</si>
  <si>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</si>
  <si>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</si>
  <si>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</si>
  <si>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</si>
  <si>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</si>
  <si>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</si>
  <si>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</si>
  <si>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</si>
  <si>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</si>
  <si>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</si>
  <si>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</si>
  <si>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</si>
  <si>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</si>
  <si>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</si>
  <si>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</si>
  <si>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</si>
  <si>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</si>
  <si>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</si>
  <si>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</si>
  <si>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</si>
  <si>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</si>
  <si>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</si>
  <si>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</si>
  <si>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</si>
  <si>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</si>
  <si>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</si>
  <si>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</si>
  <si>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</si>
  <si>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</si>
  <si>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</si>
  <si>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</si>
  <si>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</si>
  <si>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</si>
  <si>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</si>
  <si>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</si>
  <si>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</si>
  <si>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</si>
  <si>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</si>
  <si>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</si>
  <si>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</si>
  <si>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</si>
  <si>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</si>
  <si>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</si>
  <si>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</si>
  <si>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</si>
  <si>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</si>
  <si>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</si>
  <si>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</si>
  <si>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</si>
  <si>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</si>
  <si>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</si>
  <si>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</si>
  <si>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</si>
  <si>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</si>
  <si>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</si>
  <si>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</si>
  <si>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</si>
  <si>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</si>
  <si>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</si>
  <si>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</si>
  <si>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</si>
  <si>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</si>
  <si>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</si>
  <si>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</si>
  <si>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</si>
  <si>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</si>
  <si>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</si>
  <si>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</si>
  <si>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</si>
  <si>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</si>
  <si>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</si>
  <si>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</si>
  <si>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</si>
  <si>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</si>
  <si>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</si>
  <si>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</si>
  <si>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</si>
  <si>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</si>
  <si>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</si>
  <si>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</si>
  <si>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</si>
  <si>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</si>
  <si>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</si>
  <si>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</si>
  <si>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</si>
  <si>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</si>
  <si>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</si>
  <si>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</si>
  <si>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</si>
  <si>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</si>
  <si>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</si>
  <si>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</si>
  <si>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</si>
  <si>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</si>
  <si>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</si>
  <si>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</si>
  <si>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</si>
  <si>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</si>
  <si>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</si>
  <si>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</si>
  <si>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</si>
  <si>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</si>
  <si>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</si>
  <si>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</si>
  <si>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</si>
  <si>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</si>
  <si>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</si>
  <si>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</si>
  <si>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</si>
  <si>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</si>
  <si>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</si>
  <si>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</si>
  <si>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</si>
  <si>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</si>
  <si>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</si>
  <si>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</si>
  <si>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</si>
  <si>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</si>
  <si>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</si>
  <si>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</si>
  <si>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</si>
  <si>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</si>
  <si>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</si>
  <si>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</si>
  <si>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</si>
  <si>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</si>
  <si>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</si>
  <si>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</si>
  <si>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</si>
  <si>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</si>
  <si>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</si>
  <si>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</si>
  <si>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</si>
  <si>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</si>
  <si>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</si>
  <si>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</si>
  <si>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</si>
  <si>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</si>
  <si>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</si>
  <si>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</si>
  <si>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</si>
  <si>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</si>
  <si>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</si>
  <si>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</si>
  <si>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</si>
  <si>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</si>
  <si>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</si>
  <si>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</si>
  <si>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</si>
  <si>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</si>
  <si>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</si>
  <si>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</si>
  <si>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</si>
  <si>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</si>
  <si>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</si>
  <si>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</si>
  <si>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</si>
  <si>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</si>
  <si>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</si>
  <si>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</si>
  <si>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</si>
  <si>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</si>
  <si>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</si>
  <si>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</si>
  <si>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</si>
  <si>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</si>
  <si>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</si>
  <si>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</si>
  <si>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</si>
  <si>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</si>
  <si>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</si>
  <si>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</si>
  <si>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</si>
  <si>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</si>
  <si>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</si>
  <si>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</si>
  <si>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</si>
  <si>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</si>
  <si>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</si>
  <si>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</si>
  <si>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</si>
  <si>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</si>
  <si>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</si>
  <si>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</si>
  <si>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</si>
  <si>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</si>
  <si>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</si>
  <si>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</si>
  <si>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</si>
  <si>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</si>
  <si>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</si>
  <si>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</si>
  <si>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</si>
  <si>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</si>
  <si>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</si>
  <si>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</si>
  <si>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</si>
  <si>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</si>
  <si>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</si>
  <si>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</si>
  <si>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</si>
  <si>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</si>
  <si>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</si>
  <si>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</si>
  <si>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</si>
  <si>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</si>
  <si>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</si>
  <si>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</si>
  <si>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</si>
  <si>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</si>
  <si>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</si>
  <si>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</si>
  <si>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</si>
  <si>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</si>
  <si>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</si>
  <si>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</si>
  <si>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</si>
  <si>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</si>
  <si>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</si>
  <si>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</si>
  <si>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</si>
  <si>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</si>
  <si>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</si>
  <si>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</si>
  <si>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</si>
  <si>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</si>
  <si>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</si>
  <si>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</si>
  <si>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</si>
  <si>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</si>
  <si>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</si>
  <si>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</si>
  <si>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</si>
  <si>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</si>
  <si>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</si>
  <si>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</si>
  <si>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</si>
  <si>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</si>
  <si>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</si>
  <si>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</si>
  <si>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</si>
  <si>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</si>
  <si>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</si>
  <si>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</si>
  <si>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</si>
  <si>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</si>
  <si>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</si>
  <si>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</si>
  <si>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</si>
  <si>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</si>
  <si>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</si>
  <si>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</si>
  <si>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</si>
  <si>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</si>
  <si>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</si>
  <si>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</si>
  <si>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</si>
  <si>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</si>
  <si>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</si>
  <si>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</si>
  <si>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</si>
  <si>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</si>
  <si>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</si>
  <si>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</si>
  <si>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</si>
  <si>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</si>
  <si>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</si>
  <si>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</si>
  <si>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</si>
  <si>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</si>
  <si>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</si>
  <si>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</si>
  <si>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</si>
  <si>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</si>
  <si>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</si>
  <si>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</si>
  <si>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</si>
  <si>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</si>
  <si>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</si>
  <si>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</si>
  <si>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</si>
  <si>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</si>
  <si>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</si>
  <si>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</si>
  <si>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</si>
  <si>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</si>
  <si>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</si>
  <si>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</si>
  <si>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</si>
  <si>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</si>
  <si>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</si>
  <si>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</si>
  <si>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</si>
  <si>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</si>
  <si>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</si>
  <si>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</si>
  <si>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</si>
  <si>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</si>
  <si>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</si>
  <si>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</si>
  <si>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</si>
  <si>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</si>
  <si>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</si>
  <si>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</si>
  <si>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</si>
  <si>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</si>
  <si>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</si>
  <si>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</si>
  <si>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</si>
  <si>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</si>
  <si>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</si>
  <si>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</si>
  <si>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</si>
  <si>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</si>
  <si>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</si>
  <si>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</si>
  <si>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</si>
  <si>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</si>
  <si>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</si>
  <si>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</si>
  <si>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</si>
  <si>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</si>
  <si>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</si>
  <si>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</si>
  <si>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</si>
  <si>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</si>
  <si>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</si>
  <si>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</si>
  <si>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</si>
  <si>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</si>
  <si>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</si>
  <si>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</si>
  <si>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</si>
  <si>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</si>
  <si>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</si>
  <si>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</si>
  <si>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</si>
  <si>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</si>
  <si>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</si>
  <si>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</si>
  <si>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</si>
  <si>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</si>
  <si>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</si>
  <si>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</si>
  <si>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</si>
  <si>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</si>
  <si>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</si>
  <si>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</si>
  <si>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</si>
  <si>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</si>
  <si>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</si>
  <si>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</si>
  <si>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</si>
  <si>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</si>
  <si>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</si>
  <si>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</si>
  <si>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</si>
  <si>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</si>
  <si>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</si>
  <si>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</si>
  <si>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</si>
  <si>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</si>
  <si>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</si>
  <si>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</si>
  <si>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</si>
  <si>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</si>
  <si>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</si>
  <si>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</si>
  <si>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</si>
  <si>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</si>
  <si>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</si>
  <si>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</si>
  <si>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</si>
  <si>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</si>
  <si>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</si>
  <si>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</si>
  <si>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</si>
  <si>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</si>
  <si>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</si>
  <si>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</si>
  <si>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</si>
  <si>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</si>
  <si>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</si>
  <si>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</si>
  <si>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</si>
  <si>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</si>
  <si>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</si>
  <si>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</si>
  <si>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</si>
  <si>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</si>
  <si>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</si>
  <si>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</si>
  <si>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</si>
  <si>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</si>
  <si>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</si>
  <si>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</si>
  <si>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</si>
  <si>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</si>
  <si>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</si>
  <si>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</si>
  <si>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</si>
  <si>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</si>
  <si>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</si>
  <si>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</si>
  <si>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</si>
  <si>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</si>
  <si>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</si>
  <si>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</si>
  <si>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</si>
  <si>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</si>
  <si>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</si>
  <si>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</si>
  <si>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</si>
  <si>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</si>
  <si>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</si>
  <si>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</si>
  <si>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</si>
  <si>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</si>
  <si>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</si>
  <si>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</si>
  <si>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</si>
  <si>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</si>
  <si>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</si>
  <si>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</si>
  <si>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</si>
  <si>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</si>
  <si>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</si>
  <si>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</si>
  <si>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</si>
  <si>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</si>
  <si>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</si>
  <si>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</si>
  <si>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</si>
  <si>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</si>
  <si>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</si>
  <si>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</si>
  <si>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</si>
  <si>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</si>
  <si>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</si>
  <si>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</si>
  <si>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</si>
  <si>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</si>
  <si>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</si>
  <si>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</si>
  <si>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</si>
  <si>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</si>
  <si>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</si>
  <si>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</si>
  <si>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</si>
  <si>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</si>
  <si>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</si>
  <si>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</si>
  <si>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</si>
  <si>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</si>
  <si>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</si>
  <si>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</si>
  <si>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</si>
  <si>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</si>
  <si>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</si>
  <si>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</si>
  <si>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</si>
  <si>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</si>
  <si>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</si>
  <si>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</si>
  <si>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</si>
  <si>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</si>
  <si>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</si>
  <si>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</si>
  <si>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</si>
  <si>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</si>
  <si>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</si>
  <si>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</si>
  <si>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</si>
  <si>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</si>
  <si>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</si>
  <si>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</si>
  <si>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</si>
  <si>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</si>
  <si>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</si>
  <si>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</si>
  <si>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</si>
  <si>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</si>
  <si>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</si>
  <si>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</si>
  <si>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</si>
  <si>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</si>
  <si>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</si>
  <si>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</si>
  <si>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</si>
  <si>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</si>
  <si>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</si>
  <si>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</si>
  <si>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</si>
  <si>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</si>
  <si>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</si>
  <si>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</si>
  <si>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</si>
  <si>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</si>
  <si>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</si>
  <si>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</si>
  <si>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</si>
  <si>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</si>
  <si>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</si>
  <si>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</si>
  <si>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</si>
  <si>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</si>
  <si>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</si>
  <si>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</si>
  <si>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</si>
  <si>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</si>
  <si>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</si>
  <si>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</si>
  <si>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</si>
  <si>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</si>
  <si>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</si>
  <si>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</si>
  <si>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</si>
  <si>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</si>
  <si>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</si>
  <si>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</si>
  <si>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</si>
  <si>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</si>
  <si>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</si>
  <si>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</si>
  <si>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</si>
  <si>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</si>
  <si>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</si>
  <si>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</si>
  <si>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</si>
  <si>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</si>
  <si>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</si>
  <si>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</si>
  <si>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</si>
  <si>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</si>
  <si>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</si>
  <si>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</si>
  <si>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</si>
  <si>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</si>
  <si>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</si>
  <si>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</si>
  <si>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</si>
  <si>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</si>
  <si>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</si>
  <si>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</si>
  <si>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</si>
  <si>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</si>
  <si>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</si>
  <si>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</si>
  <si>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</si>
  <si>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</si>
  <si>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</si>
  <si>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</si>
  <si>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</si>
  <si>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</si>
  <si>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</si>
  <si>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</si>
  <si>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</si>
  <si>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</si>
  <si>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</si>
  <si>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</si>
  <si>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</si>
  <si>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</si>
  <si>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</si>
  <si>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</si>
  <si>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</si>
  <si>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</si>
  <si>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</si>
  <si>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</si>
  <si>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</si>
  <si>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</si>
  <si>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</si>
  <si>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</si>
  <si>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</si>
  <si>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</si>
  <si>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</si>
  <si>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</si>
  <si>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</si>
  <si>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</si>
  <si>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</si>
  <si>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</si>
  <si>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</si>
  <si>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</si>
  <si>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</si>
  <si>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</si>
  <si>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</si>
  <si>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</si>
  <si>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</si>
  <si>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</si>
  <si>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</si>
  <si>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</si>
  <si>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</si>
  <si>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</si>
  <si>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</si>
  <si>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</si>
  <si>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</si>
  <si>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</si>
  <si>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</si>
  <si>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</si>
  <si>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</si>
  <si>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</si>
  <si>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</si>
  <si>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</si>
  <si>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</si>
  <si>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</si>
  <si>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</si>
  <si>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</si>
  <si>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</si>
  <si>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</si>
  <si>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</si>
  <si>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</si>
  <si>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</si>
  <si>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</si>
  <si>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</si>
  <si>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</si>
  <si>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</si>
  <si>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</si>
  <si>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</si>
  <si>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</si>
  <si>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</si>
  <si>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</si>
  <si>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</si>
  <si>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</si>
  <si>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</si>
  <si>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</si>
  <si>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</si>
  <si>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</si>
  <si>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</si>
  <si>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</si>
  <si>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</si>
  <si>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</si>
  <si>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</si>
  <si>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</si>
  <si>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</si>
  <si>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</si>
  <si>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</si>
  <si>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</si>
  <si>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</si>
  <si>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</si>
  <si>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</si>
  <si>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</si>
  <si>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</si>
  <si>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</si>
  <si>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</si>
  <si>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</si>
  <si>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</si>
  <si>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</si>
  <si>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</si>
  <si>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</si>
  <si>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</si>
  <si>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</si>
  <si>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</si>
  <si>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</si>
  <si>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</si>
  <si>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</si>
  <si>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</si>
  <si>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</si>
  <si>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</si>
  <si>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</si>
  <si>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</si>
  <si>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</si>
  <si>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</si>
  <si>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</si>
  <si>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</si>
  <si>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</si>
  <si>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</si>
  <si>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</si>
  <si>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</si>
  <si>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</si>
  <si>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</si>
  <si>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</si>
  <si>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</si>
  <si>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</si>
  <si>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</si>
  <si>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</si>
  <si>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</si>
  <si>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</si>
  <si>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</si>
  <si>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</si>
  <si>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</si>
  <si>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</si>
  <si>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</si>
  <si>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</si>
  <si>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</si>
  <si>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</si>
  <si>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</si>
  <si>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</si>
  <si>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</si>
  <si>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</si>
  <si>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</si>
  <si>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</si>
  <si>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</si>
  <si>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</si>
  <si>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</si>
  <si>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</si>
  <si>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</si>
  <si>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</si>
  <si>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</si>
  <si>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</si>
  <si>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</si>
  <si>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</si>
  <si>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</si>
  <si>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</si>
  <si>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</si>
  <si>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</si>
  <si>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</si>
  <si>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</si>
  <si>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</si>
  <si>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</si>
  <si>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</si>
  <si>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</si>
  <si>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</si>
  <si>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</si>
  <si>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</si>
  <si>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</si>
  <si>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</si>
  <si>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</si>
  <si>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</si>
  <si>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</si>
  <si>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</si>
  <si>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</si>
  <si>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</si>
  <si>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</si>
  <si>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</si>
  <si>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</si>
  <si>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</si>
  <si>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</si>
  <si>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</si>
  <si>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</si>
  <si>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</si>
  <si>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</si>
  <si>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</si>
  <si>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</si>
  <si>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</si>
  <si>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</si>
  <si>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</si>
  <si>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</si>
  <si>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</si>
  <si>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</si>
  <si>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</si>
  <si>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</si>
  <si>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</si>
  <si>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</si>
  <si>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</si>
  <si>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</si>
  <si>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</si>
  <si>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</si>
  <si>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</si>
  <si>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</si>
  <si>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</si>
  <si>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</si>
  <si>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</si>
  <si>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</si>
  <si>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</si>
  <si>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</si>
  <si>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</si>
  <si>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</si>
  <si>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</si>
  <si>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</si>
  <si>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</si>
  <si>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</si>
  <si>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</si>
  <si>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</si>
  <si>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</si>
  <si>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</si>
  <si>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</si>
  <si>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</si>
  <si>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</si>
  <si>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</si>
  <si>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</si>
  <si>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</si>
  <si>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</si>
  <si>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</si>
  <si>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</si>
  <si>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</si>
  <si>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</si>
  <si>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</si>
  <si>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</si>
  <si>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</si>
  <si>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</si>
  <si>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</si>
  <si>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</si>
  <si>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</si>
  <si>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</si>
  <si>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</si>
  <si>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</si>
  <si>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</si>
  <si>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</si>
  <si>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</si>
  <si>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</si>
  <si>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</si>
  <si>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</si>
  <si>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</si>
  <si>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</si>
  <si>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</si>
  <si>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</si>
  <si>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</si>
  <si>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</si>
  <si>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</si>
  <si>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</si>
  <si>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</si>
  <si>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</si>
  <si>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</si>
  <si>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</si>
  <si>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</si>
  <si>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</si>
  <si>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</si>
  <si>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</si>
  <si>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</si>
  <si>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</si>
  <si>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</si>
  <si>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</si>
  <si>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</si>
  <si>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</si>
  <si>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</si>
  <si>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</si>
  <si>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</si>
  <si>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</si>
  <si>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</si>
  <si>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</si>
  <si>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</si>
  <si>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</si>
  <si>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</si>
  <si>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</si>
  <si>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</si>
  <si>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</si>
  <si>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</si>
  <si>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</si>
  <si>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</si>
  <si>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</si>
  <si>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</si>
  <si>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</si>
  <si>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</si>
  <si>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</si>
  <si>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</si>
  <si>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</si>
  <si>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</si>
  <si>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</si>
  <si>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</si>
  <si>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</si>
  <si>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</si>
  <si>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</si>
  <si>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</si>
  <si>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</si>
  <si>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</si>
  <si>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</si>
  <si>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</si>
  <si>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</si>
  <si>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</si>
  <si>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</si>
  <si>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</si>
  <si>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</si>
  <si>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</si>
  <si>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</si>
  <si>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</si>
  <si>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</si>
  <si>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</si>
  <si>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</si>
  <si>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</si>
  <si>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</si>
  <si>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</si>
  <si>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</si>
  <si>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</si>
  <si>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</si>
  <si>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</si>
  <si>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</si>
  <si>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</si>
  <si>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</si>
  <si>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</si>
  <si>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</si>
  <si>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</si>
  <si>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</si>
  <si>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</si>
  <si>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</si>
  <si>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</si>
  <si>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</si>
  <si>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</si>
  <si>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</si>
  <si>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</si>
  <si>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</si>
  <si>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</si>
  <si>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</si>
  <si>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</si>
  <si>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</si>
  <si>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</si>
  <si>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</si>
  <si>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</si>
  <si>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</si>
  <si>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</si>
  <si>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</si>
  <si>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</si>
  <si>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</si>
  <si>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</si>
  <si>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</si>
  <si>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</si>
  <si>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</si>
  <si>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</si>
  <si>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</si>
  <si>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</si>
  <si>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</si>
  <si>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</si>
  <si>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</si>
  <si>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</si>
  <si>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</si>
  <si>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</si>
  <si>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</si>
  <si>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</si>
  <si>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</si>
  <si>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</si>
  <si>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</si>
  <si>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</si>
  <si>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</si>
  <si>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</si>
  <si>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</si>
  <si>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</si>
  <si>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</si>
  <si>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</si>
  <si>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</si>
  <si>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</si>
  <si>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</si>
  <si>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</si>
  <si>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</si>
  <si>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</si>
  <si>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</si>
  <si>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</si>
  <si>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</si>
  <si>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</si>
  <si>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</si>
  <si>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</si>
  <si>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</si>
  <si>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</si>
  <si>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</si>
  <si>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</si>
  <si>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</si>
  <si>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</si>
  <si>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</si>
  <si>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</si>
  <si>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</si>
  <si>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</si>
  <si>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</si>
  <si>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</si>
  <si>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</si>
  <si>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</si>
  <si>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</si>
  <si>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</si>
  <si>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</si>
  <si>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</si>
  <si>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</si>
  <si>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</si>
  <si>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</si>
  <si>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</si>
  <si>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</si>
  <si>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</si>
  <si>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</si>
  <si>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</si>
  <si>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</si>
  <si>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</si>
  <si>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</si>
  <si>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</si>
  <si>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</si>
  <si>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</si>
  <si>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</si>
  <si>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</si>
  <si>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</si>
  <si>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</si>
  <si>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</si>
  <si>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</si>
  <si>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</si>
  <si>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</si>
  <si>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</si>
  <si>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</si>
  <si>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</si>
  <si>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</si>
  <si>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</si>
  <si>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</si>
  <si>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</si>
  <si>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</si>
  <si>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</si>
  <si>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</si>
  <si>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</si>
  <si>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</si>
  <si>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</si>
  <si>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</si>
  <si>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</si>
  <si>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</si>
  <si>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</si>
  <si>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</si>
  <si>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</si>
  <si>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</si>
  <si>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</si>
  <si>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</si>
  <si>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</si>
  <si>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</si>
  <si>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</si>
  <si>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</si>
  <si>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</si>
  <si>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</si>
  <si>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</si>
  <si>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</si>
  <si>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</si>
  <si>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</si>
  <si>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</si>
  <si>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</si>
  <si>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</si>
  <si>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</si>
  <si>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</si>
  <si>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</si>
  <si>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</si>
  <si>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</si>
  <si>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</si>
  <si>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</si>
  <si>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</si>
  <si>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</si>
  <si>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</si>
  <si>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</si>
  <si>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</si>
  <si>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</si>
  <si>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</si>
  <si>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</si>
  <si>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</si>
  <si>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</si>
  <si>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</si>
  <si>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</si>
  <si>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</si>
  <si>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</si>
  <si>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</si>
  <si>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</si>
  <si>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</si>
  <si>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</si>
  <si>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</si>
  <si>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</si>
  <si>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</si>
  <si>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</si>
  <si>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</si>
  <si>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</si>
  <si>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</si>
  <si>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</si>
  <si>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</si>
  <si>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</si>
  <si>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</si>
  <si>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</si>
  <si>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</si>
  <si>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</si>
  <si>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</si>
  <si>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</si>
  <si>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</si>
  <si>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</si>
  <si>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</si>
  <si>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</si>
  <si>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</si>
  <si>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</si>
  <si>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</si>
  <si>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</si>
  <si>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</si>
  <si>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</si>
  <si>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</si>
  <si>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</si>
  <si>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</si>
  <si>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</si>
  <si>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</si>
  <si>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</si>
  <si>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</si>
  <si>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</si>
  <si>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</si>
  <si>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</si>
  <si>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</si>
  <si>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</si>
  <si>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</si>
  <si>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</si>
  <si>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</si>
  <si>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</si>
  <si>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</si>
  <si>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</si>
  <si>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</si>
  <si>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</si>
  <si>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</si>
  <si>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</si>
  <si>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</si>
  <si>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</si>
  <si>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</si>
  <si>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</si>
  <si>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</si>
  <si>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</si>
  <si>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</si>
  <si>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</si>
  <si>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</si>
  <si>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</si>
  <si>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</si>
  <si>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</si>
  <si>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</si>
  <si>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</si>
  <si>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</si>
  <si>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</si>
  <si>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</si>
  <si>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</si>
  <si>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</si>
  <si>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</si>
  <si>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</si>
  <si>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</si>
  <si>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</si>
  <si>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</si>
  <si>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</si>
  <si>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</si>
  <si>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</si>
  <si>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</si>
  <si>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</si>
  <si>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</si>
  <si>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</si>
  <si>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</si>
  <si>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</si>
  <si>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</si>
  <si>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</si>
  <si>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</si>
  <si>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</si>
  <si>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</si>
  <si>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</si>
  <si>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</si>
  <si>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</si>
  <si>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</si>
  <si>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</si>
  <si>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</si>
  <si>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</si>
  <si>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</si>
  <si>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</si>
  <si>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</si>
  <si>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</si>
  <si>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</si>
  <si>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</si>
  <si>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</si>
  <si>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</si>
  <si>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</si>
  <si>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</si>
  <si>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</si>
  <si>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</si>
  <si>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</si>
  <si>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</si>
  <si>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</si>
  <si>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</si>
  <si>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</si>
  <si>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</si>
  <si>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</si>
  <si>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</si>
  <si>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</si>
  <si>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</si>
  <si>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</si>
  <si>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</si>
  <si>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</si>
  <si>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</si>
  <si>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</si>
  <si>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</si>
  <si>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</si>
  <si>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</si>
  <si>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</si>
  <si>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</si>
  <si>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</si>
  <si>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</si>
  <si>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</si>
  <si>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</si>
  <si>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</si>
  <si>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</si>
  <si>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</si>
  <si>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</si>
  <si>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</si>
  <si>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</si>
  <si>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</si>
  <si>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</si>
  <si>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</si>
  <si>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</si>
  <si>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</si>
  <si>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</si>
  <si>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</si>
  <si>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</si>
  <si>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</si>
  <si>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</si>
  <si>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</si>
  <si>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</si>
  <si>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</si>
  <si>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</si>
  <si>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</si>
  <si>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</si>
  <si>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</si>
  <si>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</si>
  <si>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</si>
  <si>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</si>
  <si>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</si>
  <si>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</si>
  <si>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</si>
  <si>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</si>
  <si>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</si>
  <si>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</si>
  <si>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</si>
  <si>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</si>
  <si>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</si>
  <si>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</si>
  <si>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</si>
  <si>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</si>
  <si>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</si>
  <si>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</si>
  <si>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</si>
  <si>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</si>
  <si>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</si>
  <si>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</si>
  <si>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</si>
  <si>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</si>
  <si>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</si>
  <si>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</si>
  <si>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</si>
  <si>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</si>
  <si>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</si>
  <si>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</si>
  <si>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</si>
  <si>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</si>
  <si>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</si>
  <si>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</si>
  <si>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</si>
  <si>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</si>
  <si>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</si>
  <si>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</si>
  <si>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</si>
  <si>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</si>
  <si>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</si>
  <si>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</si>
  <si>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</si>
  <si>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</si>
  <si>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</si>
  <si>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</si>
  <si>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</si>
  <si>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</si>
  <si>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</si>
  <si>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</si>
  <si>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</si>
  <si>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</si>
  <si>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</si>
  <si>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</si>
  <si>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</si>
  <si>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</si>
  <si>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</si>
  <si>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</si>
  <si>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</si>
  <si>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</si>
  <si>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</si>
  <si>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</si>
  <si>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</si>
  <si>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</si>
  <si>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</si>
  <si>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</si>
  <si>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</si>
  <si>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</si>
  <si>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</si>
  <si>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</si>
  <si>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</si>
  <si>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</si>
  <si>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</si>
  <si>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</si>
  <si>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</si>
  <si>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</si>
  <si>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</si>
  <si>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</si>
  <si>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</si>
  <si>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</si>
  <si>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</si>
  <si>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</si>
  <si>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</si>
  <si>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</si>
  <si>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</si>
  <si>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</si>
  <si>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</si>
  <si>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</si>
  <si>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</si>
  <si>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</si>
  <si>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</si>
  <si>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</si>
  <si>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</si>
  <si>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</si>
  <si>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</si>
  <si>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</si>
  <si>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</si>
  <si>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</si>
  <si>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</si>
  <si>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</si>
  <si>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</si>
  <si>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</si>
  <si>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</si>
  <si>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</si>
  <si>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</si>
  <si>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</si>
  <si>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</si>
  <si>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</si>
  <si>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</si>
  <si>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</si>
  <si>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</si>
  <si>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</si>
  <si>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</si>
  <si>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</si>
  <si>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</si>
  <si>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</si>
  <si>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</si>
  <si>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</si>
  <si>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</si>
  <si>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</si>
  <si>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</si>
  <si>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</si>
  <si>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</si>
  <si>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</si>
  <si>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</si>
  <si>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</si>
  <si>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</si>
  <si>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</si>
  <si>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</si>
  <si>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</si>
  <si>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</si>
  <si>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</si>
  <si>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</si>
  <si>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</si>
  <si>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</si>
  <si>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</si>
  <si>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</si>
  <si>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</si>
  <si>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</si>
  <si>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</si>
  <si>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</si>
  <si>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</si>
  <si>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</si>
  <si>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</si>
  <si>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</si>
  <si>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</si>
  <si>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</si>
  <si>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</si>
  <si>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</si>
  <si>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</si>
  <si>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</si>
  <si>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</si>
  <si>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</si>
  <si>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</si>
  <si>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</si>
  <si>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</si>
  <si>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</si>
  <si>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</si>
  <si>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</si>
  <si>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</si>
  <si>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</si>
  <si>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</si>
  <si>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</si>
  <si>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</si>
  <si>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</si>
  <si>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</si>
  <si>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</si>
  <si>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</si>
  <si>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</si>
  <si>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</si>
  <si>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</si>
  <si>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</si>
  <si>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</si>
  <si>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</si>
  <si>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</si>
  <si>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</si>
  <si>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</si>
  <si>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</si>
  <si>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</si>
  <si>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</si>
  <si>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</si>
  <si>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</si>
  <si>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</si>
  <si>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</si>
  <si>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</si>
  <si>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</si>
  <si>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</si>
  <si>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</si>
  <si>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</si>
  <si>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</si>
  <si>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</si>
  <si>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</si>
  <si>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</si>
  <si>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</si>
  <si>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</si>
  <si>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</si>
  <si>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</si>
  <si>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</si>
  <si>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</si>
  <si>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</si>
  <si>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</si>
  <si>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</si>
  <si>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</si>
  <si>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</si>
  <si>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</si>
  <si>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</si>
  <si>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</si>
  <si>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</si>
  <si>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</si>
  <si>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</si>
  <si>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</si>
  <si>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</si>
  <si>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</si>
  <si>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</si>
  <si>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</si>
  <si>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</si>
  <si>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</si>
  <si>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</si>
  <si>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</si>
  <si>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</si>
  <si>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</si>
  <si>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</si>
  <si>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</si>
  <si>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</si>
  <si>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</si>
  <si>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</si>
  <si>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</si>
  <si>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</si>
  <si>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</si>
  <si>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</si>
  <si>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</si>
  <si>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</si>
  <si>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</si>
  <si>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</si>
  <si>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</si>
  <si>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</si>
  <si>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</si>
  <si>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</si>
  <si>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</si>
  <si>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</si>
  <si>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</si>
  <si>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</si>
  <si>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</si>
  <si>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</si>
  <si>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</si>
  <si>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</si>
  <si>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</si>
  <si>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</si>
  <si>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</si>
  <si>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</si>
  <si>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</si>
  <si>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</si>
  <si>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</si>
  <si>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</si>
  <si>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</si>
  <si>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</si>
  <si>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</si>
  <si>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</si>
  <si>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</si>
  <si>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</si>
  <si>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</si>
  <si>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</si>
  <si>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</si>
  <si>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</si>
  <si>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</si>
  <si>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</si>
  <si>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</si>
  <si>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</si>
  <si>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</si>
  <si>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</si>
  <si>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</si>
  <si>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</si>
  <si>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</si>
  <si>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</si>
  <si>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</si>
  <si>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</si>
  <si>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</si>
  <si>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</si>
  <si>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</si>
  <si>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</si>
  <si>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</si>
  <si>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</si>
  <si>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</si>
  <si>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</si>
  <si>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</si>
  <si>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</si>
  <si>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</si>
  <si>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</si>
  <si>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</si>
  <si>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</si>
  <si>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</si>
  <si>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</si>
  <si>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</si>
  <si>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</si>
  <si>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</si>
  <si>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</si>
  <si>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</si>
  <si>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</si>
  <si>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</si>
  <si>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</si>
  <si>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</si>
  <si>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</si>
  <si>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</si>
  <si>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</si>
  <si>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</si>
  <si>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</si>
  <si>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</si>
  <si>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</si>
  <si>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</si>
  <si>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</si>
  <si>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</si>
  <si>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</si>
  <si>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</si>
  <si>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</si>
  <si>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</si>
  <si>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</si>
  <si>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</si>
  <si>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</si>
  <si>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</si>
  <si>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</si>
  <si>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</si>
  <si>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</si>
  <si>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</si>
  <si>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</si>
  <si>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</si>
  <si>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</si>
  <si>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</si>
  <si>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</si>
  <si>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</si>
  <si>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</si>
  <si>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</si>
  <si>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</si>
  <si>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</si>
  <si>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</si>
  <si>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</si>
  <si>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</si>
  <si>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</si>
  <si>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</si>
  <si>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</si>
  <si>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</si>
  <si>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</si>
  <si>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</si>
  <si>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</si>
  <si>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</si>
  <si>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</si>
  <si>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</si>
  <si>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</si>
  <si>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</si>
  <si>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</si>
  <si>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</si>
  <si>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</si>
  <si>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</si>
  <si>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</si>
  <si>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</si>
  <si>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</si>
  <si>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</si>
  <si>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</si>
  <si>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</si>
  <si>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</si>
  <si>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</si>
  <si>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</si>
  <si>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</si>
  <si>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</si>
  <si>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</si>
  <si>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</si>
  <si>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</si>
  <si>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</si>
  <si>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</si>
  <si>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</si>
  <si>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</si>
  <si>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</si>
  <si>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</si>
  <si>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</si>
  <si>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</si>
  <si>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</si>
  <si>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</si>
  <si>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</si>
  <si>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</si>
  <si>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</si>
  <si>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</si>
  <si>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</si>
  <si>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</si>
  <si>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</si>
  <si>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</si>
  <si>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</si>
  <si>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</si>
  <si>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</si>
  <si>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</si>
  <si>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</si>
  <si>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</si>
  <si>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</si>
  <si>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</si>
  <si>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</si>
  <si>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</si>
  <si>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</si>
  <si>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</si>
  <si>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</si>
  <si>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</si>
  <si>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</si>
  <si>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</si>
  <si>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</si>
  <si>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</si>
  <si>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</si>
  <si>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</si>
  <si>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</si>
  <si>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</si>
  <si>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</si>
  <si>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</si>
  <si>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</si>
  <si>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</si>
  <si>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</si>
  <si>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</si>
  <si>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</si>
  <si>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</si>
  <si>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</si>
  <si>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</si>
  <si>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</si>
  <si>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</si>
  <si>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</si>
  <si>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</si>
  <si>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</si>
  <si>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</si>
  <si>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</si>
  <si>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</si>
  <si>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</si>
  <si>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</si>
  <si>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</si>
  <si>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</si>
  <si>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</si>
  <si>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</si>
  <si>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</si>
  <si>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</si>
  <si>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</si>
  <si>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</si>
  <si>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</si>
  <si>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</si>
  <si>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</si>
  <si>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</si>
  <si>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</si>
  <si>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</si>
  <si>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</si>
  <si>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</si>
  <si>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</si>
  <si>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</si>
  <si>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</si>
  <si>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</si>
  <si>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</si>
  <si>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</si>
  <si>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</si>
  <si>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</si>
  <si>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</si>
  <si>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</si>
  <si>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</si>
  <si>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</si>
  <si>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</si>
  <si>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</si>
  <si>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</si>
  <si>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</si>
  <si>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</si>
  <si>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</si>
  <si>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</si>
  <si>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</si>
  <si>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</si>
  <si>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</si>
  <si>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</si>
  <si>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</si>
  <si>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</si>
  <si>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</si>
  <si>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</si>
  <si>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</si>
  <si>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</si>
  <si>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</si>
  <si>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</si>
  <si>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</si>
  <si>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</si>
  <si>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</si>
  <si>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</si>
  <si>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</si>
  <si>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</si>
  <si>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</si>
  <si>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</si>
  <si>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</si>
  <si>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</si>
  <si>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</si>
  <si>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</si>
  <si>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</si>
  <si>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</si>
  <si>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</si>
  <si>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</si>
  <si>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</si>
  <si>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</si>
  <si>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</si>
  <si>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</si>
  <si>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</si>
  <si>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</si>
  <si>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</si>
  <si>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</si>
  <si>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</si>
  <si>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</si>
  <si>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</si>
  <si>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</si>
  <si>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</si>
  <si>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</si>
  <si>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</si>
  <si>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</si>
  <si>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</si>
  <si>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</si>
  <si>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</si>
  <si>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</si>
  <si>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</si>
  <si>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</si>
  <si>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</si>
  <si>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</si>
  <si>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</si>
  <si>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</si>
  <si>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</si>
  <si>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</si>
  <si>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</si>
  <si>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</si>
  <si>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</si>
  <si>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</si>
  <si>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</si>
  <si>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</si>
  <si>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</si>
  <si>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</si>
  <si>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</si>
  <si>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</si>
  <si>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</si>
  <si>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</si>
  <si>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</si>
  <si>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</si>
  <si>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</si>
  <si>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</si>
  <si>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</si>
  <si>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</si>
  <si>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</si>
  <si>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</si>
  <si>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</si>
  <si>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</si>
  <si>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</si>
  <si>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</si>
  <si>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</si>
  <si>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</si>
  <si>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</si>
  <si>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</si>
  <si>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</si>
  <si>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</si>
  <si>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</si>
  <si>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</si>
  <si>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</si>
  <si>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</si>
  <si>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</si>
  <si>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</si>
  <si>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</si>
  <si>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</si>
  <si>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</si>
  <si>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</si>
  <si>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</si>
  <si>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</si>
  <si>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</si>
  <si>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</si>
  <si>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</si>
  <si>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</si>
  <si>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</si>
  <si>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</si>
  <si>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</si>
  <si>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</si>
  <si>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</si>
  <si>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</si>
  <si>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</si>
  <si>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</si>
  <si>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</si>
  <si>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</si>
  <si>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</si>
  <si>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</si>
  <si>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</si>
  <si>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</si>
  <si>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</si>
  <si>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</si>
  <si>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</si>
  <si>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</si>
  <si>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</si>
  <si>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</si>
  <si>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</si>
  <si>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</si>
  <si>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</si>
  <si>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</si>
  <si>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</si>
  <si>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</si>
  <si>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</si>
  <si>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</si>
  <si>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</si>
  <si>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</si>
  <si>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</si>
  <si>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</si>
  <si>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</si>
  <si>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</si>
  <si>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</si>
  <si>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</si>
  <si>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</si>
  <si>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</si>
  <si>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</si>
  <si>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</si>
  <si>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</si>
  <si>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</si>
  <si>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</si>
  <si>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</si>
  <si>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</si>
  <si>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</si>
  <si>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</si>
  <si>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</si>
  <si>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</si>
  <si>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</si>
  <si>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</si>
  <si>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</si>
  <si>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</si>
  <si>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</si>
  <si>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</si>
  <si>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</si>
  <si>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</si>
  <si>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</si>
  <si>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</si>
  <si>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</si>
  <si>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</si>
  <si>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</si>
  <si>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</si>
  <si>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</si>
  <si>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</si>
  <si>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</si>
  <si>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</si>
  <si>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</si>
  <si>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</si>
  <si>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</si>
  <si>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</si>
  <si>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</si>
  <si>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</si>
  <si>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</si>
  <si>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</si>
  <si>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</si>
  <si>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</si>
  <si>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</si>
  <si>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</si>
  <si>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</si>
  <si>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</si>
  <si>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</si>
  <si>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</si>
  <si>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</si>
  <si>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</si>
  <si>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</si>
  <si>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</si>
  <si>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</si>
  <si>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</si>
  <si>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</si>
  <si>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</si>
  <si>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</si>
  <si>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</si>
  <si>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</si>
  <si>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</si>
  <si>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</si>
  <si>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</si>
  <si>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</si>
  <si>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</si>
  <si>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</si>
  <si>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</si>
  <si>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</si>
  <si>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</si>
  <si>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</si>
  <si>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</si>
  <si>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</si>
  <si>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</si>
  <si>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</si>
  <si>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</si>
  <si>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</si>
  <si>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</si>
  <si>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</si>
  <si>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</si>
  <si>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</si>
  <si>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</si>
  <si>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</si>
  <si>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</si>
  <si>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</si>
  <si>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</si>
  <si>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</si>
  <si>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</si>
  <si>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</si>
  <si>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</si>
  <si>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</si>
  <si>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</si>
  <si>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</si>
  <si>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</si>
  <si>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</si>
  <si>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</si>
  <si>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</si>
  <si>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</si>
  <si>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</si>
  <si>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</si>
  <si>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</si>
  <si>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</si>
  <si>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</si>
  <si>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</si>
  <si>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</si>
  <si>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</si>
  <si>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</si>
  <si>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</si>
  <si>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</si>
  <si>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</si>
  <si>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</si>
  <si>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</si>
  <si>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</si>
  <si>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</si>
  <si>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</si>
  <si>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</si>
  <si>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</si>
  <si>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</si>
  <si>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</si>
  <si>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</si>
  <si>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</si>
  <si>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</si>
  <si>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</si>
  <si>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</si>
  <si>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</si>
  <si>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</si>
  <si>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</si>
  <si>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</si>
  <si>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</si>
  <si>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</si>
  <si>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</si>
  <si>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</si>
  <si>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</si>
  <si>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</si>
  <si>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</si>
  <si>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</si>
  <si>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</si>
  <si>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</si>
  <si>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</si>
  <si>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</si>
  <si>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</si>
  <si>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</si>
  <si>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</si>
  <si>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</si>
  <si>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</si>
  <si>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</si>
  <si>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</si>
  <si>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</si>
  <si>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</si>
  <si>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</si>
  <si>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</si>
  <si>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</si>
  <si>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</si>
  <si>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</si>
  <si>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</si>
  <si>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</si>
  <si>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</si>
  <si>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</si>
  <si>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</si>
  <si>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</si>
  <si>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</si>
  <si>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</si>
  <si>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</si>
  <si>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</si>
  <si>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</si>
  <si>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</si>
  <si>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</si>
  <si>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</si>
  <si>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</si>
  <si>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</si>
  <si>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</si>
  <si>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</si>
  <si>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</si>
  <si>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</si>
  <si>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</si>
  <si>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</si>
  <si>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</si>
  <si>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</si>
  <si>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</si>
  <si>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</si>
  <si>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</si>
  <si>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</si>
  <si>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</si>
  <si>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</si>
  <si>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</si>
  <si>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</si>
  <si>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</si>
  <si>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</si>
  <si>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</si>
  <si>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</si>
  <si>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</si>
  <si>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</si>
  <si>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</si>
  <si>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</si>
  <si>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</si>
  <si>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</si>
  <si>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</si>
  <si>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</si>
  <si>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</si>
  <si>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</si>
  <si>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</si>
  <si>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</si>
  <si>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</si>
  <si>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</si>
  <si>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</si>
  <si>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</si>
  <si>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</si>
  <si>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</si>
  <si>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</si>
  <si>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</si>
  <si>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</si>
  <si>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</si>
  <si>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</si>
  <si>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</si>
  <si>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</si>
  <si>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</si>
  <si>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</si>
  <si>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</si>
  <si>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</si>
  <si>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</si>
  <si>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</si>
  <si>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</si>
  <si>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</si>
  <si>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</si>
  <si>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</si>
  <si>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</si>
  <si>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</si>
  <si>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</si>
  <si>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</si>
  <si>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</si>
  <si>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</si>
  <si>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</si>
  <si>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</si>
  <si>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</si>
  <si>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</si>
  <si>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</si>
  <si>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</si>
  <si>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</si>
  <si>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</si>
  <si>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</si>
  <si>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</si>
  <si>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</si>
  <si>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</si>
  <si>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</si>
  <si>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</si>
  <si>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</si>
  <si>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</si>
  <si>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</si>
  <si>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</si>
  <si>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</si>
  <si>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</si>
  <si>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</si>
  <si>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</si>
  <si>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</si>
  <si>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</si>
  <si>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</si>
  <si>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</si>
  <si>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</si>
  <si>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</si>
  <si>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</si>
  <si>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</si>
  <si>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</si>
  <si>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</si>
  <si>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</si>
  <si>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</si>
  <si>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</si>
  <si>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</si>
  <si>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</si>
  <si>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</si>
  <si>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</si>
  <si>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</si>
  <si>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</si>
  <si>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</si>
  <si>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</si>
  <si>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</si>
  <si>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</si>
  <si>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</si>
  <si>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</si>
  <si>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</si>
  <si>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</si>
  <si>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</si>
  <si>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</si>
  <si>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</si>
  <si>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</si>
  <si>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</si>
  <si>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</si>
  <si>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</si>
  <si>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</si>
  <si>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</si>
  <si>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</si>
  <si>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</si>
  <si>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</si>
  <si>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</si>
  <si>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</si>
  <si>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</si>
  <si>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</si>
  <si>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</si>
  <si>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</si>
  <si>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</si>
  <si>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</si>
  <si>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</si>
  <si>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</si>
  <si>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</si>
  <si>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</si>
  <si>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</si>
  <si>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</si>
  <si>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</si>
  <si>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</si>
  <si>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</si>
  <si>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</si>
  <si>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</si>
  <si>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</si>
  <si>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</si>
  <si>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</si>
  <si>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</si>
  <si>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</si>
  <si>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</si>
  <si>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</si>
  <si>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</si>
  <si>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</si>
  <si>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</si>
  <si>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</si>
  <si>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</si>
  <si>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</si>
  <si>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</si>
  <si>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</si>
  <si>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</si>
  <si>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</si>
  <si>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</si>
  <si>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</si>
  <si>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</si>
  <si>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</si>
  <si>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</si>
  <si>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</si>
  <si>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</si>
  <si>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</si>
  <si>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</si>
  <si>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</si>
  <si>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</si>
  <si>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</si>
  <si>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</si>
  <si>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</si>
  <si>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</si>
  <si>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</si>
  <si>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</si>
  <si>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</si>
  <si>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</si>
  <si>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</si>
  <si>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</si>
  <si>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</si>
  <si>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</si>
  <si>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</si>
  <si>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</si>
  <si>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</si>
  <si>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</si>
  <si>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</si>
  <si>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</si>
  <si>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</si>
  <si>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</si>
  <si>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</si>
  <si>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</si>
  <si>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</si>
  <si>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</si>
  <si>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</si>
  <si>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</si>
  <si>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</si>
  <si>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</si>
  <si>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</si>
  <si>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</si>
  <si>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</si>
  <si>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</si>
  <si>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</si>
  <si>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</si>
  <si>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</si>
  <si>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</si>
  <si>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</si>
  <si>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</si>
  <si>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</si>
  <si>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</si>
  <si>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</si>
  <si>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</si>
  <si>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</si>
  <si>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</si>
  <si>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</si>
  <si>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</si>
  <si>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</si>
  <si>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</si>
  <si>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</si>
  <si>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</si>
  <si>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</si>
  <si>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</si>
  <si>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</si>
  <si>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</si>
  <si>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</si>
  <si>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</si>
  <si>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</si>
  <si>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</si>
  <si>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</si>
  <si>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</si>
  <si>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</si>
  <si>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</si>
  <si>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</si>
  <si>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</si>
  <si>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</si>
  <si>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</si>
  <si>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</si>
  <si>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</si>
  <si>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</si>
  <si>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</si>
  <si>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</si>
  <si>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</si>
  <si>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</si>
  <si>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</si>
  <si>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</si>
  <si>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</si>
  <si>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</si>
  <si>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</si>
  <si>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</si>
  <si>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</si>
  <si>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</si>
  <si>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</si>
  <si>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</si>
  <si>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</si>
  <si>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</si>
  <si>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</si>
  <si>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</si>
  <si>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</si>
  <si>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</si>
  <si>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</si>
  <si>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</si>
  <si>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</si>
  <si>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</si>
  <si>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</si>
  <si>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</si>
  <si>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</si>
  <si>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</si>
  <si>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</si>
  <si>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</si>
  <si>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</si>
  <si>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</si>
  <si>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</si>
  <si>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</si>
  <si>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</si>
  <si>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</si>
  <si>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</si>
  <si>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</si>
  <si>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</si>
  <si>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</si>
  <si>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</si>
  <si>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</si>
  <si>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</si>
  <si>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</si>
  <si>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</si>
  <si>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</si>
  <si>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</si>
  <si>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</si>
  <si>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</si>
  <si>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</si>
  <si>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</si>
  <si>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</si>
  <si>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</si>
  <si>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</si>
  <si>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</si>
  <si>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</si>
  <si>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</si>
  <si>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</si>
  <si>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</si>
  <si>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</si>
  <si>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</si>
  <si>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</si>
  <si>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</si>
  <si>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</si>
  <si>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</si>
  <si>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</si>
  <si>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</si>
  <si>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</si>
  <si>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</si>
  <si>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</si>
  <si>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</si>
  <si>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</si>
  <si>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</si>
  <si>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</si>
  <si>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</si>
  <si>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</si>
  <si>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</si>
  <si>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</si>
  <si>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</si>
  <si>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</si>
  <si>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</si>
  <si>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</si>
  <si>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</si>
  <si>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</si>
  <si>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</si>
  <si>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</si>
  <si>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</si>
  <si>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</si>
  <si>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</si>
  <si>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</si>
  <si>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</si>
  <si>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</si>
  <si>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</si>
  <si>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</si>
  <si>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</si>
  <si>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</si>
  <si>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</si>
  <si>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</si>
  <si>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</si>
  <si>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</si>
  <si>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</si>
  <si>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</si>
  <si>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</si>
  <si>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</si>
  <si>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</si>
  <si>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</si>
  <si>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</si>
  <si>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</si>
  <si>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</si>
  <si>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</si>
  <si>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</si>
  <si>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</si>
  <si>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</si>
  <si>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</si>
  <si>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</si>
  <si>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</si>
  <si>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</si>
  <si>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</si>
  <si>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</si>
  <si>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</si>
  <si>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</si>
  <si>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</si>
  <si>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</si>
  <si>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</si>
  <si>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</si>
  <si>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</si>
  <si>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</si>
  <si>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</si>
  <si>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</si>
  <si>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</si>
  <si>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</si>
  <si>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</si>
  <si>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</si>
  <si>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</si>
  <si>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</si>
  <si>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</si>
  <si>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</si>
  <si>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</si>
  <si>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</si>
  <si>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</si>
  <si>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</si>
  <si>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</si>
  <si>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</si>
  <si>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</si>
  <si>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</si>
  <si>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</si>
  <si>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</si>
  <si>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</si>
  <si>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</si>
  <si>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</si>
  <si>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</si>
  <si>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</si>
  <si>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</si>
  <si>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</si>
  <si>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</si>
  <si>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</si>
  <si>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</si>
  <si>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</si>
  <si>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</si>
  <si>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</si>
  <si>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</si>
  <si>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</si>
  <si>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</si>
  <si>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</si>
  <si>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</si>
  <si>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</si>
  <si>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</si>
  <si>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</si>
  <si>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</si>
  <si>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</si>
  <si>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</si>
  <si>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</si>
  <si>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</si>
  <si>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</si>
  <si>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</si>
  <si>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</si>
  <si>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</si>
  <si>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</si>
  <si>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</si>
  <si>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</si>
  <si>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</si>
  <si>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</si>
  <si>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</si>
  <si>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</si>
  <si>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</si>
  <si>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</si>
  <si>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</si>
  <si>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</si>
  <si>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</si>
  <si>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</si>
  <si>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</si>
  <si>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</si>
  <si>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</si>
  <si>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</si>
  <si>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</si>
  <si>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</si>
  <si>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</si>
  <si>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</si>
  <si>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</si>
  <si>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</si>
  <si>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</si>
  <si>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</si>
  <si>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</si>
  <si>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</si>
  <si>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</si>
  <si>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</si>
  <si>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</si>
  <si>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</si>
  <si>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</si>
  <si>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</si>
  <si>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</si>
  <si>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</si>
  <si>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</si>
  <si>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</si>
  <si>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</si>
  <si>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</si>
  <si>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</si>
  <si>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</si>
  <si>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</si>
  <si>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</si>
  <si>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</si>
  <si>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</si>
  <si>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</si>
  <si>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</si>
  <si>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</si>
  <si>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</si>
  <si>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</si>
  <si>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</si>
  <si>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</si>
  <si>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</si>
  <si>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</si>
  <si>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</si>
  <si>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</si>
  <si>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</si>
  <si>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</si>
  <si>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</si>
  <si>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</si>
  <si>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</si>
  <si>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</si>
  <si>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</si>
  <si>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</si>
  <si>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</si>
  <si>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</si>
  <si>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</si>
  <si>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</si>
  <si>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</si>
  <si>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</si>
  <si>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</si>
  <si>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</si>
  <si>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</si>
  <si>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</si>
  <si>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</si>
  <si>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</si>
  <si>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</si>
  <si>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</si>
  <si>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</si>
  <si>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</si>
  <si>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</si>
  <si>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</si>
  <si>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</si>
  <si>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</si>
  <si>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</si>
  <si>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</si>
  <si>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</si>
  <si>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</si>
  <si>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</si>
  <si>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</si>
  <si>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</si>
  <si>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</si>
  <si>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</si>
  <si>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</si>
  <si>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</si>
  <si>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</si>
  <si>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</si>
  <si>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</si>
  <si>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</si>
  <si>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</si>
  <si>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</si>
  <si>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</si>
  <si>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</si>
  <si>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</si>
  <si>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</si>
  <si>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</si>
  <si>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</si>
  <si>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</si>
  <si>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</si>
  <si>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</si>
  <si>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</si>
  <si>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</si>
  <si>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</si>
  <si>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</si>
  <si>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</si>
  <si>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</si>
  <si>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</si>
  <si>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</si>
  <si>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</si>
  <si>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</si>
  <si>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</si>
  <si>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</si>
  <si>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</si>
  <si>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</si>
  <si>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</si>
  <si>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</si>
  <si>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</si>
  <si>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</si>
  <si>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</si>
  <si>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</si>
  <si>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</si>
  <si>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</si>
  <si>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</si>
  <si>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</si>
  <si>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</si>
  <si>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</si>
  <si>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</si>
  <si>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</si>
  <si>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</si>
  <si>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</si>
  <si>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</si>
  <si>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</si>
  <si>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</si>
  <si>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</si>
  <si>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</si>
  <si>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</si>
  <si>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</si>
  <si>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</si>
  <si>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</si>
  <si>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</si>
  <si>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</si>
  <si>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</si>
  <si>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</si>
  <si>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</si>
  <si>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</si>
  <si>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</si>
  <si>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</si>
  <si>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</si>
  <si>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</si>
  <si>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</si>
  <si>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</si>
  <si>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</si>
  <si>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</si>
  <si>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</si>
  <si>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</si>
  <si>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</si>
  <si>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</si>
  <si>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</si>
  <si>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</si>
  <si>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</si>
  <si>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</si>
  <si>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</si>
  <si>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</si>
  <si>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</si>
  <si>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</si>
  <si>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</si>
  <si>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</si>
  <si>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</si>
  <si>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</si>
  <si>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</si>
  <si>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</si>
  <si>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</si>
  <si>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</si>
  <si>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</si>
  <si>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</si>
  <si>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</si>
  <si>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</si>
  <si>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</si>
  <si>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</si>
  <si>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</si>
  <si>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</si>
  <si>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</si>
  <si>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</si>
  <si>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</si>
  <si>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</si>
  <si>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</si>
  <si>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</si>
  <si>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</si>
  <si>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</si>
  <si>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</si>
  <si>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</si>
  <si>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</si>
  <si>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</si>
  <si>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</si>
  <si>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</si>
  <si>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</si>
  <si>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</si>
  <si>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</si>
  <si>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</si>
  <si>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</si>
  <si>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</si>
  <si>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</si>
  <si>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</si>
  <si>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</si>
  <si>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</si>
  <si>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</si>
  <si>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</si>
  <si>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</si>
  <si>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</si>
  <si>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</si>
  <si>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</si>
  <si>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</si>
  <si>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</si>
  <si>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</si>
  <si>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</si>
  <si>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</si>
  <si>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</si>
  <si>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</si>
  <si>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</si>
  <si>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</si>
  <si>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</si>
  <si>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</si>
  <si>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</si>
  <si>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</si>
  <si>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</si>
  <si>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</si>
  <si>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</si>
  <si>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</si>
  <si>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</si>
  <si>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</si>
  <si>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</si>
  <si>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</si>
  <si>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</si>
  <si>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</si>
  <si>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</si>
  <si>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</si>
  <si>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</si>
  <si>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</si>
  <si>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</si>
  <si>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</si>
  <si>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</si>
  <si>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</si>
  <si>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</si>
  <si>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</si>
  <si>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</si>
  <si>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</si>
  <si>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</si>
  <si>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</si>
  <si>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</si>
  <si>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</si>
  <si>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</si>
  <si>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</si>
  <si>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</si>
  <si>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</si>
  <si>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</si>
  <si>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</si>
  <si>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</si>
  <si>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</si>
  <si>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</si>
  <si>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</si>
  <si>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</si>
  <si>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</si>
  <si>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</si>
  <si>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</si>
  <si>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</si>
  <si>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</si>
  <si>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</si>
  <si>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</si>
  <si>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</si>
  <si>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</si>
  <si>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</si>
  <si>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</si>
  <si>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</si>
  <si>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</si>
  <si>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</si>
  <si>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</si>
  <si>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</si>
  <si>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</si>
  <si>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</si>
  <si>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</si>
  <si>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</si>
  <si>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</si>
  <si>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</si>
  <si>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</si>
  <si>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</si>
  <si>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</si>
  <si>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</si>
  <si>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</si>
  <si>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</si>
  <si>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</si>
  <si>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</si>
  <si>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</si>
  <si>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</si>
  <si>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</si>
  <si>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</si>
  <si>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</si>
  <si>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</si>
  <si>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</si>
  <si>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</si>
  <si>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</si>
  <si>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</si>
  <si>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</si>
  <si>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</si>
  <si>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</si>
  <si>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</si>
  <si>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</si>
  <si>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</si>
  <si>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</si>
  <si>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</si>
  <si>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</si>
  <si>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</si>
  <si>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</si>
  <si>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</si>
  <si>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</si>
  <si>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</si>
  <si>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</si>
  <si>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</si>
  <si>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</si>
  <si>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</si>
  <si>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</si>
  <si>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</si>
  <si>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</si>
  <si>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</si>
  <si>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</si>
  <si>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</si>
  <si>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</si>
  <si>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</si>
  <si>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</si>
  <si>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</si>
  <si>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</si>
  <si>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</si>
  <si>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</si>
  <si>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</si>
  <si>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</si>
  <si>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</si>
  <si>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</si>
  <si>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</si>
  <si>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</si>
  <si>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</si>
  <si>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</si>
  <si>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</si>
  <si>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</si>
  <si>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</si>
  <si>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</si>
  <si>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</si>
  <si>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</si>
  <si>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</si>
  <si>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</si>
  <si>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</si>
  <si>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</si>
  <si>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</si>
  <si>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</si>
  <si>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</si>
  <si>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</si>
  <si>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</si>
  <si>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</si>
  <si>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</si>
  <si>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</si>
  <si>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</si>
  <si>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</si>
  <si>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</si>
  <si>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</si>
  <si>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</si>
  <si>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</si>
  <si>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</si>
  <si>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</si>
  <si>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</si>
  <si>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</si>
  <si>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</si>
  <si>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</si>
  <si>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</si>
  <si>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</si>
  <si>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</si>
  <si>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</si>
  <si>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</si>
  <si>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</si>
  <si>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</si>
  <si>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</si>
  <si>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</si>
  <si>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</si>
  <si>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</si>
  <si>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</si>
  <si>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</si>
  <si>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</si>
  <si>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</si>
  <si>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</si>
  <si>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</si>
  <si>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</si>
  <si>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</si>
  <si>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</si>
  <si>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</si>
  <si>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</si>
  <si>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</si>
  <si>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</si>
  <si>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</si>
  <si>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</si>
  <si>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</si>
  <si>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</si>
  <si>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</si>
  <si>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</si>
  <si>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</si>
  <si>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</si>
  <si>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</si>
  <si>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</si>
  <si>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</si>
  <si>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</si>
  <si>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</si>
  <si>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</si>
  <si>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</si>
  <si>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</si>
  <si>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</si>
  <si>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</si>
  <si>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</si>
  <si>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</si>
  <si>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</si>
  <si>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</si>
  <si>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</si>
  <si>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</si>
  <si>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</si>
  <si>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</si>
  <si>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</si>
  <si>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</si>
  <si>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</si>
  <si>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</si>
  <si>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</si>
  <si>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</si>
  <si>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</si>
  <si>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</si>
  <si>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</si>
  <si>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</si>
  <si>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</si>
  <si>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</si>
  <si>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</si>
  <si>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</si>
  <si>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</si>
  <si>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</si>
  <si>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</si>
  <si>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</si>
  <si>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</si>
  <si>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</si>
  <si>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</si>
  <si>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</si>
  <si>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</si>
  <si>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</si>
  <si>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</si>
  <si>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</si>
  <si>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</si>
  <si>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</si>
  <si>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</si>
  <si>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</si>
  <si>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</si>
  <si>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</si>
  <si>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</si>
  <si>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</si>
  <si>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</si>
  <si>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</si>
  <si>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</si>
  <si>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</si>
  <si>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</si>
  <si>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</si>
  <si>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</si>
  <si>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</si>
  <si>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</si>
  <si>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</si>
  <si>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</si>
  <si>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</si>
  <si>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</si>
  <si>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</si>
  <si>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</si>
  <si>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</si>
  <si>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</si>
  <si>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</si>
  <si>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</si>
  <si>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</si>
  <si>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</si>
  <si>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</si>
  <si>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</si>
  <si>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</si>
  <si>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</si>
  <si>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</si>
  <si>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</si>
  <si>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</si>
  <si>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</si>
  <si>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</si>
  <si>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</si>
  <si>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</si>
  <si>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</si>
  <si>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</si>
  <si>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</si>
  <si>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</si>
  <si>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</si>
  <si>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</si>
  <si>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</si>
  <si>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</si>
  <si>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</si>
  <si>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</si>
  <si>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</si>
  <si>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</si>
  <si>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</si>
  <si>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</si>
  <si>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</si>
  <si>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</si>
  <si>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</si>
  <si>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</si>
  <si>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</si>
  <si>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</si>
  <si>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</si>
  <si>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</si>
  <si>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</si>
  <si>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</si>
  <si>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</si>
  <si>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</si>
  <si>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</si>
  <si>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</si>
  <si>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</si>
  <si>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</si>
  <si>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</si>
  <si>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</si>
  <si>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</si>
  <si>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</si>
  <si>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</si>
  <si>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</si>
  <si>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</si>
  <si>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</si>
  <si>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</si>
  <si>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</si>
  <si>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</si>
  <si>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</si>
  <si>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</si>
  <si>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</si>
  <si>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</si>
  <si>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</si>
  <si>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</si>
  <si>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</si>
  <si>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</si>
  <si>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</si>
  <si>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</si>
  <si>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</si>
  <si>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</si>
  <si>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</si>
  <si>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</si>
  <si>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</si>
  <si>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</si>
  <si>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</si>
  <si>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17000-17500</t>
  </si>
  <si>
    <t>1020-1050</t>
  </si>
  <si>
    <t>1350-1380</t>
  </si>
  <si>
    <t>Intrday Call</t>
  </si>
  <si>
    <t>204-208</t>
  </si>
  <si>
    <t>Profit of Rs.5.50/-</t>
  </si>
  <si>
    <t>Profit of Rs.2.5/-</t>
  </si>
  <si>
    <t>176.5-177.5</t>
  </si>
  <si>
    <t>190-195</t>
  </si>
  <si>
    <t>2300-2350</t>
  </si>
  <si>
    <t>405-415</t>
  </si>
  <si>
    <t>850-860</t>
  </si>
  <si>
    <t xml:space="preserve">CESC </t>
  </si>
  <si>
    <t>650-660</t>
  </si>
  <si>
    <t>NIFTY 11150 PE 01-Oct</t>
  </si>
  <si>
    <t>Part Profit of Rs.82.50/-</t>
  </si>
  <si>
    <t xml:space="preserve">DALBHARAT 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</si>
  <si>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</si>
  <si>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</si>
  <si>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</si>
  <si>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</si>
  <si>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</si>
  <si>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</si>
  <si>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</si>
  <si>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</si>
  <si>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</si>
  <si>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</si>
  <si>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</si>
  <si>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</si>
  <si>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</si>
  <si>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</si>
  <si>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 xml:space="preserve">CADILAHC </t>
  </si>
  <si>
    <t>ASIANPAINT OCT FUT</t>
  </si>
  <si>
    <t>NIFTY 11500 PE 08-Oct</t>
  </si>
  <si>
    <t>Profit of Rs.6.50/-</t>
  </si>
  <si>
    <t>Loss of Rs.1.75</t>
  </si>
  <si>
    <t>Profit of Rs.147.50/-</t>
  </si>
  <si>
    <t>Profit of Rs.62.50/-</t>
  </si>
  <si>
    <t>Profit of Rs.8/-</t>
  </si>
  <si>
    <t>Profit of Rs.31/-</t>
  </si>
  <si>
    <t xml:space="preserve">BIOCON </t>
  </si>
  <si>
    <t>480-485</t>
  </si>
  <si>
    <t xml:space="preserve">LAURUSLABS </t>
  </si>
  <si>
    <t>Profit of Rs.7/-</t>
  </si>
  <si>
    <t>NIFTY 11700 PE 08-OCT</t>
  </si>
  <si>
    <t>Profit of Rs.14.50/-</t>
  </si>
  <si>
    <t>Profit of Rs.13/-</t>
  </si>
  <si>
    <t>Part Profit of Rs.50.50/-</t>
  </si>
  <si>
    <t>Loss of Rs. 20/-</t>
  </si>
  <si>
    <t>Profit of Rs.15/-</t>
  </si>
  <si>
    <t>Loss of Rs.40/-</t>
  </si>
  <si>
    <t xml:space="preserve">NAUKRI </t>
  </si>
  <si>
    <t>2150-2170</t>
  </si>
  <si>
    <t xml:space="preserve">HDFCLIFE </t>
  </si>
  <si>
    <t>580-583</t>
  </si>
  <si>
    <t xml:space="preserve">LUPIN OCT FUT </t>
  </si>
  <si>
    <t>1050-1060</t>
  </si>
  <si>
    <t>Profit of Rs.12/-</t>
  </si>
  <si>
    <t xml:space="preserve">COLPAL OCT FUT </t>
  </si>
  <si>
    <t>Profit of Rs.10/-</t>
  </si>
  <si>
    <t>Part Profit of Rs.27/-</t>
  </si>
  <si>
    <t>Profit of Rs.37/-</t>
  </si>
  <si>
    <t>1000-1020</t>
  </si>
  <si>
    <t>2120-2140</t>
  </si>
  <si>
    <t>Profit of Rs.27/-</t>
  </si>
  <si>
    <t>Loss of Rs.17/-</t>
  </si>
  <si>
    <t>Loss of Rs. 11/-</t>
  </si>
  <si>
    <t>EXIDEIND OCT FUT</t>
  </si>
  <si>
    <t xml:space="preserve">BATAINDIA  </t>
  </si>
  <si>
    <t>1420-1440</t>
  </si>
  <si>
    <t xml:space="preserve">KEC  </t>
  </si>
  <si>
    <t>365-370</t>
  </si>
  <si>
    <t>Profit of Rs.80/-</t>
  </si>
  <si>
    <t>Profit of Rs.2.50/-</t>
  </si>
  <si>
    <t>Loss of Rs. 12/-</t>
  </si>
  <si>
    <t>470-475</t>
  </si>
  <si>
    <t xml:space="preserve"> NIFTY 11900 PE 15-Oct</t>
  </si>
  <si>
    <t>XTX MARKETS LLP</t>
  </si>
  <si>
    <t>Loss of Rs.74/-</t>
  </si>
  <si>
    <t>Loss of Rs. 13/-</t>
  </si>
  <si>
    <t>Profit of Rs.22/-</t>
  </si>
  <si>
    <t>NIFTY OCT FUT</t>
  </si>
  <si>
    <t>Profit of Rs.85/-</t>
  </si>
  <si>
    <t>SIEMENS OCT FUT</t>
  </si>
  <si>
    <t>1280-1290</t>
  </si>
  <si>
    <t>HDFC OCT FUT</t>
  </si>
  <si>
    <t>Profit of Rs.24/-</t>
  </si>
  <si>
    <t>1450-1460</t>
  </si>
  <si>
    <t xml:space="preserve">BHARTIARTL </t>
  </si>
  <si>
    <t>420-425</t>
  </si>
  <si>
    <t>2150-2160</t>
  </si>
  <si>
    <t>Justdial Ltd.</t>
  </si>
  <si>
    <t>Profit of Rs.14.5/-</t>
  </si>
  <si>
    <t>HAVELLS OCT FUT</t>
  </si>
  <si>
    <t>HDFCLIFE OCT FUT</t>
  </si>
  <si>
    <t>835-845</t>
  </si>
  <si>
    <t>BAJFINANCE OCT FUT</t>
  </si>
  <si>
    <t>BANKNIFTY 23000 PE 22-Oct</t>
  </si>
  <si>
    <t>450-500</t>
  </si>
  <si>
    <t>NIFTY 11700 PE 22-Oct</t>
  </si>
  <si>
    <t>Profit of Rs.16/-</t>
  </si>
  <si>
    <t>Loss of Rs.60/-</t>
  </si>
  <si>
    <t>Profit of Rs.1.95/-</t>
  </si>
  <si>
    <t>Profit of Rs.29.5/-</t>
  </si>
  <si>
    <t>Profit of Rs.4.5/-</t>
  </si>
  <si>
    <t>Loss of Rs.44/-</t>
  </si>
  <si>
    <t>1030-1050</t>
  </si>
  <si>
    <t xml:space="preserve"> Profit of Rs.17/-</t>
  </si>
  <si>
    <t>M&amp;MFIN 120 PE Oct</t>
  </si>
  <si>
    <t>RECLTD 92.50 PE OCT</t>
  </si>
  <si>
    <t>2.5-3</t>
  </si>
  <si>
    <t>424-427</t>
  </si>
  <si>
    <t>3140-3160</t>
  </si>
  <si>
    <t xml:space="preserve">DRREDDY </t>
  </si>
  <si>
    <t>5300-5400</t>
  </si>
  <si>
    <t>VOLTAS OCT FUT</t>
  </si>
  <si>
    <t>LUPIN OCT FUT</t>
  </si>
  <si>
    <t xml:space="preserve">Buy </t>
  </si>
  <si>
    <t>Loss of Rs.1.30/-</t>
  </si>
  <si>
    <t>Loss of Rs. 15/-</t>
  </si>
  <si>
    <t>Loss of Rs.125/-</t>
  </si>
  <si>
    <t>Profit of Rs.21.5/-</t>
  </si>
  <si>
    <t>Profit of Rs.9.5/-</t>
  </si>
  <si>
    <t xml:space="preserve">NIFTY 11800 PE 22 Oct </t>
  </si>
  <si>
    <t>90-100</t>
  </si>
  <si>
    <t>Profit of Rs.48/-</t>
  </si>
  <si>
    <t xml:space="preserve">EXIDEIND OCT FUT </t>
  </si>
  <si>
    <t>Profit of Rs.2.05/-</t>
  </si>
  <si>
    <t>Profit of Rs.7.50/-</t>
  </si>
  <si>
    <t>Loss of Rs.44.5/-</t>
  </si>
  <si>
    <t>Loss of Rs.35/-</t>
  </si>
  <si>
    <t>Loss of Rs.0.75/-</t>
  </si>
  <si>
    <t>Profit of Rs.65/-</t>
  </si>
  <si>
    <t>Profit of Rs.11/-</t>
  </si>
  <si>
    <t>1410-1430</t>
  </si>
  <si>
    <t>1355-1360</t>
  </si>
  <si>
    <t>Profit of Rs.22.5/-</t>
  </si>
  <si>
    <t>400-395</t>
  </si>
  <si>
    <t>Profit of Rs.6.5/-</t>
  </si>
  <si>
    <t xml:space="preserve">HDFCLIFE OCT FUT </t>
  </si>
  <si>
    <t>ICICIBANK OCT FUT</t>
  </si>
  <si>
    <t xml:space="preserve">UBL 980 CE Oct </t>
  </si>
  <si>
    <t xml:space="preserve">NESTLEINDIA OCT FUT </t>
  </si>
  <si>
    <t>16400-16500</t>
  </si>
  <si>
    <t>Profit of Rs.2.25/-</t>
  </si>
  <si>
    <t>2010-2040</t>
  </si>
  <si>
    <t>2200-2300</t>
  </si>
  <si>
    <t>780-890</t>
  </si>
  <si>
    <t>Loss of Rs.180 /-</t>
  </si>
  <si>
    <t>Loss of Rs.230/-</t>
  </si>
  <si>
    <t>2130-2150</t>
  </si>
  <si>
    <t>TITAN OCT FUT</t>
  </si>
  <si>
    <t>Loss of Rs.140/-</t>
  </si>
  <si>
    <t>Profit of Rs.9.50/-</t>
  </si>
  <si>
    <t>Profit of Rs.50/-</t>
  </si>
  <si>
    <t>AMFL</t>
  </si>
  <si>
    <t>ZALAK PURVESH PARIKH</t>
  </si>
  <si>
    <t>Loss of Rs. 28.50/-</t>
  </si>
  <si>
    <t>ASIANPAINT NOV FUT</t>
  </si>
  <si>
    <t>2160-2180</t>
  </si>
  <si>
    <t>Profit of Rs.7.00/-</t>
  </si>
  <si>
    <t>Profit of Rs.6/-</t>
  </si>
  <si>
    <t>Loss of Rs.8/-</t>
  </si>
  <si>
    <t>BHARTIARTL 450 CE OCT</t>
  </si>
  <si>
    <t>6.0-7.0</t>
  </si>
  <si>
    <t>SBILIFE NOV FUT</t>
  </si>
  <si>
    <t>810-820</t>
  </si>
  <si>
    <t>EXIDEIND NOV FUT</t>
  </si>
  <si>
    <t xml:space="preserve">UBL </t>
  </si>
  <si>
    <t>1600-1580</t>
  </si>
  <si>
    <t>1540-1520</t>
  </si>
  <si>
    <t>Profit of Rs.26.5/-</t>
  </si>
  <si>
    <t>Profit of Rs.51/-</t>
  </si>
  <si>
    <t>HARDWYN</t>
  </si>
  <si>
    <t>Profit of Rs.3/-</t>
  </si>
  <si>
    <t>Loss of Rs. 105/-</t>
  </si>
  <si>
    <t>415-420</t>
  </si>
  <si>
    <t>Profit of Rs.25.5/-</t>
  </si>
  <si>
    <t>VOLTAS NOV FUT</t>
  </si>
  <si>
    <t>CONCOR  NOV FUT</t>
  </si>
  <si>
    <t>395-400</t>
  </si>
  <si>
    <t xml:space="preserve"> Profit of Rs.775/-</t>
  </si>
  <si>
    <t>SIEMENS NOV FUT</t>
  </si>
  <si>
    <t>773-775</t>
  </si>
  <si>
    <t>800-810</t>
  </si>
  <si>
    <t>NIFTY 11850 PE OCT</t>
  </si>
  <si>
    <t>Profit of Rs.1/-</t>
  </si>
  <si>
    <t>Loss of Rs.4/-</t>
  </si>
  <si>
    <t>Profit of Rs.7.5/-</t>
  </si>
  <si>
    <t>Part Profit of Rs.280/-</t>
  </si>
  <si>
    <t>401-406</t>
  </si>
  <si>
    <t>450-460</t>
  </si>
  <si>
    <t>AGRIMONY</t>
  </si>
  <si>
    <t>POOJA AMIT CHATURVEDI</t>
  </si>
  <si>
    <t>Uravi T And Wedg Lamp Ltd</t>
  </si>
  <si>
    <t>ARYAMAN CAPITAL MARKETS LIMITED</t>
  </si>
  <si>
    <t>Vikas Multicorp Limited</t>
  </si>
  <si>
    <t>LTS INVESTMENT FUND LTD</t>
  </si>
  <si>
    <t>SAJANKUMAR RAMESHWARLAL BAJAJ</t>
  </si>
  <si>
    <t>Profit of Rs.43.5/-</t>
  </si>
  <si>
    <t>351-353</t>
  </si>
  <si>
    <t xml:space="preserve">TECHM </t>
  </si>
  <si>
    <t>820-822</t>
  </si>
  <si>
    <t xml:space="preserve">APOLLOHOSP  </t>
  </si>
  <si>
    <t>2200-2210</t>
  </si>
  <si>
    <t>Profit of Rs.35/-</t>
  </si>
  <si>
    <t>Loss of Rs.75/-</t>
  </si>
  <si>
    <t>161.50-162</t>
  </si>
  <si>
    <t>ARTHA VRDDHI LIMITED</t>
  </si>
  <si>
    <t>AMIT M CHATURVEDI</t>
  </si>
  <si>
    <t>RENUKABEN RAMESHBHAI SHAH</t>
  </si>
  <si>
    <t>GULSHAN SINGH</t>
  </si>
  <si>
    <t>NOORUL AHAD MUBASHIR</t>
  </si>
  <si>
    <t>ARCHITORG</t>
  </si>
  <si>
    <t>SILKON TRADES LLP</t>
  </si>
  <si>
    <t>JITAL MUKESH SHAH</t>
  </si>
  <si>
    <t>RISHU AGARWAL</t>
  </si>
  <si>
    <t>SANJEEV AND CO SANJEEV KUMAR JAIN</t>
  </si>
  <si>
    <t>MONARCH</t>
  </si>
  <si>
    <t>DSP HMK HOLDINGS PRIVATE LIMITED</t>
  </si>
  <si>
    <t>OSIAJEE</t>
  </si>
  <si>
    <t>COBIA DISTRIBUTORS PRIVATE LIMITED .</t>
  </si>
  <si>
    <t>TANAA</t>
  </si>
  <si>
    <t>BRIDGE INDIA FUND</t>
  </si>
  <si>
    <t>AEGIS INVESTMENT FUND</t>
  </si>
  <si>
    <t>VISVEN</t>
  </si>
  <si>
    <t>RAKESH HIRALAL JAIN HUF</t>
  </si>
  <si>
    <t>AMIT KANUBHAI JASANI</t>
  </si>
  <si>
    <t>ZKHANDEN</t>
  </si>
  <si>
    <t>KISHORKUMAR SUNDERDAS</t>
  </si>
  <si>
    <t>BHAGWANDAS HARIDAS KEWALRAM</t>
  </si>
  <si>
    <t>RAKESH KUMAR ARORA HUF</t>
  </si>
  <si>
    <t>VIJAY LAKSHMI ARORA</t>
  </si>
  <si>
    <t>Tera Software Limited</t>
  </si>
  <si>
    <t>JAMSHANG ABHESHANGBHAI CHAVDA</t>
  </si>
  <si>
    <t>ANKUR  JAIN</t>
  </si>
  <si>
    <t>SHIVAM OMAR</t>
  </si>
  <si>
    <t>SHREEJI TRANSPORT SERVICES PVT.LTD.</t>
  </si>
  <si>
    <t>Siti Networks Limited</t>
  </si>
  <si>
    <t>RATTANINDIA FINANCE PRIVATE LIMITED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</si>
</sst>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76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6" fillId="58" borderId="37" xfId="160" applyFont="1" applyFill="1" applyBorder="1"/>
    <xf numFmtId="164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6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6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6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4" fontId="47" fillId="59" borderId="37" xfId="160" applyFont="1" applyFill="1" applyBorder="1" applyAlignment="1">
      <alignment vertical="top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0" fillId="61" borderId="37" xfId="0" applyNumberFormat="1" applyFill="1" applyBorder="1" applyAlignment="1">
      <alignment horizontal="center" vertical="center"/>
    </xf>
    <xf numFmtId="165" fontId="0" fillId="61" borderId="37" xfId="0" applyNumberFormat="1" applyFill="1" applyBorder="1" applyAlignment="1">
      <alignment horizontal="center" vertical="center"/>
    </xf>
    <xf numFmtId="166" fontId="8" fillId="61" borderId="37" xfId="0" applyNumberFormat="1" applyFont="1" applyFill="1" applyBorder="1" applyAlignment="1">
      <alignment horizontal="center" vertical="center"/>
    </xf>
    <xf numFmtId="0" fontId="50" fillId="61" borderId="37" xfId="0" applyFont="1" applyFill="1" applyBorder="1"/>
    <xf numFmtId="0" fontId="8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70" fontId="7" fillId="61" borderId="5" xfId="0" applyNumberFormat="1" applyFont="1" applyFill="1" applyBorder="1" applyAlignment="1">
      <alignment horizontal="center" vertical="center"/>
    </xf>
    <xf numFmtId="164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4" fontId="6" fillId="61" borderId="37" xfId="160" applyFont="1" applyFill="1" applyBorder="1"/>
    <xf numFmtId="164" fontId="8" fillId="61" borderId="37" xfId="160" applyFont="1" applyFill="1" applyBorder="1" applyAlignment="1">
      <alignment horizontal="left" vertical="center"/>
    </xf>
    <xf numFmtId="164" fontId="47" fillId="61" borderId="37" xfId="160" applyFont="1" applyFill="1" applyBorder="1" applyAlignment="1">
      <alignment horizontal="center" vertical="top"/>
    </xf>
    <xf numFmtId="0" fontId="7" fillId="61" borderId="38" xfId="0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16" fontId="7" fillId="60" borderId="5" xfId="160" applyNumberFormat="1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/>
    </xf>
    <xf numFmtId="166" fontId="0" fillId="61" borderId="37" xfId="0" applyNumberForma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0" fontId="7" fillId="61" borderId="37" xfId="0" applyFont="1" applyFill="1" applyBorder="1" applyAlignment="1">
      <alignment horizontal="center" vertical="center"/>
    </xf>
    <xf numFmtId="2" fontId="7" fillId="61" borderId="37" xfId="0" applyNumberFormat="1" applyFont="1" applyFill="1" applyBorder="1" applyAlignment="1">
      <alignment horizontal="center" vertical="center"/>
    </xf>
    <xf numFmtId="164" fontId="7" fillId="61" borderId="37" xfId="16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44133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18" sqref="E1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44133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65" t="s">
        <v>16</v>
      </c>
      <c r="B9" s="567" t="s">
        <v>17</v>
      </c>
      <c r="C9" s="567" t="s">
        <v>18</v>
      </c>
      <c r="D9" s="274" t="s">
        <v>19</v>
      </c>
      <c r="E9" s="274" t="s">
        <v>20</v>
      </c>
      <c r="F9" s="562" t="s">
        <v>21</v>
      </c>
      <c r="G9" s="563"/>
      <c r="H9" s="564"/>
      <c r="I9" s="562" t="s">
        <v>22</v>
      </c>
      <c r="J9" s="563"/>
      <c r="K9" s="564"/>
      <c r="L9" s="274"/>
      <c r="M9" s="281"/>
      <c r="N9" s="281"/>
      <c r="O9" s="281"/>
    </row>
    <row r="10" spans="1:15" ht="59.25" customHeight="1">
      <c r="A10" s="566"/>
      <c r="B10" s="568" t="s">
        <v>17</v>
      </c>
      <c r="C10" s="568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24214.25</v>
      </c>
      <c r="E11" s="303">
        <v>24235.75</v>
      </c>
      <c r="F11" s="315">
        <v>23676.5</v>
      </c>
      <c r="G11" s="315">
        <v>23138.75</v>
      </c>
      <c r="H11" s="315">
        <v>22579.5</v>
      </c>
      <c r="I11" s="315">
        <v>24773.5</v>
      </c>
      <c r="J11" s="315">
        <v>25332.75</v>
      </c>
      <c r="K11" s="315">
        <v>25870.5</v>
      </c>
      <c r="L11" s="302">
        <v>24795</v>
      </c>
      <c r="M11" s="302">
        <v>23698</v>
      </c>
      <c r="N11" s="319">
        <v>1996475</v>
      </c>
      <c r="O11" s="320">
        <v>5.3409840390449811E-2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11721.5</v>
      </c>
      <c r="E12" s="316">
        <v>11771.4</v>
      </c>
      <c r="F12" s="317">
        <v>11625.199999999999</v>
      </c>
      <c r="G12" s="317">
        <v>11528.9</v>
      </c>
      <c r="H12" s="317">
        <v>11382.699999999999</v>
      </c>
      <c r="I12" s="317">
        <v>11867.699999999999</v>
      </c>
      <c r="J12" s="317">
        <v>12013.9</v>
      </c>
      <c r="K12" s="317">
        <v>12110.199999999999</v>
      </c>
      <c r="L12" s="304">
        <v>11917.6</v>
      </c>
      <c r="M12" s="304">
        <v>11675.1</v>
      </c>
      <c r="N12" s="319">
        <v>13272975</v>
      </c>
      <c r="O12" s="320">
        <v>3.0596497766700249E-2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1636.65</v>
      </c>
      <c r="E13" s="316">
        <v>1644.6833333333334</v>
      </c>
      <c r="F13" s="317">
        <v>1617.2166666666667</v>
      </c>
      <c r="G13" s="317">
        <v>1597.7833333333333</v>
      </c>
      <c r="H13" s="317">
        <v>1570.3166666666666</v>
      </c>
      <c r="I13" s="317">
        <v>1664.1166666666668</v>
      </c>
      <c r="J13" s="317">
        <v>1691.5833333333335</v>
      </c>
      <c r="K13" s="317">
        <v>1711.0166666666669</v>
      </c>
      <c r="L13" s="304">
        <v>1672.15</v>
      </c>
      <c r="M13" s="304">
        <v>1625.25</v>
      </c>
      <c r="N13" s="319">
        <v>1973000</v>
      </c>
      <c r="O13" s="320">
        <v>-7.1310896681572131E-2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319.14999999999998</v>
      </c>
      <c r="E14" s="316">
        <v>316.48333333333335</v>
      </c>
      <c r="F14" s="317">
        <v>311.86666666666667</v>
      </c>
      <c r="G14" s="317">
        <v>304.58333333333331</v>
      </c>
      <c r="H14" s="317">
        <v>299.96666666666664</v>
      </c>
      <c r="I14" s="317">
        <v>323.76666666666671</v>
      </c>
      <c r="J14" s="317">
        <v>328.38333333333338</v>
      </c>
      <c r="K14" s="317">
        <v>335.66666666666674</v>
      </c>
      <c r="L14" s="304">
        <v>321.10000000000002</v>
      </c>
      <c r="M14" s="304">
        <v>309.2</v>
      </c>
      <c r="N14" s="319">
        <v>16060000</v>
      </c>
      <c r="O14" s="320">
        <v>-1.2057086614173228E-2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353.05</v>
      </c>
      <c r="E15" s="316">
        <v>357.68333333333334</v>
      </c>
      <c r="F15" s="317">
        <v>346.36666666666667</v>
      </c>
      <c r="G15" s="317">
        <v>339.68333333333334</v>
      </c>
      <c r="H15" s="317">
        <v>328.36666666666667</v>
      </c>
      <c r="I15" s="317">
        <v>364.36666666666667</v>
      </c>
      <c r="J15" s="317">
        <v>375.68333333333339</v>
      </c>
      <c r="K15" s="317">
        <v>382.36666666666667</v>
      </c>
      <c r="L15" s="304">
        <v>369</v>
      </c>
      <c r="M15" s="304">
        <v>351</v>
      </c>
      <c r="N15" s="319">
        <v>27942500</v>
      </c>
      <c r="O15" s="320">
        <v>-5.3652865957256549E-4</v>
      </c>
    </row>
    <row r="16" spans="1:15" ht="15">
      <c r="A16" s="277">
        <v>6</v>
      </c>
      <c r="B16" s="389" t="s">
        <v>44</v>
      </c>
      <c r="C16" s="277" t="s">
        <v>45</v>
      </c>
      <c r="D16" s="316">
        <v>745.6</v>
      </c>
      <c r="E16" s="316">
        <v>757.75</v>
      </c>
      <c r="F16" s="317">
        <v>727.35</v>
      </c>
      <c r="G16" s="317">
        <v>709.1</v>
      </c>
      <c r="H16" s="317">
        <v>678.7</v>
      </c>
      <c r="I16" s="317">
        <v>776</v>
      </c>
      <c r="J16" s="317">
        <v>806.40000000000009</v>
      </c>
      <c r="K16" s="317">
        <v>824.65</v>
      </c>
      <c r="L16" s="304">
        <v>788.15</v>
      </c>
      <c r="M16" s="304">
        <v>739.5</v>
      </c>
      <c r="N16" s="319">
        <v>1169000</v>
      </c>
      <c r="O16" s="320">
        <v>-0.19821673525377229</v>
      </c>
    </row>
    <row r="17" spans="1:15" ht="15">
      <c r="A17" s="277">
        <v>7</v>
      </c>
      <c r="B17" s="389" t="s">
        <v>37</v>
      </c>
      <c r="C17" s="277" t="s">
        <v>46</v>
      </c>
      <c r="D17" s="316">
        <v>251.55</v>
      </c>
      <c r="E17" s="316">
        <v>252.29999999999998</v>
      </c>
      <c r="F17" s="317">
        <v>249.59999999999997</v>
      </c>
      <c r="G17" s="317">
        <v>247.64999999999998</v>
      </c>
      <c r="H17" s="317">
        <v>244.94999999999996</v>
      </c>
      <c r="I17" s="317">
        <v>254.24999999999997</v>
      </c>
      <c r="J17" s="317">
        <v>256.94999999999993</v>
      </c>
      <c r="K17" s="317">
        <v>258.89999999999998</v>
      </c>
      <c r="L17" s="304">
        <v>255</v>
      </c>
      <c r="M17" s="304">
        <v>250.35</v>
      </c>
      <c r="N17" s="319">
        <v>17199000</v>
      </c>
      <c r="O17" s="320">
        <v>-0.10673106886880648</v>
      </c>
    </row>
    <row r="18" spans="1:15" ht="15">
      <c r="A18" s="277">
        <v>8</v>
      </c>
      <c r="B18" s="389" t="s">
        <v>39</v>
      </c>
      <c r="C18" s="277" t="s">
        <v>47</v>
      </c>
      <c r="D18" s="316">
        <v>2078.9</v>
      </c>
      <c r="E18" s="316">
        <v>2092.4499999999998</v>
      </c>
      <c r="F18" s="317">
        <v>2054.1499999999996</v>
      </c>
      <c r="G18" s="317">
        <v>2029.3999999999996</v>
      </c>
      <c r="H18" s="317">
        <v>1991.0999999999995</v>
      </c>
      <c r="I18" s="317">
        <v>2117.1999999999998</v>
      </c>
      <c r="J18" s="317">
        <v>2155.5</v>
      </c>
      <c r="K18" s="317">
        <v>2180.25</v>
      </c>
      <c r="L18" s="304">
        <v>2130.75</v>
      </c>
      <c r="M18" s="304">
        <v>2067.6999999999998</v>
      </c>
      <c r="N18" s="319">
        <v>2004000</v>
      </c>
      <c r="O18" s="320">
        <v>-0.11051930758988016</v>
      </c>
    </row>
    <row r="19" spans="1:15" ht="15">
      <c r="A19" s="277">
        <v>9</v>
      </c>
      <c r="B19" s="389" t="s">
        <v>44</v>
      </c>
      <c r="C19" s="277" t="s">
        <v>48</v>
      </c>
      <c r="D19" s="316">
        <v>143.44999999999999</v>
      </c>
      <c r="E19" s="316">
        <v>144.96666666666667</v>
      </c>
      <c r="F19" s="317">
        <v>140.78333333333333</v>
      </c>
      <c r="G19" s="317">
        <v>138.11666666666667</v>
      </c>
      <c r="H19" s="317">
        <v>133.93333333333334</v>
      </c>
      <c r="I19" s="317">
        <v>147.63333333333333</v>
      </c>
      <c r="J19" s="317">
        <v>151.81666666666666</v>
      </c>
      <c r="K19" s="317">
        <v>154.48333333333332</v>
      </c>
      <c r="L19" s="304">
        <v>149.15</v>
      </c>
      <c r="M19" s="304">
        <v>142.30000000000001</v>
      </c>
      <c r="N19" s="319">
        <v>11470000</v>
      </c>
      <c r="O19" s="320">
        <v>-0.11291569992266048</v>
      </c>
    </row>
    <row r="20" spans="1:15" ht="15">
      <c r="A20" s="277">
        <v>10</v>
      </c>
      <c r="B20" s="389" t="s">
        <v>44</v>
      </c>
      <c r="C20" s="277" t="s">
        <v>49</v>
      </c>
      <c r="D20" s="316">
        <v>80.099999999999994</v>
      </c>
      <c r="E20" s="316">
        <v>80.849999999999994</v>
      </c>
      <c r="F20" s="317">
        <v>78.399999999999991</v>
      </c>
      <c r="G20" s="317">
        <v>76.7</v>
      </c>
      <c r="H20" s="317">
        <v>74.25</v>
      </c>
      <c r="I20" s="317">
        <v>82.549999999999983</v>
      </c>
      <c r="J20" s="317">
        <v>84.999999999999972</v>
      </c>
      <c r="K20" s="317">
        <v>86.699999999999974</v>
      </c>
      <c r="L20" s="304">
        <v>83.3</v>
      </c>
      <c r="M20" s="304">
        <v>79.150000000000006</v>
      </c>
      <c r="N20" s="319">
        <v>40023000</v>
      </c>
      <c r="O20" s="320">
        <v>-4.2832544123977613E-2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2162.6999999999998</v>
      </c>
      <c r="E21" s="316">
        <v>2177.35</v>
      </c>
      <c r="F21" s="317">
        <v>2139.2999999999997</v>
      </c>
      <c r="G21" s="317">
        <v>2115.8999999999996</v>
      </c>
      <c r="H21" s="317">
        <v>2077.8499999999995</v>
      </c>
      <c r="I21" s="317">
        <v>2200.75</v>
      </c>
      <c r="J21" s="317">
        <v>2238.8000000000002</v>
      </c>
      <c r="K21" s="317">
        <v>2262.2000000000003</v>
      </c>
      <c r="L21" s="304">
        <v>2215.4</v>
      </c>
      <c r="M21" s="304">
        <v>2153.9499999999998</v>
      </c>
      <c r="N21" s="319">
        <v>2750700</v>
      </c>
      <c r="O21" s="320">
        <v>-0.13638504285579731</v>
      </c>
    </row>
    <row r="22" spans="1:15" ht="15">
      <c r="A22" s="277">
        <v>12</v>
      </c>
      <c r="B22" s="389" t="s">
        <v>52</v>
      </c>
      <c r="C22" s="277" t="s">
        <v>53</v>
      </c>
      <c r="D22" s="316">
        <v>776.1</v>
      </c>
      <c r="E22" s="316">
        <v>781.93333333333339</v>
      </c>
      <c r="F22" s="317">
        <v>764.96666666666681</v>
      </c>
      <c r="G22" s="317">
        <v>753.83333333333337</v>
      </c>
      <c r="H22" s="317">
        <v>736.86666666666679</v>
      </c>
      <c r="I22" s="317">
        <v>793.06666666666683</v>
      </c>
      <c r="J22" s="317">
        <v>810.03333333333353</v>
      </c>
      <c r="K22" s="317">
        <v>821.16666666666686</v>
      </c>
      <c r="L22" s="304">
        <v>798.9</v>
      </c>
      <c r="M22" s="304">
        <v>770.8</v>
      </c>
      <c r="N22" s="319">
        <v>13946400</v>
      </c>
      <c r="O22" s="320">
        <v>-2.8813086718096478E-3</v>
      </c>
    </row>
    <row r="23" spans="1:15" ht="15">
      <c r="A23" s="277">
        <v>13</v>
      </c>
      <c r="B23" s="389" t="s">
        <v>54</v>
      </c>
      <c r="C23" s="277" t="s">
        <v>55</v>
      </c>
      <c r="D23" s="316">
        <v>505.05</v>
      </c>
      <c r="E23" s="316">
        <v>505.5333333333333</v>
      </c>
      <c r="F23" s="317">
        <v>493.06666666666661</v>
      </c>
      <c r="G23" s="317">
        <v>481.08333333333331</v>
      </c>
      <c r="H23" s="317">
        <v>468.61666666666662</v>
      </c>
      <c r="I23" s="317">
        <v>517.51666666666665</v>
      </c>
      <c r="J23" s="317">
        <v>529.98333333333335</v>
      </c>
      <c r="K23" s="317">
        <v>541.96666666666658</v>
      </c>
      <c r="L23" s="304">
        <v>518</v>
      </c>
      <c r="M23" s="304">
        <v>493.55</v>
      </c>
      <c r="N23" s="319">
        <v>53846400</v>
      </c>
      <c r="O23" s="320">
        <v>6.6172452301185639E-2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2935.35</v>
      </c>
      <c r="E24" s="316">
        <v>2928.8166666666671</v>
      </c>
      <c r="F24" s="317">
        <v>2894.733333333334</v>
      </c>
      <c r="G24" s="317">
        <v>2854.1166666666668</v>
      </c>
      <c r="H24" s="317">
        <v>2820.0333333333338</v>
      </c>
      <c r="I24" s="317">
        <v>2969.4333333333343</v>
      </c>
      <c r="J24" s="317">
        <v>3003.5166666666673</v>
      </c>
      <c r="K24" s="317">
        <v>3044.1333333333346</v>
      </c>
      <c r="L24" s="304">
        <v>2962.9</v>
      </c>
      <c r="M24" s="304">
        <v>2888.2</v>
      </c>
      <c r="N24" s="319">
        <v>2142000</v>
      </c>
      <c r="O24" s="320">
        <v>-1.0280697701282199E-2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5648.65</v>
      </c>
      <c r="E25" s="316">
        <v>5662.6500000000005</v>
      </c>
      <c r="F25" s="317">
        <v>5582.2000000000007</v>
      </c>
      <c r="G25" s="317">
        <v>5515.75</v>
      </c>
      <c r="H25" s="317">
        <v>5435.3</v>
      </c>
      <c r="I25" s="317">
        <v>5729.1000000000013</v>
      </c>
      <c r="J25" s="317">
        <v>5809.55</v>
      </c>
      <c r="K25" s="317">
        <v>5876.0000000000018</v>
      </c>
      <c r="L25" s="304">
        <v>5743.1</v>
      </c>
      <c r="M25" s="304">
        <v>5596.2</v>
      </c>
      <c r="N25" s="319">
        <v>1039000</v>
      </c>
      <c r="O25" s="320">
        <v>-3.2475846816435804E-2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3361.75</v>
      </c>
      <c r="E26" s="316">
        <v>3396.2833333333333</v>
      </c>
      <c r="F26" s="317">
        <v>3307.5666666666666</v>
      </c>
      <c r="G26" s="317">
        <v>3253.3833333333332</v>
      </c>
      <c r="H26" s="317">
        <v>3164.6666666666665</v>
      </c>
      <c r="I26" s="317">
        <v>3450.4666666666667</v>
      </c>
      <c r="J26" s="317">
        <v>3539.1833333333329</v>
      </c>
      <c r="K26" s="317">
        <v>3593.3666666666668</v>
      </c>
      <c r="L26" s="304">
        <v>3485</v>
      </c>
      <c r="M26" s="304">
        <v>3342.1</v>
      </c>
      <c r="N26" s="319">
        <v>4327750</v>
      </c>
      <c r="O26" s="320">
        <v>-0.10375355940978515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1337.8</v>
      </c>
      <c r="E27" s="316">
        <v>1345.95</v>
      </c>
      <c r="F27" s="317">
        <v>1320.15</v>
      </c>
      <c r="G27" s="317">
        <v>1302.5</v>
      </c>
      <c r="H27" s="317">
        <v>1276.7</v>
      </c>
      <c r="I27" s="317">
        <v>1363.6000000000001</v>
      </c>
      <c r="J27" s="317">
        <v>1389.3999999999999</v>
      </c>
      <c r="K27" s="317">
        <v>1407.0500000000002</v>
      </c>
      <c r="L27" s="304">
        <v>1371.75</v>
      </c>
      <c r="M27" s="304">
        <v>1328.3</v>
      </c>
      <c r="N27" s="319">
        <v>1900000</v>
      </c>
      <c r="O27" s="320">
        <v>-9.5926912828321276E-2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288.60000000000002</v>
      </c>
      <c r="E28" s="316">
        <v>291.55</v>
      </c>
      <c r="F28" s="317">
        <v>283.85000000000002</v>
      </c>
      <c r="G28" s="317">
        <v>279.10000000000002</v>
      </c>
      <c r="H28" s="317">
        <v>271.40000000000003</v>
      </c>
      <c r="I28" s="317">
        <v>296.3</v>
      </c>
      <c r="J28" s="317">
        <v>303.99999999999994</v>
      </c>
      <c r="K28" s="317">
        <v>308.75</v>
      </c>
      <c r="L28" s="304">
        <v>299.25</v>
      </c>
      <c r="M28" s="304">
        <v>286.8</v>
      </c>
      <c r="N28" s="319">
        <v>14842800</v>
      </c>
      <c r="O28" s="320">
        <v>-2.2985781990521328E-2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42</v>
      </c>
      <c r="E29" s="316">
        <v>42.25</v>
      </c>
      <c r="F29" s="317">
        <v>41.35</v>
      </c>
      <c r="G29" s="317">
        <v>40.700000000000003</v>
      </c>
      <c r="H29" s="317">
        <v>39.800000000000004</v>
      </c>
      <c r="I29" s="317">
        <v>42.9</v>
      </c>
      <c r="J29" s="317">
        <v>43.800000000000004</v>
      </c>
      <c r="K29" s="317">
        <v>44.449999999999996</v>
      </c>
      <c r="L29" s="304">
        <v>43.15</v>
      </c>
      <c r="M29" s="304">
        <v>41.6</v>
      </c>
      <c r="N29" s="319">
        <v>47297600</v>
      </c>
      <c r="O29" s="320">
        <v>-6.2723431914202141E-2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1322.75</v>
      </c>
      <c r="E30" s="316">
        <v>1330.3999999999999</v>
      </c>
      <c r="F30" s="317">
        <v>1311.7999999999997</v>
      </c>
      <c r="G30" s="317">
        <v>1300.8499999999999</v>
      </c>
      <c r="H30" s="317">
        <v>1282.2499999999998</v>
      </c>
      <c r="I30" s="317">
        <v>1341.3499999999997</v>
      </c>
      <c r="J30" s="317">
        <v>1359.9499999999996</v>
      </c>
      <c r="K30" s="317">
        <v>1370.8999999999996</v>
      </c>
      <c r="L30" s="304">
        <v>1349</v>
      </c>
      <c r="M30" s="304">
        <v>1319.45</v>
      </c>
      <c r="N30" s="319">
        <v>1375000</v>
      </c>
      <c r="O30" s="320">
        <v>-8.3241657499083244E-2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88.15</v>
      </c>
      <c r="E31" s="316">
        <v>88.583333333333329</v>
      </c>
      <c r="F31" s="317">
        <v>87.166666666666657</v>
      </c>
      <c r="G31" s="317">
        <v>86.183333333333323</v>
      </c>
      <c r="H31" s="317">
        <v>84.766666666666652</v>
      </c>
      <c r="I31" s="317">
        <v>89.566666666666663</v>
      </c>
      <c r="J31" s="317">
        <v>90.98333333333332</v>
      </c>
      <c r="K31" s="317">
        <v>91.966666666666669</v>
      </c>
      <c r="L31" s="304">
        <v>90</v>
      </c>
      <c r="M31" s="304">
        <v>87.6</v>
      </c>
      <c r="N31" s="319">
        <v>32110000</v>
      </c>
      <c r="O31" s="320">
        <v>-6.7328918322295803E-2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605.29999999999995</v>
      </c>
      <c r="E32" s="316">
        <v>611.31666666666661</v>
      </c>
      <c r="F32" s="317">
        <v>597.58333333333326</v>
      </c>
      <c r="G32" s="317">
        <v>589.86666666666667</v>
      </c>
      <c r="H32" s="317">
        <v>576.13333333333333</v>
      </c>
      <c r="I32" s="317">
        <v>619.03333333333319</v>
      </c>
      <c r="J32" s="317">
        <v>632.76666666666654</v>
      </c>
      <c r="K32" s="317">
        <v>640.48333333333312</v>
      </c>
      <c r="L32" s="304">
        <v>625.04999999999995</v>
      </c>
      <c r="M32" s="304">
        <v>603.6</v>
      </c>
      <c r="N32" s="319">
        <v>3714700</v>
      </c>
      <c r="O32" s="320">
        <v>-2.3633677991137369E-3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459.65</v>
      </c>
      <c r="E33" s="316">
        <v>466.88333333333338</v>
      </c>
      <c r="F33" s="317">
        <v>450.46666666666675</v>
      </c>
      <c r="G33" s="317">
        <v>441.28333333333336</v>
      </c>
      <c r="H33" s="317">
        <v>424.86666666666673</v>
      </c>
      <c r="I33" s="317">
        <v>476.06666666666678</v>
      </c>
      <c r="J33" s="317">
        <v>492.48333333333341</v>
      </c>
      <c r="K33" s="317">
        <v>501.6666666666668</v>
      </c>
      <c r="L33" s="304">
        <v>483.3</v>
      </c>
      <c r="M33" s="304">
        <v>457.7</v>
      </c>
      <c r="N33" s="319">
        <v>6487500</v>
      </c>
      <c r="O33" s="320">
        <v>-3.6962814517924741E-2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451.05</v>
      </c>
      <c r="E34" s="316">
        <v>459.36666666666662</v>
      </c>
      <c r="F34" s="317">
        <v>431.28333333333325</v>
      </c>
      <c r="G34" s="317">
        <v>411.51666666666665</v>
      </c>
      <c r="H34" s="317">
        <v>383.43333333333328</v>
      </c>
      <c r="I34" s="317">
        <v>479.13333333333321</v>
      </c>
      <c r="J34" s="317">
        <v>507.21666666666658</v>
      </c>
      <c r="K34" s="317">
        <v>526.98333333333312</v>
      </c>
      <c r="L34" s="304">
        <v>487.45</v>
      </c>
      <c r="M34" s="304">
        <v>439.6</v>
      </c>
      <c r="N34" s="319">
        <v>113457045</v>
      </c>
      <c r="O34" s="320">
        <v>-7.5169364938062977E-2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28.75</v>
      </c>
      <c r="E35" s="316">
        <v>28.916666666666668</v>
      </c>
      <c r="F35" s="317">
        <v>28.333333333333336</v>
      </c>
      <c r="G35" s="317">
        <v>27.916666666666668</v>
      </c>
      <c r="H35" s="317">
        <v>27.333333333333336</v>
      </c>
      <c r="I35" s="317">
        <v>29.333333333333336</v>
      </c>
      <c r="J35" s="317">
        <v>29.916666666666671</v>
      </c>
      <c r="K35" s="317">
        <v>30.333333333333336</v>
      </c>
      <c r="L35" s="304">
        <v>29.5</v>
      </c>
      <c r="M35" s="304">
        <v>28.5</v>
      </c>
      <c r="N35" s="319">
        <v>60816000</v>
      </c>
      <c r="O35" s="320">
        <v>-2.0297699594046009E-2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405.6</v>
      </c>
      <c r="E36" s="316">
        <v>408.59999999999997</v>
      </c>
      <c r="F36" s="317">
        <v>401.24999999999994</v>
      </c>
      <c r="G36" s="317">
        <v>396.9</v>
      </c>
      <c r="H36" s="317">
        <v>389.54999999999995</v>
      </c>
      <c r="I36" s="317">
        <v>412.94999999999993</v>
      </c>
      <c r="J36" s="317">
        <v>420.29999999999995</v>
      </c>
      <c r="K36" s="317">
        <v>424.64999999999992</v>
      </c>
      <c r="L36" s="304">
        <v>415.95</v>
      </c>
      <c r="M36" s="304">
        <v>404.25</v>
      </c>
      <c r="N36" s="319">
        <v>13041000</v>
      </c>
      <c r="O36" s="320">
        <v>1.6675632060247445E-2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11775.85</v>
      </c>
      <c r="E37" s="316">
        <v>11813.516666666668</v>
      </c>
      <c r="F37" s="317">
        <v>11562.333333333336</v>
      </c>
      <c r="G37" s="317">
        <v>11348.816666666668</v>
      </c>
      <c r="H37" s="317">
        <v>11097.633333333335</v>
      </c>
      <c r="I37" s="317">
        <v>12027.033333333336</v>
      </c>
      <c r="J37" s="317">
        <v>12278.216666666667</v>
      </c>
      <c r="K37" s="317">
        <v>12491.733333333337</v>
      </c>
      <c r="L37" s="304">
        <v>12064.7</v>
      </c>
      <c r="M37" s="304">
        <v>11600</v>
      </c>
      <c r="N37" s="319">
        <v>152650</v>
      </c>
      <c r="O37" s="320">
        <v>-8.5380467345715999E-2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345.2</v>
      </c>
      <c r="E38" s="316">
        <v>345.73333333333335</v>
      </c>
      <c r="F38" s="317">
        <v>341.76666666666671</v>
      </c>
      <c r="G38" s="317">
        <v>338.33333333333337</v>
      </c>
      <c r="H38" s="317">
        <v>334.36666666666673</v>
      </c>
      <c r="I38" s="317">
        <v>349.16666666666669</v>
      </c>
      <c r="J38" s="317">
        <v>353.13333333333338</v>
      </c>
      <c r="K38" s="317">
        <v>356.56666666666666</v>
      </c>
      <c r="L38" s="304">
        <v>349.7</v>
      </c>
      <c r="M38" s="304">
        <v>342.3</v>
      </c>
      <c r="N38" s="319">
        <v>24188400</v>
      </c>
      <c r="O38" s="320">
        <v>-4.8232877682555422E-2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3542.55</v>
      </c>
      <c r="E39" s="316">
        <v>3557.6</v>
      </c>
      <c r="F39" s="317">
        <v>3515.25</v>
      </c>
      <c r="G39" s="317">
        <v>3487.9500000000003</v>
      </c>
      <c r="H39" s="317">
        <v>3445.6000000000004</v>
      </c>
      <c r="I39" s="317">
        <v>3584.8999999999996</v>
      </c>
      <c r="J39" s="317">
        <v>3627.2499999999991</v>
      </c>
      <c r="K39" s="317">
        <v>3654.5499999999993</v>
      </c>
      <c r="L39" s="304">
        <v>3599.95</v>
      </c>
      <c r="M39" s="304">
        <v>3530.3</v>
      </c>
      <c r="N39" s="319">
        <v>1399600</v>
      </c>
      <c r="O39" s="320">
        <v>-5.9408602150537636E-2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418.15</v>
      </c>
      <c r="E40" s="316">
        <v>420.84999999999997</v>
      </c>
      <c r="F40" s="317">
        <v>414.24999999999994</v>
      </c>
      <c r="G40" s="317">
        <v>410.34999999999997</v>
      </c>
      <c r="H40" s="317">
        <v>403.74999999999994</v>
      </c>
      <c r="I40" s="317">
        <v>424.74999999999994</v>
      </c>
      <c r="J40" s="317">
        <v>431.34999999999997</v>
      </c>
      <c r="K40" s="317">
        <v>435.24999999999994</v>
      </c>
      <c r="L40" s="304">
        <v>427.45</v>
      </c>
      <c r="M40" s="304">
        <v>416.95</v>
      </c>
      <c r="N40" s="319">
        <v>5506600</v>
      </c>
      <c r="O40" s="320">
        <v>-1.49547422274695E-2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87.25</v>
      </c>
      <c r="E41" s="316">
        <v>87.100000000000009</v>
      </c>
      <c r="F41" s="317">
        <v>86.15000000000002</v>
      </c>
      <c r="G41" s="317">
        <v>85.050000000000011</v>
      </c>
      <c r="H41" s="317">
        <v>84.100000000000023</v>
      </c>
      <c r="I41" s="317">
        <v>88.200000000000017</v>
      </c>
      <c r="J41" s="317">
        <v>89.15</v>
      </c>
      <c r="K41" s="317">
        <v>90.250000000000014</v>
      </c>
      <c r="L41" s="304">
        <v>88.05</v>
      </c>
      <c r="M41" s="304">
        <v>86</v>
      </c>
      <c r="N41" s="319">
        <v>12310000</v>
      </c>
      <c r="O41" s="320">
        <v>-0.14454482279360667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243.2</v>
      </c>
      <c r="E42" s="316">
        <v>244.9666666666667</v>
      </c>
      <c r="F42" s="317">
        <v>239.03333333333339</v>
      </c>
      <c r="G42" s="317">
        <v>234.8666666666667</v>
      </c>
      <c r="H42" s="317">
        <v>228.93333333333339</v>
      </c>
      <c r="I42" s="317">
        <v>249.13333333333338</v>
      </c>
      <c r="J42" s="317">
        <v>255.06666666666666</v>
      </c>
      <c r="K42" s="317">
        <v>259.23333333333335</v>
      </c>
      <c r="L42" s="304">
        <v>250.9</v>
      </c>
      <c r="M42" s="304">
        <v>240.8</v>
      </c>
      <c r="N42" s="319">
        <v>5495000</v>
      </c>
      <c r="O42" s="320">
        <v>-9.0909090909090909E-4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764.25</v>
      </c>
      <c r="E43" s="316">
        <v>768.58333333333337</v>
      </c>
      <c r="F43" s="317">
        <v>757.2166666666667</v>
      </c>
      <c r="G43" s="317">
        <v>750.18333333333328</v>
      </c>
      <c r="H43" s="317">
        <v>738.81666666666661</v>
      </c>
      <c r="I43" s="317">
        <v>775.61666666666679</v>
      </c>
      <c r="J43" s="317">
        <v>786.98333333333335</v>
      </c>
      <c r="K43" s="317">
        <v>794.01666666666688</v>
      </c>
      <c r="L43" s="304">
        <v>779.95</v>
      </c>
      <c r="M43" s="304">
        <v>761.55</v>
      </c>
      <c r="N43" s="319">
        <v>15128100</v>
      </c>
      <c r="O43" s="320">
        <v>1.6243122871364948E-2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112.75</v>
      </c>
      <c r="E44" s="316">
        <v>113.06666666666666</v>
      </c>
      <c r="F44" s="317">
        <v>112.13333333333333</v>
      </c>
      <c r="G44" s="317">
        <v>111.51666666666667</v>
      </c>
      <c r="H44" s="317">
        <v>110.58333333333333</v>
      </c>
      <c r="I44" s="317">
        <v>113.68333333333332</v>
      </c>
      <c r="J44" s="317">
        <v>114.61666666666666</v>
      </c>
      <c r="K44" s="317">
        <v>115.23333333333332</v>
      </c>
      <c r="L44" s="304">
        <v>114</v>
      </c>
      <c r="M44" s="304">
        <v>112.45</v>
      </c>
      <c r="N44" s="319">
        <v>49343200</v>
      </c>
      <c r="O44" s="320">
        <v>-1.9195410752371848E-2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2242.1999999999998</v>
      </c>
      <c r="E45" s="316">
        <v>2250.6833333333329</v>
      </c>
      <c r="F45" s="317">
        <v>2218.6666666666661</v>
      </c>
      <c r="G45" s="317">
        <v>2195.1333333333332</v>
      </c>
      <c r="H45" s="317">
        <v>2163.1166666666663</v>
      </c>
      <c r="I45" s="317">
        <v>2274.2166666666658</v>
      </c>
      <c r="J45" s="317">
        <v>2306.2333333333331</v>
      </c>
      <c r="K45" s="317">
        <v>2329.7666666666655</v>
      </c>
      <c r="L45" s="304">
        <v>2282.6999999999998</v>
      </c>
      <c r="M45" s="304">
        <v>2227.15</v>
      </c>
      <c r="N45" s="319">
        <v>694125</v>
      </c>
      <c r="O45" s="320">
        <v>-0.21467967755621553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1522.8</v>
      </c>
      <c r="E46" s="316">
        <v>1522.4666666666665</v>
      </c>
      <c r="F46" s="317">
        <v>1503.7833333333328</v>
      </c>
      <c r="G46" s="317">
        <v>1484.7666666666664</v>
      </c>
      <c r="H46" s="317">
        <v>1466.0833333333328</v>
      </c>
      <c r="I46" s="317">
        <v>1541.4833333333329</v>
      </c>
      <c r="J46" s="317">
        <v>1560.1666666666667</v>
      </c>
      <c r="K46" s="317">
        <v>1579.1833333333329</v>
      </c>
      <c r="L46" s="304">
        <v>1541.15</v>
      </c>
      <c r="M46" s="304">
        <v>1503.45</v>
      </c>
      <c r="N46" s="319">
        <v>2812600</v>
      </c>
      <c r="O46" s="320">
        <v>2.7884369403939627E-2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389.8</v>
      </c>
      <c r="E47" s="316">
        <v>393.4666666666667</v>
      </c>
      <c r="F47" s="317">
        <v>381.58333333333337</v>
      </c>
      <c r="G47" s="317">
        <v>373.36666666666667</v>
      </c>
      <c r="H47" s="317">
        <v>361.48333333333335</v>
      </c>
      <c r="I47" s="317">
        <v>401.68333333333339</v>
      </c>
      <c r="J47" s="317">
        <v>413.56666666666672</v>
      </c>
      <c r="K47" s="317">
        <v>421.78333333333342</v>
      </c>
      <c r="L47" s="304">
        <v>405.35</v>
      </c>
      <c r="M47" s="304">
        <v>385.25</v>
      </c>
      <c r="N47" s="319">
        <v>6108204</v>
      </c>
      <c r="O47" s="320">
        <v>-9.3271461716937357E-2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443.8</v>
      </c>
      <c r="E48" s="316">
        <v>449.11666666666662</v>
      </c>
      <c r="F48" s="317">
        <v>434.83333333333326</v>
      </c>
      <c r="G48" s="317">
        <v>425.86666666666662</v>
      </c>
      <c r="H48" s="317">
        <v>411.58333333333326</v>
      </c>
      <c r="I48" s="317">
        <v>458.08333333333326</v>
      </c>
      <c r="J48" s="317">
        <v>472.36666666666667</v>
      </c>
      <c r="K48" s="317">
        <v>481.33333333333326</v>
      </c>
      <c r="L48" s="304">
        <v>463.4</v>
      </c>
      <c r="M48" s="304">
        <v>440.15</v>
      </c>
      <c r="N48" s="319">
        <v>1922400</v>
      </c>
      <c r="O48" s="320">
        <v>5.533596837944664E-2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518.1</v>
      </c>
      <c r="E49" s="316">
        <v>519.85</v>
      </c>
      <c r="F49" s="317">
        <v>514.35</v>
      </c>
      <c r="G49" s="317">
        <v>510.6</v>
      </c>
      <c r="H49" s="317">
        <v>505.1</v>
      </c>
      <c r="I49" s="317">
        <v>523.6</v>
      </c>
      <c r="J49" s="317">
        <v>529.1</v>
      </c>
      <c r="K49" s="317">
        <v>532.85</v>
      </c>
      <c r="L49" s="304">
        <v>525.35</v>
      </c>
      <c r="M49" s="304">
        <v>516.1</v>
      </c>
      <c r="N49" s="319">
        <v>11588750</v>
      </c>
      <c r="O49" s="320">
        <v>-2.1013727560718058E-2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3126.45</v>
      </c>
      <c r="E50" s="316">
        <v>3146.9166666666665</v>
      </c>
      <c r="F50" s="317">
        <v>3085.3833333333332</v>
      </c>
      <c r="G50" s="317">
        <v>3044.3166666666666</v>
      </c>
      <c r="H50" s="317">
        <v>2982.7833333333333</v>
      </c>
      <c r="I50" s="317">
        <v>3187.9833333333331</v>
      </c>
      <c r="J50" s="317">
        <v>3249.5166666666669</v>
      </c>
      <c r="K50" s="317">
        <v>3290.583333333333</v>
      </c>
      <c r="L50" s="304">
        <v>3208.45</v>
      </c>
      <c r="M50" s="304">
        <v>3105.85</v>
      </c>
      <c r="N50" s="319">
        <v>3382400</v>
      </c>
      <c r="O50" s="320">
        <v>-1.299161450336601E-3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156.30000000000001</v>
      </c>
      <c r="E51" s="316">
        <v>158.88333333333333</v>
      </c>
      <c r="F51" s="317">
        <v>152.91666666666666</v>
      </c>
      <c r="G51" s="317">
        <v>149.53333333333333</v>
      </c>
      <c r="H51" s="317">
        <v>143.56666666666666</v>
      </c>
      <c r="I51" s="317">
        <v>162.26666666666665</v>
      </c>
      <c r="J51" s="317">
        <v>168.23333333333335</v>
      </c>
      <c r="K51" s="317">
        <v>171.61666666666665</v>
      </c>
      <c r="L51" s="304">
        <v>164.85</v>
      </c>
      <c r="M51" s="304">
        <v>155.5</v>
      </c>
      <c r="N51" s="319">
        <v>29026800</v>
      </c>
      <c r="O51" s="320">
        <v>5.9759036144578316E-2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4945.8999999999996</v>
      </c>
      <c r="E52" s="316">
        <v>5003</v>
      </c>
      <c r="F52" s="317">
        <v>4860.7</v>
      </c>
      <c r="G52" s="317">
        <v>4775.5</v>
      </c>
      <c r="H52" s="317">
        <v>4633.2</v>
      </c>
      <c r="I52" s="317">
        <v>5088.2</v>
      </c>
      <c r="J52" s="317">
        <v>5230.4999999999991</v>
      </c>
      <c r="K52" s="317">
        <v>5315.7</v>
      </c>
      <c r="L52" s="304">
        <v>5145.3</v>
      </c>
      <c r="M52" s="304">
        <v>4917.8</v>
      </c>
      <c r="N52" s="319">
        <v>3269000</v>
      </c>
      <c r="O52" s="320">
        <v>2.1083866937373106E-2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2133.85</v>
      </c>
      <c r="E53" s="316">
        <v>2128.6</v>
      </c>
      <c r="F53" s="317">
        <v>2106.6</v>
      </c>
      <c r="G53" s="317">
        <v>2079.35</v>
      </c>
      <c r="H53" s="317">
        <v>2057.35</v>
      </c>
      <c r="I53" s="317">
        <v>2155.85</v>
      </c>
      <c r="J53" s="317">
        <v>2177.85</v>
      </c>
      <c r="K53" s="317">
        <v>2205.1</v>
      </c>
      <c r="L53" s="304">
        <v>2150.6</v>
      </c>
      <c r="M53" s="304">
        <v>2101.35</v>
      </c>
      <c r="N53" s="319">
        <v>2399600</v>
      </c>
      <c r="O53" s="320">
        <v>-4.6586010290641078E-2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1207.25</v>
      </c>
      <c r="E54" s="316">
        <v>1220.1499999999999</v>
      </c>
      <c r="F54" s="317">
        <v>1177.3999999999996</v>
      </c>
      <c r="G54" s="317">
        <v>1147.5499999999997</v>
      </c>
      <c r="H54" s="317">
        <v>1104.7999999999995</v>
      </c>
      <c r="I54" s="317">
        <v>1249.9999999999998</v>
      </c>
      <c r="J54" s="317">
        <v>1292.7500000000002</v>
      </c>
      <c r="K54" s="317">
        <v>1322.6</v>
      </c>
      <c r="L54" s="304">
        <v>1262.9000000000001</v>
      </c>
      <c r="M54" s="304">
        <v>1190.3</v>
      </c>
      <c r="N54" s="319">
        <v>2636700</v>
      </c>
      <c r="O54" s="320">
        <v>4.7182175622542594E-2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159</v>
      </c>
      <c r="E55" s="316">
        <v>160.81666666666666</v>
      </c>
      <c r="F55" s="317">
        <v>156.13333333333333</v>
      </c>
      <c r="G55" s="317">
        <v>153.26666666666665</v>
      </c>
      <c r="H55" s="317">
        <v>148.58333333333331</v>
      </c>
      <c r="I55" s="317">
        <v>163.68333333333334</v>
      </c>
      <c r="J55" s="317">
        <v>168.36666666666667</v>
      </c>
      <c r="K55" s="317">
        <v>171.23333333333335</v>
      </c>
      <c r="L55" s="304">
        <v>165.5</v>
      </c>
      <c r="M55" s="304">
        <v>157.94999999999999</v>
      </c>
      <c r="N55" s="319">
        <v>12470400</v>
      </c>
      <c r="O55" s="320">
        <v>-4.9396267837541162E-2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52.2</v>
      </c>
      <c r="E56" s="316">
        <v>52.6</v>
      </c>
      <c r="F56" s="317">
        <v>51.150000000000006</v>
      </c>
      <c r="G56" s="317">
        <v>50.1</v>
      </c>
      <c r="H56" s="317">
        <v>48.650000000000006</v>
      </c>
      <c r="I56" s="317">
        <v>53.650000000000006</v>
      </c>
      <c r="J56" s="317">
        <v>55.100000000000009</v>
      </c>
      <c r="K56" s="317">
        <v>56.150000000000006</v>
      </c>
      <c r="L56" s="304">
        <v>54.05</v>
      </c>
      <c r="M56" s="304">
        <v>51.55</v>
      </c>
      <c r="N56" s="319">
        <v>85603500</v>
      </c>
      <c r="O56" s="320">
        <v>-2.9862248338310374E-2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83.15</v>
      </c>
      <c r="E57" s="316">
        <v>83.583333333333329</v>
      </c>
      <c r="F57" s="317">
        <v>82.266666666666652</v>
      </c>
      <c r="G57" s="317">
        <v>81.383333333333326</v>
      </c>
      <c r="H57" s="317">
        <v>80.066666666666649</v>
      </c>
      <c r="I57" s="317">
        <v>84.466666666666654</v>
      </c>
      <c r="J57" s="317">
        <v>85.783333333333346</v>
      </c>
      <c r="K57" s="317">
        <v>86.666666666666657</v>
      </c>
      <c r="L57" s="304">
        <v>84.9</v>
      </c>
      <c r="M57" s="304">
        <v>82.7</v>
      </c>
      <c r="N57" s="319">
        <v>26156800</v>
      </c>
      <c r="O57" s="320">
        <v>-3.2543003254300326E-3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478.3</v>
      </c>
      <c r="E58" s="316">
        <v>480.68333333333339</v>
      </c>
      <c r="F58" s="317">
        <v>472.46666666666681</v>
      </c>
      <c r="G58" s="317">
        <v>466.63333333333344</v>
      </c>
      <c r="H58" s="317">
        <v>458.41666666666686</v>
      </c>
      <c r="I58" s="317">
        <v>486.51666666666677</v>
      </c>
      <c r="J58" s="317">
        <v>494.73333333333335</v>
      </c>
      <c r="K58" s="317">
        <v>500.56666666666672</v>
      </c>
      <c r="L58" s="304">
        <v>488.9</v>
      </c>
      <c r="M58" s="304">
        <v>474.85</v>
      </c>
      <c r="N58" s="319">
        <v>6748200</v>
      </c>
      <c r="O58" s="320">
        <v>-2.6542800265428004E-2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23.7</v>
      </c>
      <c r="E59" s="316">
        <v>23.850000000000005</v>
      </c>
      <c r="F59" s="317">
        <v>23.45000000000001</v>
      </c>
      <c r="G59" s="317">
        <v>23.200000000000006</v>
      </c>
      <c r="H59" s="317">
        <v>22.800000000000011</v>
      </c>
      <c r="I59" s="317">
        <v>24.100000000000009</v>
      </c>
      <c r="J59" s="317">
        <v>24.500000000000007</v>
      </c>
      <c r="K59" s="317">
        <v>24.750000000000007</v>
      </c>
      <c r="L59" s="304">
        <v>24.25</v>
      </c>
      <c r="M59" s="304">
        <v>23.6</v>
      </c>
      <c r="N59" s="319">
        <v>69570000</v>
      </c>
      <c r="O59" s="320">
        <v>-5.9038344491783322E-2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676.75</v>
      </c>
      <c r="E60" s="316">
        <v>679.7166666666667</v>
      </c>
      <c r="F60" s="317">
        <v>669.43333333333339</v>
      </c>
      <c r="G60" s="317">
        <v>662.11666666666667</v>
      </c>
      <c r="H60" s="317">
        <v>651.83333333333337</v>
      </c>
      <c r="I60" s="317">
        <v>687.03333333333342</v>
      </c>
      <c r="J60" s="317">
        <v>697.31666666666672</v>
      </c>
      <c r="K60" s="317">
        <v>704.63333333333344</v>
      </c>
      <c r="L60" s="304">
        <v>690</v>
      </c>
      <c r="M60" s="304">
        <v>672.4</v>
      </c>
      <c r="N60" s="319">
        <v>5382000</v>
      </c>
      <c r="O60" s="320">
        <v>-4.132525828286427E-2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996.45</v>
      </c>
      <c r="E61" s="316">
        <v>1003.5833333333334</v>
      </c>
      <c r="F61" s="317">
        <v>985.56666666666672</v>
      </c>
      <c r="G61" s="317">
        <v>974.68333333333339</v>
      </c>
      <c r="H61" s="317">
        <v>956.66666666666674</v>
      </c>
      <c r="I61" s="317">
        <v>1014.4666666666667</v>
      </c>
      <c r="J61" s="317">
        <v>1032.4833333333333</v>
      </c>
      <c r="K61" s="317">
        <v>1043.3666666666668</v>
      </c>
      <c r="L61" s="304">
        <v>1021.6</v>
      </c>
      <c r="M61" s="304">
        <v>992.7</v>
      </c>
      <c r="N61" s="319">
        <v>761800</v>
      </c>
      <c r="O61" s="320">
        <v>-0.13505535055350554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776.25</v>
      </c>
      <c r="E62" s="316">
        <v>777.0333333333333</v>
      </c>
      <c r="F62" s="317">
        <v>770.61666666666656</v>
      </c>
      <c r="G62" s="317">
        <v>764.98333333333323</v>
      </c>
      <c r="H62" s="317">
        <v>758.56666666666649</v>
      </c>
      <c r="I62" s="317">
        <v>782.66666666666663</v>
      </c>
      <c r="J62" s="317">
        <v>789.08333333333337</v>
      </c>
      <c r="K62" s="317">
        <v>794.7166666666667</v>
      </c>
      <c r="L62" s="304">
        <v>783.45</v>
      </c>
      <c r="M62" s="304">
        <v>771.4</v>
      </c>
      <c r="N62" s="319">
        <v>18544000</v>
      </c>
      <c r="O62" s="320">
        <v>1.1398963730569948E-2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729.9</v>
      </c>
      <c r="E63" s="316">
        <v>726.65</v>
      </c>
      <c r="F63" s="317">
        <v>719.4</v>
      </c>
      <c r="G63" s="317">
        <v>708.9</v>
      </c>
      <c r="H63" s="317">
        <v>701.65</v>
      </c>
      <c r="I63" s="317">
        <v>737.15</v>
      </c>
      <c r="J63" s="317">
        <v>744.4</v>
      </c>
      <c r="K63" s="317">
        <v>754.9</v>
      </c>
      <c r="L63" s="304">
        <v>733.9</v>
      </c>
      <c r="M63" s="304">
        <v>716.15</v>
      </c>
      <c r="N63" s="319">
        <v>5971000</v>
      </c>
      <c r="O63" s="320">
        <v>-3.4287562671842145E-2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830.3</v>
      </c>
      <c r="E64" s="316">
        <v>835.05000000000007</v>
      </c>
      <c r="F64" s="317">
        <v>817.75000000000011</v>
      </c>
      <c r="G64" s="317">
        <v>805.2</v>
      </c>
      <c r="H64" s="317">
        <v>787.90000000000009</v>
      </c>
      <c r="I64" s="317">
        <v>847.60000000000014</v>
      </c>
      <c r="J64" s="317">
        <v>864.90000000000009</v>
      </c>
      <c r="K64" s="317">
        <v>877.45000000000016</v>
      </c>
      <c r="L64" s="304">
        <v>852.35</v>
      </c>
      <c r="M64" s="304">
        <v>822.5</v>
      </c>
      <c r="N64" s="319">
        <v>14470400</v>
      </c>
      <c r="O64" s="320">
        <v>-6.4869266262553155E-2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1972.5</v>
      </c>
      <c r="E65" s="316">
        <v>1994.4666666666665</v>
      </c>
      <c r="F65" s="317">
        <v>1945.5333333333328</v>
      </c>
      <c r="G65" s="317">
        <v>1918.5666666666664</v>
      </c>
      <c r="H65" s="317">
        <v>1869.6333333333328</v>
      </c>
      <c r="I65" s="317">
        <v>2021.4333333333329</v>
      </c>
      <c r="J65" s="317">
        <v>2070.3666666666668</v>
      </c>
      <c r="K65" s="317">
        <v>2097.333333333333</v>
      </c>
      <c r="L65" s="304">
        <v>2043.4</v>
      </c>
      <c r="M65" s="304">
        <v>1967.5</v>
      </c>
      <c r="N65" s="319">
        <v>25227900</v>
      </c>
      <c r="O65" s="320">
        <v>2.5871524631599029E-3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1208.3499999999999</v>
      </c>
      <c r="E66" s="316">
        <v>1213.6666666666667</v>
      </c>
      <c r="F66" s="317">
        <v>1195.7333333333336</v>
      </c>
      <c r="G66" s="317">
        <v>1183.1166666666668</v>
      </c>
      <c r="H66" s="317">
        <v>1165.1833333333336</v>
      </c>
      <c r="I66" s="317">
        <v>1226.2833333333335</v>
      </c>
      <c r="J66" s="317">
        <v>1244.2166666666665</v>
      </c>
      <c r="K66" s="317">
        <v>1256.8333333333335</v>
      </c>
      <c r="L66" s="304">
        <v>1231.5999999999999</v>
      </c>
      <c r="M66" s="304">
        <v>1201.05</v>
      </c>
      <c r="N66" s="319">
        <v>37466000</v>
      </c>
      <c r="O66" s="320">
        <v>9.1851851851851851E-3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585.65</v>
      </c>
      <c r="E67" s="316">
        <v>587.41666666666663</v>
      </c>
      <c r="F67" s="317">
        <v>581.13333333333321</v>
      </c>
      <c r="G67" s="317">
        <v>576.61666666666656</v>
      </c>
      <c r="H67" s="317">
        <v>570.33333333333314</v>
      </c>
      <c r="I67" s="317">
        <v>591.93333333333328</v>
      </c>
      <c r="J67" s="317">
        <v>598.21666666666681</v>
      </c>
      <c r="K67" s="317">
        <v>602.73333333333335</v>
      </c>
      <c r="L67" s="304">
        <v>593.70000000000005</v>
      </c>
      <c r="M67" s="304">
        <v>582.9</v>
      </c>
      <c r="N67" s="319">
        <v>10709600</v>
      </c>
      <c r="O67" s="320">
        <v>-2.4937406109163746E-2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2945.15</v>
      </c>
      <c r="E68" s="316">
        <v>2969.5833333333335</v>
      </c>
      <c r="F68" s="317">
        <v>2907.166666666667</v>
      </c>
      <c r="G68" s="317">
        <v>2869.1833333333334</v>
      </c>
      <c r="H68" s="317">
        <v>2806.7666666666669</v>
      </c>
      <c r="I68" s="317">
        <v>3007.5666666666671</v>
      </c>
      <c r="J68" s="317">
        <v>3069.983333333334</v>
      </c>
      <c r="K68" s="317">
        <v>3107.9666666666672</v>
      </c>
      <c r="L68" s="304">
        <v>3032</v>
      </c>
      <c r="M68" s="304">
        <v>2931.6</v>
      </c>
      <c r="N68" s="319">
        <v>2822400</v>
      </c>
      <c r="O68" s="320">
        <v>-5.0943205891253909E-2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170.25</v>
      </c>
      <c r="E69" s="316">
        <v>172.05000000000004</v>
      </c>
      <c r="F69" s="317">
        <v>167.25000000000009</v>
      </c>
      <c r="G69" s="317">
        <v>164.25000000000006</v>
      </c>
      <c r="H69" s="317">
        <v>159.4500000000001</v>
      </c>
      <c r="I69" s="317">
        <v>175.05000000000007</v>
      </c>
      <c r="J69" s="317">
        <v>179.85000000000002</v>
      </c>
      <c r="K69" s="317">
        <v>182.85000000000005</v>
      </c>
      <c r="L69" s="304">
        <v>176.85</v>
      </c>
      <c r="M69" s="304">
        <v>169.05</v>
      </c>
      <c r="N69" s="319">
        <v>31054600</v>
      </c>
      <c r="O69" s="320">
        <v>-4.4708994708994712E-2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172.05</v>
      </c>
      <c r="E70" s="316">
        <v>173.06666666666669</v>
      </c>
      <c r="F70" s="317">
        <v>170.18333333333339</v>
      </c>
      <c r="G70" s="317">
        <v>168.31666666666669</v>
      </c>
      <c r="H70" s="317">
        <v>165.43333333333339</v>
      </c>
      <c r="I70" s="317">
        <v>174.93333333333339</v>
      </c>
      <c r="J70" s="317">
        <v>177.81666666666666</v>
      </c>
      <c r="K70" s="317">
        <v>179.68333333333339</v>
      </c>
      <c r="L70" s="304">
        <v>175.95</v>
      </c>
      <c r="M70" s="304">
        <v>171.2</v>
      </c>
      <c r="N70" s="319">
        <v>33077700</v>
      </c>
      <c r="O70" s="320">
        <v>-7.8555231616456098E-3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2163.5</v>
      </c>
      <c r="E71" s="316">
        <v>2160.2333333333331</v>
      </c>
      <c r="F71" s="317">
        <v>2147.4666666666662</v>
      </c>
      <c r="G71" s="317">
        <v>2131.4333333333329</v>
      </c>
      <c r="H71" s="317">
        <v>2118.6666666666661</v>
      </c>
      <c r="I71" s="317">
        <v>2176.2666666666664</v>
      </c>
      <c r="J71" s="317">
        <v>2189.0333333333338</v>
      </c>
      <c r="K71" s="317">
        <v>2205.0666666666666</v>
      </c>
      <c r="L71" s="304">
        <v>2173</v>
      </c>
      <c r="M71" s="304">
        <v>2144.1999999999998</v>
      </c>
      <c r="N71" s="319">
        <v>5624100</v>
      </c>
      <c r="O71" s="320">
        <v>-2.8350782626723334E-2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143.15</v>
      </c>
      <c r="E72" s="316">
        <v>144.08333333333334</v>
      </c>
      <c r="F72" s="317">
        <v>140.06666666666669</v>
      </c>
      <c r="G72" s="317">
        <v>136.98333333333335</v>
      </c>
      <c r="H72" s="317">
        <v>132.9666666666667</v>
      </c>
      <c r="I72" s="317">
        <v>147.16666666666669</v>
      </c>
      <c r="J72" s="317">
        <v>151.18333333333334</v>
      </c>
      <c r="K72" s="317">
        <v>154.26666666666668</v>
      </c>
      <c r="L72" s="304">
        <v>148.1</v>
      </c>
      <c r="M72" s="304">
        <v>141</v>
      </c>
      <c r="N72" s="319">
        <v>16588100</v>
      </c>
      <c r="O72" s="320">
        <v>7.926583299717628E-2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396.75</v>
      </c>
      <c r="E73" s="316">
        <v>400.51666666666665</v>
      </c>
      <c r="F73" s="317">
        <v>390.98333333333329</v>
      </c>
      <c r="G73" s="317">
        <v>385.21666666666664</v>
      </c>
      <c r="H73" s="317">
        <v>375.68333333333328</v>
      </c>
      <c r="I73" s="317">
        <v>406.2833333333333</v>
      </c>
      <c r="J73" s="317">
        <v>415.81666666666661</v>
      </c>
      <c r="K73" s="317">
        <v>421.58333333333331</v>
      </c>
      <c r="L73" s="304">
        <v>410.05</v>
      </c>
      <c r="M73" s="304">
        <v>394.75</v>
      </c>
      <c r="N73" s="319">
        <v>119033750</v>
      </c>
      <c r="O73" s="320">
        <v>1.0694188245732832E-2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409.35</v>
      </c>
      <c r="E74" s="316">
        <v>412</v>
      </c>
      <c r="F74" s="317">
        <v>401.05</v>
      </c>
      <c r="G74" s="317">
        <v>392.75</v>
      </c>
      <c r="H74" s="317">
        <v>381.8</v>
      </c>
      <c r="I74" s="317">
        <v>420.3</v>
      </c>
      <c r="J74" s="317">
        <v>431.25000000000006</v>
      </c>
      <c r="K74" s="317">
        <v>439.55</v>
      </c>
      <c r="L74" s="304">
        <v>422.95</v>
      </c>
      <c r="M74" s="304">
        <v>403.7</v>
      </c>
      <c r="N74" s="319">
        <v>7603500</v>
      </c>
      <c r="O74" s="320">
        <v>-5.3231228987672768E-2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8.75</v>
      </c>
      <c r="E75" s="316">
        <v>8.8166666666666682</v>
      </c>
      <c r="F75" s="317">
        <v>8.5333333333333368</v>
      </c>
      <c r="G75" s="317">
        <v>8.3166666666666682</v>
      </c>
      <c r="H75" s="317">
        <v>8.0333333333333368</v>
      </c>
      <c r="I75" s="317">
        <v>9.0333333333333368</v>
      </c>
      <c r="J75" s="317">
        <v>9.3166666666666682</v>
      </c>
      <c r="K75" s="317">
        <v>9.5333333333333368</v>
      </c>
      <c r="L75" s="304">
        <v>9.1</v>
      </c>
      <c r="M75" s="304">
        <v>8.6</v>
      </c>
      <c r="N75" s="319">
        <v>358820000</v>
      </c>
      <c r="O75" s="320">
        <v>-2.2874571101791842E-2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30.95</v>
      </c>
      <c r="E76" s="316">
        <v>31.116666666666664</v>
      </c>
      <c r="F76" s="317">
        <v>30.483333333333327</v>
      </c>
      <c r="G76" s="317">
        <v>30.016666666666662</v>
      </c>
      <c r="H76" s="317">
        <v>29.383333333333326</v>
      </c>
      <c r="I76" s="317">
        <v>31.583333333333329</v>
      </c>
      <c r="J76" s="317">
        <v>32.216666666666661</v>
      </c>
      <c r="K76" s="317">
        <v>32.68333333333333</v>
      </c>
      <c r="L76" s="304">
        <v>31.75</v>
      </c>
      <c r="M76" s="304">
        <v>30.65</v>
      </c>
      <c r="N76" s="319">
        <v>135223000</v>
      </c>
      <c r="O76" s="320">
        <v>-9.2450905381280285E-2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406.1</v>
      </c>
      <c r="E77" s="316">
        <v>407.68333333333334</v>
      </c>
      <c r="F77" s="317">
        <v>402.16666666666669</v>
      </c>
      <c r="G77" s="317">
        <v>398.23333333333335</v>
      </c>
      <c r="H77" s="317">
        <v>392.7166666666667</v>
      </c>
      <c r="I77" s="317">
        <v>411.61666666666667</v>
      </c>
      <c r="J77" s="317">
        <v>417.13333333333333</v>
      </c>
      <c r="K77" s="317">
        <v>421.06666666666666</v>
      </c>
      <c r="L77" s="304">
        <v>413.2</v>
      </c>
      <c r="M77" s="304">
        <v>403.75</v>
      </c>
      <c r="N77" s="319">
        <v>5117750</v>
      </c>
      <c r="O77" s="320">
        <v>-0.11759127548601232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1293.55</v>
      </c>
      <c r="E78" s="316">
        <v>1304.5</v>
      </c>
      <c r="F78" s="317">
        <v>1271.7</v>
      </c>
      <c r="G78" s="317">
        <v>1249.8500000000001</v>
      </c>
      <c r="H78" s="317">
        <v>1217.0500000000002</v>
      </c>
      <c r="I78" s="317">
        <v>1326.35</v>
      </c>
      <c r="J78" s="317">
        <v>1359.15</v>
      </c>
      <c r="K78" s="317">
        <v>1380.9999999999998</v>
      </c>
      <c r="L78" s="304">
        <v>1337.3</v>
      </c>
      <c r="M78" s="304">
        <v>1282.6500000000001</v>
      </c>
      <c r="N78" s="319">
        <v>2613000</v>
      </c>
      <c r="O78" s="320">
        <v>-1.4705882352941176E-2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592.20000000000005</v>
      </c>
      <c r="E79" s="316">
        <v>597.73333333333335</v>
      </c>
      <c r="F79" s="317">
        <v>579.4666666666667</v>
      </c>
      <c r="G79" s="317">
        <v>566.73333333333335</v>
      </c>
      <c r="H79" s="317">
        <v>548.4666666666667</v>
      </c>
      <c r="I79" s="317">
        <v>610.4666666666667</v>
      </c>
      <c r="J79" s="317">
        <v>628.73333333333335</v>
      </c>
      <c r="K79" s="317">
        <v>641.4666666666667</v>
      </c>
      <c r="L79" s="304">
        <v>616</v>
      </c>
      <c r="M79" s="304">
        <v>585</v>
      </c>
      <c r="N79" s="319">
        <v>27235200</v>
      </c>
      <c r="O79" s="320">
        <v>-2.1246010982376447E-2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185.7</v>
      </c>
      <c r="E80" s="316">
        <v>187.46666666666667</v>
      </c>
      <c r="F80" s="317">
        <v>181.23333333333335</v>
      </c>
      <c r="G80" s="317">
        <v>176.76666666666668</v>
      </c>
      <c r="H80" s="317">
        <v>170.53333333333336</v>
      </c>
      <c r="I80" s="317">
        <v>191.93333333333334</v>
      </c>
      <c r="J80" s="317">
        <v>198.16666666666663</v>
      </c>
      <c r="K80" s="317">
        <v>202.63333333333333</v>
      </c>
      <c r="L80" s="304">
        <v>193.7</v>
      </c>
      <c r="M80" s="304">
        <v>183</v>
      </c>
      <c r="N80" s="319">
        <v>12989200</v>
      </c>
      <c r="O80" s="320">
        <v>-5.8071065989847716E-2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1078.1500000000001</v>
      </c>
      <c r="E81" s="316">
        <v>1084.5666666666666</v>
      </c>
      <c r="F81" s="317">
        <v>1064.8333333333333</v>
      </c>
      <c r="G81" s="317">
        <v>1051.5166666666667</v>
      </c>
      <c r="H81" s="317">
        <v>1031.7833333333333</v>
      </c>
      <c r="I81" s="317">
        <v>1097.8833333333332</v>
      </c>
      <c r="J81" s="317">
        <v>1117.6166666666668</v>
      </c>
      <c r="K81" s="317">
        <v>1130.9333333333332</v>
      </c>
      <c r="L81" s="304">
        <v>1104.3</v>
      </c>
      <c r="M81" s="304">
        <v>1071.25</v>
      </c>
      <c r="N81" s="319">
        <v>33350400</v>
      </c>
      <c r="O81" s="320">
        <v>1.4394702749388226E-4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78.05</v>
      </c>
      <c r="E82" s="316">
        <v>77.86666666666666</v>
      </c>
      <c r="F82" s="317">
        <v>77.183333333333323</v>
      </c>
      <c r="G82" s="317">
        <v>76.316666666666663</v>
      </c>
      <c r="H82" s="317">
        <v>75.633333333333326</v>
      </c>
      <c r="I82" s="317">
        <v>78.73333333333332</v>
      </c>
      <c r="J82" s="317">
        <v>79.416666666666657</v>
      </c>
      <c r="K82" s="317">
        <v>80.283333333333317</v>
      </c>
      <c r="L82" s="304">
        <v>78.55</v>
      </c>
      <c r="M82" s="304">
        <v>77</v>
      </c>
      <c r="N82" s="319">
        <v>54902400</v>
      </c>
      <c r="O82" s="320">
        <v>1.560522986081822E-2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165.45</v>
      </c>
      <c r="E83" s="316">
        <v>165.93333333333331</v>
      </c>
      <c r="F83" s="317">
        <v>164.01666666666662</v>
      </c>
      <c r="G83" s="317">
        <v>162.58333333333331</v>
      </c>
      <c r="H83" s="317">
        <v>160.66666666666663</v>
      </c>
      <c r="I83" s="317">
        <v>167.36666666666662</v>
      </c>
      <c r="J83" s="317">
        <v>169.2833333333333</v>
      </c>
      <c r="K83" s="317">
        <v>170.71666666666661</v>
      </c>
      <c r="L83" s="304">
        <v>167.85</v>
      </c>
      <c r="M83" s="304">
        <v>164.5</v>
      </c>
      <c r="N83" s="319">
        <v>115065600</v>
      </c>
      <c r="O83" s="320">
        <v>-4.788132074949489E-3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190.6</v>
      </c>
      <c r="E84" s="316">
        <v>193.43333333333331</v>
      </c>
      <c r="F84" s="317">
        <v>186.36666666666662</v>
      </c>
      <c r="G84" s="317">
        <v>182.1333333333333</v>
      </c>
      <c r="H84" s="317">
        <v>175.06666666666661</v>
      </c>
      <c r="I84" s="317">
        <v>197.66666666666663</v>
      </c>
      <c r="J84" s="317">
        <v>204.73333333333329</v>
      </c>
      <c r="K84" s="317">
        <v>208.96666666666664</v>
      </c>
      <c r="L84" s="304">
        <v>200.5</v>
      </c>
      <c r="M84" s="304">
        <v>189.2</v>
      </c>
      <c r="N84" s="319">
        <v>24600000</v>
      </c>
      <c r="O84" s="320">
        <v>-4.9642650183503959E-2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305.89999999999998</v>
      </c>
      <c r="E85" s="316">
        <v>308.11666666666667</v>
      </c>
      <c r="F85" s="317">
        <v>301.43333333333334</v>
      </c>
      <c r="G85" s="317">
        <v>296.96666666666664</v>
      </c>
      <c r="H85" s="317">
        <v>290.2833333333333</v>
      </c>
      <c r="I85" s="317">
        <v>312.58333333333337</v>
      </c>
      <c r="J85" s="317">
        <v>319.26666666666677</v>
      </c>
      <c r="K85" s="317">
        <v>323.73333333333341</v>
      </c>
      <c r="L85" s="304">
        <v>314.8</v>
      </c>
      <c r="M85" s="304">
        <v>303.64999999999998</v>
      </c>
      <c r="N85" s="319">
        <v>40014000</v>
      </c>
      <c r="O85" s="320">
        <v>-3.6598842878502243E-2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2181.25</v>
      </c>
      <c r="E86" s="316">
        <v>2193.35</v>
      </c>
      <c r="F86" s="317">
        <v>2157.6999999999998</v>
      </c>
      <c r="G86" s="317">
        <v>2134.15</v>
      </c>
      <c r="H86" s="317">
        <v>2098.5</v>
      </c>
      <c r="I86" s="317">
        <v>2216.8999999999996</v>
      </c>
      <c r="J86" s="317">
        <v>2252.5500000000002</v>
      </c>
      <c r="K86" s="317">
        <v>2276.0999999999995</v>
      </c>
      <c r="L86" s="304">
        <v>2229</v>
      </c>
      <c r="M86" s="304">
        <v>2169.8000000000002</v>
      </c>
      <c r="N86" s="319">
        <v>1893500</v>
      </c>
      <c r="O86" s="320">
        <v>-4.3928300934107552E-2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1548.55</v>
      </c>
      <c r="E87" s="316">
        <v>1553.7833333333335</v>
      </c>
      <c r="F87" s="317">
        <v>1533.916666666667</v>
      </c>
      <c r="G87" s="317">
        <v>1519.2833333333335</v>
      </c>
      <c r="H87" s="317">
        <v>1499.416666666667</v>
      </c>
      <c r="I87" s="317">
        <v>1568.416666666667</v>
      </c>
      <c r="J87" s="317">
        <v>1588.2833333333333</v>
      </c>
      <c r="K87" s="317">
        <v>1602.916666666667</v>
      </c>
      <c r="L87" s="304">
        <v>1573.65</v>
      </c>
      <c r="M87" s="304">
        <v>1539.15</v>
      </c>
      <c r="N87" s="319">
        <v>14581200</v>
      </c>
      <c r="O87" s="320">
        <v>-8.7625769635080342E-2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65.55</v>
      </c>
      <c r="E88" s="316">
        <v>65.783333333333331</v>
      </c>
      <c r="F88" s="317">
        <v>64.666666666666657</v>
      </c>
      <c r="G88" s="317">
        <v>63.783333333333331</v>
      </c>
      <c r="H88" s="317">
        <v>62.666666666666657</v>
      </c>
      <c r="I88" s="317">
        <v>66.666666666666657</v>
      </c>
      <c r="J88" s="317">
        <v>67.783333333333331</v>
      </c>
      <c r="K88" s="317">
        <v>68.666666666666657</v>
      </c>
      <c r="L88" s="304">
        <v>66.900000000000006</v>
      </c>
      <c r="M88" s="304">
        <v>64.900000000000006</v>
      </c>
      <c r="N88" s="319">
        <v>33204400</v>
      </c>
      <c r="O88" s="320">
        <v>-2.4180655475619504E-2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295</v>
      </c>
      <c r="E89" s="316">
        <v>296.66666666666669</v>
      </c>
      <c r="F89" s="317">
        <v>291.68333333333339</v>
      </c>
      <c r="G89" s="317">
        <v>288.36666666666673</v>
      </c>
      <c r="H89" s="317">
        <v>283.38333333333344</v>
      </c>
      <c r="I89" s="317">
        <v>299.98333333333335</v>
      </c>
      <c r="J89" s="317">
        <v>304.96666666666658</v>
      </c>
      <c r="K89" s="317">
        <v>308.2833333333333</v>
      </c>
      <c r="L89" s="304">
        <v>301.64999999999998</v>
      </c>
      <c r="M89" s="304">
        <v>293.35000000000002</v>
      </c>
      <c r="N89" s="319">
        <v>9326000</v>
      </c>
      <c r="O89" s="320">
        <v>-7.3514802304788393E-2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984.3</v>
      </c>
      <c r="E90" s="316">
        <v>983.5333333333333</v>
      </c>
      <c r="F90" s="317">
        <v>974.06666666666661</v>
      </c>
      <c r="G90" s="317">
        <v>963.83333333333326</v>
      </c>
      <c r="H90" s="317">
        <v>954.36666666666656</v>
      </c>
      <c r="I90" s="317">
        <v>993.76666666666665</v>
      </c>
      <c r="J90" s="317">
        <v>1003.2333333333333</v>
      </c>
      <c r="K90" s="317">
        <v>1013.4666666666667</v>
      </c>
      <c r="L90" s="304">
        <v>993</v>
      </c>
      <c r="M90" s="304">
        <v>973.3</v>
      </c>
      <c r="N90" s="319">
        <v>13819850</v>
      </c>
      <c r="O90" s="320">
        <v>-0.12540898016011137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944.65</v>
      </c>
      <c r="E91" s="316">
        <v>951.31666666666661</v>
      </c>
      <c r="F91" s="317">
        <v>930.88333333333321</v>
      </c>
      <c r="G91" s="317">
        <v>917.11666666666656</v>
      </c>
      <c r="H91" s="317">
        <v>896.68333333333317</v>
      </c>
      <c r="I91" s="317">
        <v>965.08333333333326</v>
      </c>
      <c r="J91" s="317">
        <v>985.51666666666665</v>
      </c>
      <c r="K91" s="317">
        <v>999.2833333333333</v>
      </c>
      <c r="L91" s="304">
        <v>971.75</v>
      </c>
      <c r="M91" s="304">
        <v>937.55</v>
      </c>
      <c r="N91" s="319">
        <v>8253500</v>
      </c>
      <c r="O91" s="320">
        <v>1.4099216710182768E-2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602.95000000000005</v>
      </c>
      <c r="E92" s="316">
        <v>603.18333333333328</v>
      </c>
      <c r="F92" s="317">
        <v>593.46666666666658</v>
      </c>
      <c r="G92" s="317">
        <v>583.98333333333335</v>
      </c>
      <c r="H92" s="317">
        <v>574.26666666666665</v>
      </c>
      <c r="I92" s="317">
        <v>612.66666666666652</v>
      </c>
      <c r="J92" s="317">
        <v>622.38333333333321</v>
      </c>
      <c r="K92" s="317">
        <v>631.86666666666645</v>
      </c>
      <c r="L92" s="304">
        <v>612.9</v>
      </c>
      <c r="M92" s="304">
        <v>593.70000000000005</v>
      </c>
      <c r="N92" s="319">
        <v>14441000</v>
      </c>
      <c r="O92" s="320">
        <v>-4.9659111848166577E-2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121.3</v>
      </c>
      <c r="E93" s="316">
        <v>122.59999999999998</v>
      </c>
      <c r="F93" s="317">
        <v>118.84999999999997</v>
      </c>
      <c r="G93" s="317">
        <v>116.39999999999999</v>
      </c>
      <c r="H93" s="317">
        <v>112.64999999999998</v>
      </c>
      <c r="I93" s="317">
        <v>125.04999999999995</v>
      </c>
      <c r="J93" s="317">
        <v>128.79999999999998</v>
      </c>
      <c r="K93" s="317">
        <v>131.24999999999994</v>
      </c>
      <c r="L93" s="304">
        <v>126.35</v>
      </c>
      <c r="M93" s="304">
        <v>120.15</v>
      </c>
      <c r="N93" s="319">
        <v>21156492</v>
      </c>
      <c r="O93" s="320">
        <v>-6.3424302485134934E-2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157.4</v>
      </c>
      <c r="E94" s="316">
        <v>158</v>
      </c>
      <c r="F94" s="317">
        <v>155.1</v>
      </c>
      <c r="G94" s="317">
        <v>152.79999999999998</v>
      </c>
      <c r="H94" s="317">
        <v>149.89999999999998</v>
      </c>
      <c r="I94" s="317">
        <v>160.30000000000001</v>
      </c>
      <c r="J94" s="317">
        <v>163.19999999999999</v>
      </c>
      <c r="K94" s="317">
        <v>165.50000000000003</v>
      </c>
      <c r="L94" s="304">
        <v>160.9</v>
      </c>
      <c r="M94" s="304">
        <v>155.69999999999999</v>
      </c>
      <c r="N94" s="319">
        <v>18030000</v>
      </c>
      <c r="O94" s="320">
        <v>-2.0853698273053112E-2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362.6</v>
      </c>
      <c r="E95" s="316">
        <v>359.40000000000003</v>
      </c>
      <c r="F95" s="317">
        <v>353.45000000000005</v>
      </c>
      <c r="G95" s="317">
        <v>344.3</v>
      </c>
      <c r="H95" s="317">
        <v>338.35</v>
      </c>
      <c r="I95" s="317">
        <v>368.55000000000007</v>
      </c>
      <c r="J95" s="317">
        <v>374.5</v>
      </c>
      <c r="K95" s="317">
        <v>383.65000000000009</v>
      </c>
      <c r="L95" s="304">
        <v>365.35</v>
      </c>
      <c r="M95" s="304">
        <v>350.25</v>
      </c>
      <c r="N95" s="319">
        <v>10442000</v>
      </c>
      <c r="O95" s="320">
        <v>-5.1589464123524068E-2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7173.75</v>
      </c>
      <c r="E96" s="316">
        <v>7205.3499999999995</v>
      </c>
      <c r="F96" s="317">
        <v>7074.9499999999989</v>
      </c>
      <c r="G96" s="317">
        <v>6976.15</v>
      </c>
      <c r="H96" s="317">
        <v>6845.7499999999991</v>
      </c>
      <c r="I96" s="317">
        <v>7304.1499999999987</v>
      </c>
      <c r="J96" s="317">
        <v>7434.5499999999984</v>
      </c>
      <c r="K96" s="317">
        <v>7533.3499999999985</v>
      </c>
      <c r="L96" s="304">
        <v>7335.75</v>
      </c>
      <c r="M96" s="304">
        <v>7106.55</v>
      </c>
      <c r="N96" s="319">
        <v>2469500</v>
      </c>
      <c r="O96" s="320">
        <v>-1.3068499720246183E-2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512.9</v>
      </c>
      <c r="E97" s="316">
        <v>515.0333333333333</v>
      </c>
      <c r="F97" s="317">
        <v>508.66666666666663</v>
      </c>
      <c r="G97" s="317">
        <v>504.43333333333334</v>
      </c>
      <c r="H97" s="317">
        <v>498.06666666666666</v>
      </c>
      <c r="I97" s="317">
        <v>519.26666666666665</v>
      </c>
      <c r="J97" s="317">
        <v>525.63333333333344</v>
      </c>
      <c r="K97" s="317">
        <v>529.86666666666656</v>
      </c>
      <c r="L97" s="304">
        <v>521.4</v>
      </c>
      <c r="M97" s="304">
        <v>510.8</v>
      </c>
      <c r="N97" s="319">
        <v>13447500</v>
      </c>
      <c r="O97" s="320">
        <v>1.0995207217366789E-2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583.5</v>
      </c>
      <c r="E98" s="316">
        <v>583.9666666666667</v>
      </c>
      <c r="F98" s="317">
        <v>574.68333333333339</v>
      </c>
      <c r="G98" s="317">
        <v>565.86666666666667</v>
      </c>
      <c r="H98" s="317">
        <v>556.58333333333337</v>
      </c>
      <c r="I98" s="317">
        <v>592.78333333333342</v>
      </c>
      <c r="J98" s="317">
        <v>602.06666666666672</v>
      </c>
      <c r="K98" s="317">
        <v>610.88333333333344</v>
      </c>
      <c r="L98" s="304">
        <v>593.25</v>
      </c>
      <c r="M98" s="304">
        <v>575.15</v>
      </c>
      <c r="N98" s="319">
        <v>2184000</v>
      </c>
      <c r="O98" s="320">
        <v>-0.1059073975518893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820.8</v>
      </c>
      <c r="E99" s="316">
        <v>829.65</v>
      </c>
      <c r="F99" s="317">
        <v>809.3</v>
      </c>
      <c r="G99" s="317">
        <v>797.8</v>
      </c>
      <c r="H99" s="317">
        <v>777.44999999999993</v>
      </c>
      <c r="I99" s="317">
        <v>841.15</v>
      </c>
      <c r="J99" s="317">
        <v>861.50000000000011</v>
      </c>
      <c r="K99" s="317">
        <v>873</v>
      </c>
      <c r="L99" s="304">
        <v>850</v>
      </c>
      <c r="M99" s="304">
        <v>818.15</v>
      </c>
      <c r="N99" s="319">
        <v>1915200</v>
      </c>
      <c r="O99" s="320">
        <v>-6.3655030800821355E-2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1329.6</v>
      </c>
      <c r="E100" s="316">
        <v>1345.8833333333332</v>
      </c>
      <c r="F100" s="317">
        <v>1302.2666666666664</v>
      </c>
      <c r="G100" s="317">
        <v>1274.9333333333332</v>
      </c>
      <c r="H100" s="317">
        <v>1231.3166666666664</v>
      </c>
      <c r="I100" s="317">
        <v>1373.2166666666665</v>
      </c>
      <c r="J100" s="317">
        <v>1416.8333333333333</v>
      </c>
      <c r="K100" s="317">
        <v>1444.1666666666665</v>
      </c>
      <c r="L100" s="304">
        <v>1389.5</v>
      </c>
      <c r="M100" s="304">
        <v>1318.55</v>
      </c>
      <c r="N100" s="319">
        <v>1592800</v>
      </c>
      <c r="O100" s="320">
        <v>3.2676348547717844E-2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106.2</v>
      </c>
      <c r="E101" s="316">
        <v>107.78333333333335</v>
      </c>
      <c r="F101" s="317">
        <v>104.06666666666669</v>
      </c>
      <c r="G101" s="317">
        <v>101.93333333333335</v>
      </c>
      <c r="H101" s="317">
        <v>98.216666666666697</v>
      </c>
      <c r="I101" s="317">
        <v>109.91666666666669</v>
      </c>
      <c r="J101" s="317">
        <v>113.63333333333335</v>
      </c>
      <c r="K101" s="317">
        <v>115.76666666666668</v>
      </c>
      <c r="L101" s="304">
        <v>111.5</v>
      </c>
      <c r="M101" s="304">
        <v>105.65</v>
      </c>
      <c r="N101" s="319">
        <v>24017000</v>
      </c>
      <c r="O101" s="320">
        <v>-8.0948250939577911E-3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66530.5</v>
      </c>
      <c r="E102" s="316">
        <v>66586.46666666666</v>
      </c>
      <c r="F102" s="317">
        <v>65223.783333333326</v>
      </c>
      <c r="G102" s="317">
        <v>63917.066666666666</v>
      </c>
      <c r="H102" s="317">
        <v>62554.383333333331</v>
      </c>
      <c r="I102" s="317">
        <v>67893.18333333332</v>
      </c>
      <c r="J102" s="317">
        <v>69255.86666666664</v>
      </c>
      <c r="K102" s="317">
        <v>70562.583333333314</v>
      </c>
      <c r="L102" s="304">
        <v>67949.149999999994</v>
      </c>
      <c r="M102" s="304">
        <v>65279.75</v>
      </c>
      <c r="N102" s="319">
        <v>30220</v>
      </c>
      <c r="O102" s="320">
        <v>-5.5625000000000001E-2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1200.0999999999999</v>
      </c>
      <c r="E103" s="316">
        <v>1215.1000000000001</v>
      </c>
      <c r="F103" s="317">
        <v>1177.5500000000002</v>
      </c>
      <c r="G103" s="317">
        <v>1155</v>
      </c>
      <c r="H103" s="317">
        <v>1117.45</v>
      </c>
      <c r="I103" s="317">
        <v>1237.6500000000003</v>
      </c>
      <c r="J103" s="317">
        <v>1275.2</v>
      </c>
      <c r="K103" s="317">
        <v>1297.7500000000005</v>
      </c>
      <c r="L103" s="304">
        <v>1252.6500000000001</v>
      </c>
      <c r="M103" s="304">
        <v>1192.55</v>
      </c>
      <c r="N103" s="319">
        <v>2916750</v>
      </c>
      <c r="O103" s="320">
        <v>-0.1405524861878453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30.25</v>
      </c>
      <c r="E104" s="316">
        <v>30.316666666666666</v>
      </c>
      <c r="F104" s="317">
        <v>29.883333333333333</v>
      </c>
      <c r="G104" s="317">
        <v>29.516666666666666</v>
      </c>
      <c r="H104" s="317">
        <v>29.083333333333332</v>
      </c>
      <c r="I104" s="317">
        <v>30.683333333333334</v>
      </c>
      <c r="J104" s="317">
        <v>31.116666666666664</v>
      </c>
      <c r="K104" s="317">
        <v>31.483333333333334</v>
      </c>
      <c r="L104" s="304">
        <v>30.75</v>
      </c>
      <c r="M104" s="304">
        <v>29.95</v>
      </c>
      <c r="N104" s="319">
        <v>43962000</v>
      </c>
      <c r="O104" s="320">
        <v>1.9372336303758234E-3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3564.7</v>
      </c>
      <c r="E105" s="316">
        <v>3572.5</v>
      </c>
      <c r="F105" s="317">
        <v>3493.3</v>
      </c>
      <c r="G105" s="317">
        <v>3421.9</v>
      </c>
      <c r="H105" s="317">
        <v>3342.7000000000003</v>
      </c>
      <c r="I105" s="317">
        <v>3643.9</v>
      </c>
      <c r="J105" s="317">
        <v>3723.1</v>
      </c>
      <c r="K105" s="317">
        <v>3794.5</v>
      </c>
      <c r="L105" s="304">
        <v>3651.7</v>
      </c>
      <c r="M105" s="304">
        <v>3501.1</v>
      </c>
      <c r="N105" s="319">
        <v>718000</v>
      </c>
      <c r="O105" s="320">
        <v>-3.5594358629952985E-2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16946.05</v>
      </c>
      <c r="E106" s="316">
        <v>16944.850000000002</v>
      </c>
      <c r="F106" s="317">
        <v>16734.700000000004</v>
      </c>
      <c r="G106" s="317">
        <v>16523.350000000002</v>
      </c>
      <c r="H106" s="317">
        <v>16313.200000000004</v>
      </c>
      <c r="I106" s="317">
        <v>17156.200000000004</v>
      </c>
      <c r="J106" s="317">
        <v>17366.350000000006</v>
      </c>
      <c r="K106" s="317">
        <v>17577.700000000004</v>
      </c>
      <c r="L106" s="304">
        <v>17155</v>
      </c>
      <c r="M106" s="304">
        <v>16733.5</v>
      </c>
      <c r="N106" s="319">
        <v>458950</v>
      </c>
      <c r="O106" s="320">
        <v>1.7063711911357339E-2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81.099999999999994</v>
      </c>
      <c r="E107" s="316">
        <v>81.466666666666654</v>
      </c>
      <c r="F107" s="317">
        <v>79.883333333333312</v>
      </c>
      <c r="G107" s="317">
        <v>78.666666666666657</v>
      </c>
      <c r="H107" s="317">
        <v>77.083333333333314</v>
      </c>
      <c r="I107" s="317">
        <v>82.683333333333309</v>
      </c>
      <c r="J107" s="317">
        <v>84.266666666666652</v>
      </c>
      <c r="K107" s="317">
        <v>85.483333333333306</v>
      </c>
      <c r="L107" s="304">
        <v>83.05</v>
      </c>
      <c r="M107" s="304">
        <v>80.25</v>
      </c>
      <c r="N107" s="319">
        <v>37915300</v>
      </c>
      <c r="O107" s="320">
        <v>1.963963963963964E-2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87.95</v>
      </c>
      <c r="E108" s="316">
        <v>88.616666666666674</v>
      </c>
      <c r="F108" s="317">
        <v>86.783333333333346</v>
      </c>
      <c r="G108" s="317">
        <v>85.616666666666674</v>
      </c>
      <c r="H108" s="317">
        <v>83.783333333333346</v>
      </c>
      <c r="I108" s="317">
        <v>89.783333333333346</v>
      </c>
      <c r="J108" s="317">
        <v>91.61666666666666</v>
      </c>
      <c r="K108" s="317">
        <v>92.783333333333346</v>
      </c>
      <c r="L108" s="304">
        <v>90.45</v>
      </c>
      <c r="M108" s="304">
        <v>87.45</v>
      </c>
      <c r="N108" s="319">
        <v>67493700</v>
      </c>
      <c r="O108" s="320">
        <v>-1.5792535948798935E-2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66.400000000000006</v>
      </c>
      <c r="E109" s="316">
        <v>66.63333333333334</v>
      </c>
      <c r="F109" s="317">
        <v>65.866666666666674</v>
      </c>
      <c r="G109" s="317">
        <v>65.333333333333329</v>
      </c>
      <c r="H109" s="317">
        <v>64.566666666666663</v>
      </c>
      <c r="I109" s="317">
        <v>67.166666666666686</v>
      </c>
      <c r="J109" s="317">
        <v>67.933333333333366</v>
      </c>
      <c r="K109" s="317">
        <v>68.466666666666697</v>
      </c>
      <c r="L109" s="304">
        <v>67.400000000000006</v>
      </c>
      <c r="M109" s="304">
        <v>66.099999999999994</v>
      </c>
      <c r="N109" s="319">
        <v>54323500</v>
      </c>
      <c r="O109" s="320">
        <v>-1.6980331116456771E-3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20168.75</v>
      </c>
      <c r="E110" s="316">
        <v>20294.083333333332</v>
      </c>
      <c r="F110" s="317">
        <v>19975.566666666666</v>
      </c>
      <c r="G110" s="317">
        <v>19782.383333333335</v>
      </c>
      <c r="H110" s="317">
        <v>19463.866666666669</v>
      </c>
      <c r="I110" s="317">
        <v>20487.266666666663</v>
      </c>
      <c r="J110" s="317">
        <v>20805.783333333333</v>
      </c>
      <c r="K110" s="317">
        <v>20998.96666666666</v>
      </c>
      <c r="L110" s="304">
        <v>20612.599999999999</v>
      </c>
      <c r="M110" s="304">
        <v>20100.900000000001</v>
      </c>
      <c r="N110" s="319">
        <v>86910</v>
      </c>
      <c r="O110" s="320">
        <v>-2.6218487394957982E-2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1278.45</v>
      </c>
      <c r="E111" s="316">
        <v>1281.5666666666666</v>
      </c>
      <c r="F111" s="317">
        <v>1250.8333333333333</v>
      </c>
      <c r="G111" s="317">
        <v>1223.2166666666667</v>
      </c>
      <c r="H111" s="317">
        <v>1192.4833333333333</v>
      </c>
      <c r="I111" s="317">
        <v>1309.1833333333332</v>
      </c>
      <c r="J111" s="317">
        <v>1339.9166666666667</v>
      </c>
      <c r="K111" s="317">
        <v>1367.5333333333331</v>
      </c>
      <c r="L111" s="304">
        <v>1312.3</v>
      </c>
      <c r="M111" s="304">
        <v>1253.95</v>
      </c>
      <c r="N111" s="319">
        <v>2981000</v>
      </c>
      <c r="O111" s="320">
        <v>3.3320992225101815E-3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228.55</v>
      </c>
      <c r="E112" s="316">
        <v>230.51666666666665</v>
      </c>
      <c r="F112" s="317">
        <v>225.18333333333331</v>
      </c>
      <c r="G112" s="317">
        <v>221.81666666666666</v>
      </c>
      <c r="H112" s="317">
        <v>216.48333333333332</v>
      </c>
      <c r="I112" s="317">
        <v>233.8833333333333</v>
      </c>
      <c r="J112" s="317">
        <v>239.21666666666667</v>
      </c>
      <c r="K112" s="317">
        <v>242.58333333333329</v>
      </c>
      <c r="L112" s="304">
        <v>235.85</v>
      </c>
      <c r="M112" s="304">
        <v>227.15</v>
      </c>
      <c r="N112" s="319">
        <v>11391000</v>
      </c>
      <c r="O112" s="320">
        <v>-3.2611464968152863E-2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85.85</v>
      </c>
      <c r="E113" s="316">
        <v>86.433333333333323</v>
      </c>
      <c r="F113" s="317">
        <v>84.316666666666649</v>
      </c>
      <c r="G113" s="317">
        <v>82.783333333333331</v>
      </c>
      <c r="H113" s="317">
        <v>80.666666666666657</v>
      </c>
      <c r="I113" s="317">
        <v>87.96666666666664</v>
      </c>
      <c r="J113" s="317">
        <v>90.083333333333314</v>
      </c>
      <c r="K113" s="317">
        <v>91.616666666666632</v>
      </c>
      <c r="L113" s="304">
        <v>88.55</v>
      </c>
      <c r="M113" s="304">
        <v>84.9</v>
      </c>
      <c r="N113" s="319">
        <v>45216600</v>
      </c>
      <c r="O113" s="320">
        <v>-5.1502145922746781E-2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1519.05</v>
      </c>
      <c r="E114" s="316">
        <v>1524.3666666666668</v>
      </c>
      <c r="F114" s="317">
        <v>1505.7333333333336</v>
      </c>
      <c r="G114" s="317">
        <v>1492.4166666666667</v>
      </c>
      <c r="H114" s="317">
        <v>1473.7833333333335</v>
      </c>
      <c r="I114" s="317">
        <v>1537.6833333333336</v>
      </c>
      <c r="J114" s="317">
        <v>1556.3166666666668</v>
      </c>
      <c r="K114" s="317">
        <v>1569.6333333333337</v>
      </c>
      <c r="L114" s="304">
        <v>1543</v>
      </c>
      <c r="M114" s="304">
        <v>1511.05</v>
      </c>
      <c r="N114" s="319">
        <v>3494000</v>
      </c>
      <c r="O114" s="320">
        <v>-6.5396644867785044E-3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27.1</v>
      </c>
      <c r="E115" s="316">
        <v>27.25</v>
      </c>
      <c r="F115" s="317">
        <v>26.8</v>
      </c>
      <c r="G115" s="317">
        <v>26.5</v>
      </c>
      <c r="H115" s="317">
        <v>26.05</v>
      </c>
      <c r="I115" s="317">
        <v>27.55</v>
      </c>
      <c r="J115" s="317">
        <v>28.000000000000004</v>
      </c>
      <c r="K115" s="317">
        <v>28.3</v>
      </c>
      <c r="L115" s="304">
        <v>27.7</v>
      </c>
      <c r="M115" s="304">
        <v>26.95</v>
      </c>
      <c r="N115" s="319">
        <v>65394000</v>
      </c>
      <c r="O115" s="320">
        <v>-6.804167552625983E-3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172.5</v>
      </c>
      <c r="E116" s="316">
        <v>172.91666666666666</v>
      </c>
      <c r="F116" s="317">
        <v>171.38333333333333</v>
      </c>
      <c r="G116" s="317">
        <v>170.26666666666668</v>
      </c>
      <c r="H116" s="317">
        <v>168.73333333333335</v>
      </c>
      <c r="I116" s="317">
        <v>174.0333333333333</v>
      </c>
      <c r="J116" s="317">
        <v>175.56666666666666</v>
      </c>
      <c r="K116" s="317">
        <v>176.68333333333328</v>
      </c>
      <c r="L116" s="304">
        <v>174.45</v>
      </c>
      <c r="M116" s="304">
        <v>171.8</v>
      </c>
      <c r="N116" s="319">
        <v>16288000</v>
      </c>
      <c r="O116" s="320">
        <v>-7.3703366696997272E-2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1086.05</v>
      </c>
      <c r="E117" s="316">
        <v>1092.3166666666666</v>
      </c>
      <c r="F117" s="317">
        <v>1067.7333333333331</v>
      </c>
      <c r="G117" s="317">
        <v>1049.4166666666665</v>
      </c>
      <c r="H117" s="317">
        <v>1024.833333333333</v>
      </c>
      <c r="I117" s="317">
        <v>1110.6333333333332</v>
      </c>
      <c r="J117" s="317">
        <v>1135.2166666666667</v>
      </c>
      <c r="K117" s="317">
        <v>1153.5333333333333</v>
      </c>
      <c r="L117" s="304">
        <v>1116.9000000000001</v>
      </c>
      <c r="M117" s="304">
        <v>1074</v>
      </c>
      <c r="N117" s="319">
        <v>1816441</v>
      </c>
      <c r="O117" s="320">
        <v>1.8020072992700729E-2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771.85</v>
      </c>
      <c r="E118" s="316">
        <v>775.16666666666663</v>
      </c>
      <c r="F118" s="317">
        <v>765.88333333333321</v>
      </c>
      <c r="G118" s="317">
        <v>759.91666666666663</v>
      </c>
      <c r="H118" s="317">
        <v>750.63333333333321</v>
      </c>
      <c r="I118" s="317">
        <v>781.13333333333321</v>
      </c>
      <c r="J118" s="317">
        <v>790.41666666666674</v>
      </c>
      <c r="K118" s="317">
        <v>796.38333333333321</v>
      </c>
      <c r="L118" s="304">
        <v>784.45</v>
      </c>
      <c r="M118" s="304">
        <v>769.2</v>
      </c>
      <c r="N118" s="319">
        <v>1355750</v>
      </c>
      <c r="O118" s="320">
        <v>-0.15294742432288902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175.9</v>
      </c>
      <c r="E119" s="316">
        <v>176.11666666666667</v>
      </c>
      <c r="F119" s="317">
        <v>172.28333333333336</v>
      </c>
      <c r="G119" s="317">
        <v>168.66666666666669</v>
      </c>
      <c r="H119" s="317">
        <v>164.83333333333337</v>
      </c>
      <c r="I119" s="317">
        <v>179.73333333333335</v>
      </c>
      <c r="J119" s="317">
        <v>183.56666666666666</v>
      </c>
      <c r="K119" s="317">
        <v>187.18333333333334</v>
      </c>
      <c r="L119" s="304">
        <v>179.95</v>
      </c>
      <c r="M119" s="304">
        <v>172.5</v>
      </c>
      <c r="N119" s="319">
        <v>14203800</v>
      </c>
      <c r="O119" s="320">
        <v>-0.15915037709712174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100.7</v>
      </c>
      <c r="E120" s="316">
        <v>101.26666666666665</v>
      </c>
      <c r="F120" s="317">
        <v>99.533333333333303</v>
      </c>
      <c r="G120" s="317">
        <v>98.366666666666646</v>
      </c>
      <c r="H120" s="317">
        <v>96.633333333333297</v>
      </c>
      <c r="I120" s="317">
        <v>102.43333333333331</v>
      </c>
      <c r="J120" s="317">
        <v>104.16666666666666</v>
      </c>
      <c r="K120" s="317">
        <v>105.33333333333331</v>
      </c>
      <c r="L120" s="304">
        <v>103</v>
      </c>
      <c r="M120" s="304">
        <v>100.1</v>
      </c>
      <c r="N120" s="319">
        <v>25824000</v>
      </c>
      <c r="O120" s="320">
        <v>-0.11147811725846409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2016.95</v>
      </c>
      <c r="E121" s="316">
        <v>2030.25</v>
      </c>
      <c r="F121" s="317">
        <v>1999.0500000000002</v>
      </c>
      <c r="G121" s="317">
        <v>1981.15</v>
      </c>
      <c r="H121" s="317">
        <v>1949.9500000000003</v>
      </c>
      <c r="I121" s="317">
        <v>2048.15</v>
      </c>
      <c r="J121" s="317">
        <v>2079.35</v>
      </c>
      <c r="K121" s="317">
        <v>2097.25</v>
      </c>
      <c r="L121" s="304">
        <v>2061.4499999999998</v>
      </c>
      <c r="M121" s="304">
        <v>2012.35</v>
      </c>
      <c r="N121" s="319">
        <v>39313240</v>
      </c>
      <c r="O121" s="320">
        <v>4.8133238188843859E-2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34.35</v>
      </c>
      <c r="E122" s="316">
        <v>34.383333333333333</v>
      </c>
      <c r="F122" s="317">
        <v>33.716666666666669</v>
      </c>
      <c r="G122" s="317">
        <v>33.083333333333336</v>
      </c>
      <c r="H122" s="317">
        <v>32.416666666666671</v>
      </c>
      <c r="I122" s="317">
        <v>35.016666666666666</v>
      </c>
      <c r="J122" s="317">
        <v>35.683333333333337</v>
      </c>
      <c r="K122" s="317">
        <v>36.316666666666663</v>
      </c>
      <c r="L122" s="304">
        <v>35.049999999999997</v>
      </c>
      <c r="M122" s="304">
        <v>33.75</v>
      </c>
      <c r="N122" s="319">
        <v>54245000</v>
      </c>
      <c r="O122" s="320">
        <v>-1.991074493649159E-2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769.95</v>
      </c>
      <c r="E123" s="316">
        <v>771.2833333333333</v>
      </c>
      <c r="F123" s="317">
        <v>764.56666666666661</v>
      </c>
      <c r="G123" s="317">
        <v>759.18333333333328</v>
      </c>
      <c r="H123" s="317">
        <v>752.46666666666658</v>
      </c>
      <c r="I123" s="317">
        <v>776.66666666666663</v>
      </c>
      <c r="J123" s="317">
        <v>783.38333333333333</v>
      </c>
      <c r="K123" s="317">
        <v>788.76666666666665</v>
      </c>
      <c r="L123" s="304">
        <v>778</v>
      </c>
      <c r="M123" s="304">
        <v>765.9</v>
      </c>
      <c r="N123" s="319">
        <v>6089250</v>
      </c>
      <c r="O123" s="320">
        <v>-2.6031669865642995E-2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190.45</v>
      </c>
      <c r="E124" s="316">
        <v>191.45000000000002</v>
      </c>
      <c r="F124" s="317">
        <v>187.85000000000002</v>
      </c>
      <c r="G124" s="317">
        <v>185.25</v>
      </c>
      <c r="H124" s="317">
        <v>181.65</v>
      </c>
      <c r="I124" s="317">
        <v>194.05000000000004</v>
      </c>
      <c r="J124" s="317">
        <v>197.65</v>
      </c>
      <c r="K124" s="317">
        <v>200.25000000000006</v>
      </c>
      <c r="L124" s="304">
        <v>195.05</v>
      </c>
      <c r="M124" s="304">
        <v>188.85</v>
      </c>
      <c r="N124" s="319">
        <v>115986000</v>
      </c>
      <c r="O124" s="320">
        <v>-2.0620123619414326E-2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21328.35</v>
      </c>
      <c r="E125" s="316">
        <v>21443.05</v>
      </c>
      <c r="F125" s="317">
        <v>21091</v>
      </c>
      <c r="G125" s="317">
        <v>20853.650000000001</v>
      </c>
      <c r="H125" s="317">
        <v>20501.600000000002</v>
      </c>
      <c r="I125" s="317">
        <v>21680.399999999998</v>
      </c>
      <c r="J125" s="317">
        <v>22032.449999999993</v>
      </c>
      <c r="K125" s="317">
        <v>22269.799999999996</v>
      </c>
      <c r="L125" s="304">
        <v>21795.1</v>
      </c>
      <c r="M125" s="304">
        <v>21205.7</v>
      </c>
      <c r="N125" s="319">
        <v>139700</v>
      </c>
      <c r="O125" s="320">
        <v>-4.0521978021978024E-2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1286.0999999999999</v>
      </c>
      <c r="E126" s="316">
        <v>1277.0333333333333</v>
      </c>
      <c r="F126" s="317">
        <v>1259.0666666666666</v>
      </c>
      <c r="G126" s="317">
        <v>1232.0333333333333</v>
      </c>
      <c r="H126" s="317">
        <v>1214.0666666666666</v>
      </c>
      <c r="I126" s="317">
        <v>1304.0666666666666</v>
      </c>
      <c r="J126" s="317">
        <v>1322.0333333333333</v>
      </c>
      <c r="K126" s="317">
        <v>1349.0666666666666</v>
      </c>
      <c r="L126" s="304">
        <v>1295</v>
      </c>
      <c r="M126" s="304">
        <v>1250</v>
      </c>
      <c r="N126" s="319">
        <v>1907400</v>
      </c>
      <c r="O126" s="320">
        <v>-5.2459016393442623E-2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4367.05</v>
      </c>
      <c r="E127" s="316">
        <v>4393.1833333333334</v>
      </c>
      <c r="F127" s="317">
        <v>4323.8666666666668</v>
      </c>
      <c r="G127" s="317">
        <v>4280.6833333333334</v>
      </c>
      <c r="H127" s="317">
        <v>4211.3666666666668</v>
      </c>
      <c r="I127" s="317">
        <v>4436.3666666666668</v>
      </c>
      <c r="J127" s="317">
        <v>4505.6833333333343</v>
      </c>
      <c r="K127" s="317">
        <v>4548.8666666666668</v>
      </c>
      <c r="L127" s="304">
        <v>4462.5</v>
      </c>
      <c r="M127" s="304">
        <v>4350</v>
      </c>
      <c r="N127" s="319">
        <v>541500</v>
      </c>
      <c r="O127" s="320">
        <v>-3.6048064085447265E-2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712.45</v>
      </c>
      <c r="E128" s="316">
        <v>716.63333333333333</v>
      </c>
      <c r="F128" s="317">
        <v>702.81666666666661</v>
      </c>
      <c r="G128" s="317">
        <v>693.18333333333328</v>
      </c>
      <c r="H128" s="317">
        <v>679.36666666666656</v>
      </c>
      <c r="I128" s="317">
        <v>726.26666666666665</v>
      </c>
      <c r="J128" s="317">
        <v>740.08333333333348</v>
      </c>
      <c r="K128" s="317">
        <v>749.7166666666667</v>
      </c>
      <c r="L128" s="304">
        <v>730.45</v>
      </c>
      <c r="M128" s="304">
        <v>707</v>
      </c>
      <c r="N128" s="319">
        <v>4090711</v>
      </c>
      <c r="O128" s="320">
        <v>-8.5309470544369867E-2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464</v>
      </c>
      <c r="E129" s="316">
        <v>467.16666666666669</v>
      </c>
      <c r="F129" s="317">
        <v>458.78333333333336</v>
      </c>
      <c r="G129" s="317">
        <v>453.56666666666666</v>
      </c>
      <c r="H129" s="317">
        <v>445.18333333333334</v>
      </c>
      <c r="I129" s="317">
        <v>472.38333333333338</v>
      </c>
      <c r="J129" s="317">
        <v>480.76666666666671</v>
      </c>
      <c r="K129" s="317">
        <v>485.98333333333341</v>
      </c>
      <c r="L129" s="304">
        <v>475.55</v>
      </c>
      <c r="M129" s="304">
        <v>461.95</v>
      </c>
      <c r="N129" s="319">
        <v>42600600</v>
      </c>
      <c r="O129" s="320">
        <v>1.3995801259622114E-2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421.65</v>
      </c>
      <c r="E130" s="316">
        <v>424.5333333333333</v>
      </c>
      <c r="F130" s="317">
        <v>414.26666666666659</v>
      </c>
      <c r="G130" s="317">
        <v>406.88333333333327</v>
      </c>
      <c r="H130" s="317">
        <v>396.61666666666656</v>
      </c>
      <c r="I130" s="317">
        <v>431.91666666666663</v>
      </c>
      <c r="J130" s="317">
        <v>442.18333333333328</v>
      </c>
      <c r="K130" s="317">
        <v>449.56666666666666</v>
      </c>
      <c r="L130" s="304">
        <v>434.8</v>
      </c>
      <c r="M130" s="304">
        <v>417.15</v>
      </c>
      <c r="N130" s="319">
        <v>4846500</v>
      </c>
      <c r="O130" s="320">
        <v>-3.4369396294082484E-2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322.05</v>
      </c>
      <c r="E131" s="316">
        <v>321.75000000000006</v>
      </c>
      <c r="F131" s="317">
        <v>318.90000000000009</v>
      </c>
      <c r="G131" s="317">
        <v>315.75000000000006</v>
      </c>
      <c r="H131" s="317">
        <v>312.90000000000009</v>
      </c>
      <c r="I131" s="317">
        <v>324.90000000000009</v>
      </c>
      <c r="J131" s="317">
        <v>327.75000000000011</v>
      </c>
      <c r="K131" s="317">
        <v>330.90000000000009</v>
      </c>
      <c r="L131" s="304">
        <v>324.60000000000002</v>
      </c>
      <c r="M131" s="304">
        <v>318.60000000000002</v>
      </c>
      <c r="N131" s="319">
        <v>4478000</v>
      </c>
      <c r="O131" s="320">
        <v>-0.12436448963629253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492</v>
      </c>
      <c r="E132" s="316">
        <v>495.06666666666666</v>
      </c>
      <c r="F132" s="317">
        <v>486.18333333333334</v>
      </c>
      <c r="G132" s="317">
        <v>480.36666666666667</v>
      </c>
      <c r="H132" s="317">
        <v>471.48333333333335</v>
      </c>
      <c r="I132" s="317">
        <v>500.88333333333333</v>
      </c>
      <c r="J132" s="317">
        <v>509.76666666666665</v>
      </c>
      <c r="K132" s="317">
        <v>515.58333333333326</v>
      </c>
      <c r="L132" s="304">
        <v>503.95</v>
      </c>
      <c r="M132" s="304">
        <v>489.25</v>
      </c>
      <c r="N132" s="319">
        <v>20001600</v>
      </c>
      <c r="O132" s="320">
        <v>-8.0779253009058194E-2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134.65</v>
      </c>
      <c r="E133" s="316">
        <v>137.15</v>
      </c>
      <c r="F133" s="317">
        <v>130.85000000000002</v>
      </c>
      <c r="G133" s="317">
        <v>127.05000000000001</v>
      </c>
      <c r="H133" s="317">
        <v>120.75000000000003</v>
      </c>
      <c r="I133" s="317">
        <v>140.95000000000002</v>
      </c>
      <c r="J133" s="317">
        <v>147.25000000000003</v>
      </c>
      <c r="K133" s="317">
        <v>151.05000000000001</v>
      </c>
      <c r="L133" s="304">
        <v>143.44999999999999</v>
      </c>
      <c r="M133" s="304">
        <v>133.35</v>
      </c>
      <c r="N133" s="319">
        <v>74008800</v>
      </c>
      <c r="O133" s="320">
        <v>-5.3851198717481598E-2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53.1</v>
      </c>
      <c r="E134" s="316">
        <v>53.283333333333339</v>
      </c>
      <c r="F134" s="317">
        <v>52.616666666666674</v>
      </c>
      <c r="G134" s="317">
        <v>52.133333333333333</v>
      </c>
      <c r="H134" s="317">
        <v>51.466666666666669</v>
      </c>
      <c r="I134" s="317">
        <v>53.76666666666668</v>
      </c>
      <c r="J134" s="317">
        <v>54.433333333333351</v>
      </c>
      <c r="K134" s="317">
        <v>54.916666666666686</v>
      </c>
      <c r="L134" s="304">
        <v>53.95</v>
      </c>
      <c r="M134" s="304">
        <v>52.8</v>
      </c>
      <c r="N134" s="319">
        <v>75505500</v>
      </c>
      <c r="O134" s="320">
        <v>-6.3954521229348023E-3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402.15</v>
      </c>
      <c r="E135" s="316">
        <v>406.91666666666669</v>
      </c>
      <c r="F135" s="317">
        <v>395.38333333333338</v>
      </c>
      <c r="G135" s="317">
        <v>388.61666666666667</v>
      </c>
      <c r="H135" s="317">
        <v>377.08333333333337</v>
      </c>
      <c r="I135" s="317">
        <v>413.68333333333339</v>
      </c>
      <c r="J135" s="317">
        <v>425.2166666666667</v>
      </c>
      <c r="K135" s="317">
        <v>431.98333333333341</v>
      </c>
      <c r="L135" s="304">
        <v>418.45</v>
      </c>
      <c r="M135" s="304">
        <v>400.15</v>
      </c>
      <c r="N135" s="319">
        <v>27551900</v>
      </c>
      <c r="O135" s="320">
        <v>-1.1708030977498628E-2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2626.6</v>
      </c>
      <c r="E136" s="316">
        <v>2630.7</v>
      </c>
      <c r="F136" s="317">
        <v>2606.4499999999998</v>
      </c>
      <c r="G136" s="317">
        <v>2586.3000000000002</v>
      </c>
      <c r="H136" s="317">
        <v>2562.0500000000002</v>
      </c>
      <c r="I136" s="317">
        <v>2650.8499999999995</v>
      </c>
      <c r="J136" s="317">
        <v>2675.0999999999995</v>
      </c>
      <c r="K136" s="317">
        <v>2695.2499999999991</v>
      </c>
      <c r="L136" s="304">
        <v>2654.95</v>
      </c>
      <c r="M136" s="304">
        <v>2610.5500000000002</v>
      </c>
      <c r="N136" s="319">
        <v>8209500</v>
      </c>
      <c r="O136" s="320">
        <v>-2.7195165303945966E-2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790.45</v>
      </c>
      <c r="E137" s="316">
        <v>799.48333333333323</v>
      </c>
      <c r="F137" s="317">
        <v>777.96666666666647</v>
      </c>
      <c r="G137" s="317">
        <v>765.48333333333323</v>
      </c>
      <c r="H137" s="317">
        <v>743.96666666666647</v>
      </c>
      <c r="I137" s="317">
        <v>811.96666666666647</v>
      </c>
      <c r="J137" s="317">
        <v>833.48333333333312</v>
      </c>
      <c r="K137" s="317">
        <v>845.96666666666647</v>
      </c>
      <c r="L137" s="304">
        <v>821</v>
      </c>
      <c r="M137" s="304">
        <v>787</v>
      </c>
      <c r="N137" s="319">
        <v>11544000</v>
      </c>
      <c r="O137" s="320">
        <v>-1.1711526607766592E-2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1219.55</v>
      </c>
      <c r="E138" s="316">
        <v>1216.3500000000001</v>
      </c>
      <c r="F138" s="317">
        <v>1189.5000000000002</v>
      </c>
      <c r="G138" s="317">
        <v>1159.45</v>
      </c>
      <c r="H138" s="317">
        <v>1132.6000000000001</v>
      </c>
      <c r="I138" s="317">
        <v>1246.4000000000003</v>
      </c>
      <c r="J138" s="317">
        <v>1273.2500000000002</v>
      </c>
      <c r="K138" s="317">
        <v>1303.3000000000004</v>
      </c>
      <c r="L138" s="304">
        <v>1243.2</v>
      </c>
      <c r="M138" s="304">
        <v>1186.3</v>
      </c>
      <c r="N138" s="319">
        <v>5437500</v>
      </c>
      <c r="O138" s="320">
        <v>2.1846370683579985E-2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2538.5500000000002</v>
      </c>
      <c r="E139" s="316">
        <v>2566.0166666666669</v>
      </c>
      <c r="F139" s="317">
        <v>2488.7333333333336</v>
      </c>
      <c r="G139" s="317">
        <v>2438.9166666666665</v>
      </c>
      <c r="H139" s="317">
        <v>2361.6333333333332</v>
      </c>
      <c r="I139" s="317">
        <v>2615.8333333333339</v>
      </c>
      <c r="J139" s="317">
        <v>2693.1166666666677</v>
      </c>
      <c r="K139" s="317">
        <v>2742.9333333333343</v>
      </c>
      <c r="L139" s="304">
        <v>2643.3</v>
      </c>
      <c r="M139" s="304">
        <v>2516.1999999999998</v>
      </c>
      <c r="N139" s="319">
        <v>1154000</v>
      </c>
      <c r="O139" s="320">
        <v>-1.4938113529662825E-2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308.35000000000002</v>
      </c>
      <c r="E140" s="316">
        <v>311.7166666666667</v>
      </c>
      <c r="F140" s="317">
        <v>303.93333333333339</v>
      </c>
      <c r="G140" s="317">
        <v>299.51666666666671</v>
      </c>
      <c r="H140" s="317">
        <v>291.73333333333341</v>
      </c>
      <c r="I140" s="317">
        <v>316.13333333333338</v>
      </c>
      <c r="J140" s="317">
        <v>323.91666666666669</v>
      </c>
      <c r="K140" s="317">
        <v>328.33333333333337</v>
      </c>
      <c r="L140" s="304">
        <v>319.5</v>
      </c>
      <c r="M140" s="304">
        <v>307.3</v>
      </c>
      <c r="N140" s="319">
        <v>2292000</v>
      </c>
      <c r="O140" s="320">
        <v>-4.1405269761606023E-2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427.25</v>
      </c>
      <c r="E141" s="316">
        <v>430.3</v>
      </c>
      <c r="F141" s="317">
        <v>421.8</v>
      </c>
      <c r="G141" s="317">
        <v>416.35</v>
      </c>
      <c r="H141" s="317">
        <v>407.85</v>
      </c>
      <c r="I141" s="317">
        <v>435.75</v>
      </c>
      <c r="J141" s="317">
        <v>444.25</v>
      </c>
      <c r="K141" s="317">
        <v>449.7</v>
      </c>
      <c r="L141" s="304">
        <v>438.8</v>
      </c>
      <c r="M141" s="304">
        <v>424.85</v>
      </c>
      <c r="N141" s="319">
        <v>5303200</v>
      </c>
      <c r="O141" s="320">
        <v>-0.10828625235404897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906.6</v>
      </c>
      <c r="E142" s="316">
        <v>910.2833333333333</v>
      </c>
      <c r="F142" s="317">
        <v>895.56666666666661</v>
      </c>
      <c r="G142" s="317">
        <v>884.5333333333333</v>
      </c>
      <c r="H142" s="317">
        <v>869.81666666666661</v>
      </c>
      <c r="I142" s="317">
        <v>921.31666666666661</v>
      </c>
      <c r="J142" s="317">
        <v>936.0333333333333</v>
      </c>
      <c r="K142" s="317">
        <v>947.06666666666661</v>
      </c>
      <c r="L142" s="304">
        <v>925</v>
      </c>
      <c r="M142" s="304">
        <v>899.25</v>
      </c>
      <c r="N142" s="319">
        <v>1967700</v>
      </c>
      <c r="O142" s="320">
        <v>5.6766917293233084E-2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4472.7</v>
      </c>
      <c r="E143" s="316">
        <v>4502.75</v>
      </c>
      <c r="F143" s="317">
        <v>4420.95</v>
      </c>
      <c r="G143" s="317">
        <v>4369.2</v>
      </c>
      <c r="H143" s="317">
        <v>4287.3999999999996</v>
      </c>
      <c r="I143" s="317">
        <v>4554.5</v>
      </c>
      <c r="J143" s="317">
        <v>4636.2999999999993</v>
      </c>
      <c r="K143" s="317">
        <v>4688.05</v>
      </c>
      <c r="L143" s="304">
        <v>4584.55</v>
      </c>
      <c r="M143" s="304">
        <v>4451</v>
      </c>
      <c r="N143" s="319">
        <v>2021600</v>
      </c>
      <c r="O143" s="320">
        <v>-1.8164157357940747E-2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450.15</v>
      </c>
      <c r="E144" s="316">
        <v>447.5</v>
      </c>
      <c r="F144" s="317">
        <v>440.55</v>
      </c>
      <c r="G144" s="317">
        <v>430.95</v>
      </c>
      <c r="H144" s="317">
        <v>424</v>
      </c>
      <c r="I144" s="317">
        <v>457.1</v>
      </c>
      <c r="J144" s="317">
        <v>464.05000000000007</v>
      </c>
      <c r="K144" s="317">
        <v>473.65000000000003</v>
      </c>
      <c r="L144" s="304">
        <v>454.45</v>
      </c>
      <c r="M144" s="304">
        <v>437.9</v>
      </c>
      <c r="N144" s="319">
        <v>18155800</v>
      </c>
      <c r="O144" s="320">
        <v>-2.5469262438071315E-2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95.5</v>
      </c>
      <c r="E145" s="316">
        <v>96.05</v>
      </c>
      <c r="F145" s="317">
        <v>93.399999999999991</v>
      </c>
      <c r="G145" s="317">
        <v>91.3</v>
      </c>
      <c r="H145" s="317">
        <v>88.649999999999991</v>
      </c>
      <c r="I145" s="317">
        <v>98.149999999999991</v>
      </c>
      <c r="J145" s="317">
        <v>100.8</v>
      </c>
      <c r="K145" s="317">
        <v>102.89999999999999</v>
      </c>
      <c r="L145" s="304">
        <v>98.7</v>
      </c>
      <c r="M145" s="304">
        <v>93.95</v>
      </c>
      <c r="N145" s="319">
        <v>70233600</v>
      </c>
      <c r="O145" s="320">
        <v>6.4961925354893299E-2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702.9</v>
      </c>
      <c r="E146" s="316">
        <v>706.58333333333337</v>
      </c>
      <c r="F146" s="317">
        <v>696.01666666666677</v>
      </c>
      <c r="G146" s="317">
        <v>689.13333333333344</v>
      </c>
      <c r="H146" s="317">
        <v>678.56666666666683</v>
      </c>
      <c r="I146" s="317">
        <v>713.4666666666667</v>
      </c>
      <c r="J146" s="317">
        <v>724.0333333333333</v>
      </c>
      <c r="K146" s="317">
        <v>730.91666666666663</v>
      </c>
      <c r="L146" s="304">
        <v>717.15</v>
      </c>
      <c r="M146" s="304">
        <v>699.7</v>
      </c>
      <c r="N146" s="319">
        <v>1950000</v>
      </c>
      <c r="O146" s="320">
        <v>-0.18614357262103506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335.6</v>
      </c>
      <c r="E147" s="316">
        <v>336.5333333333333</v>
      </c>
      <c r="F147" s="317">
        <v>333.61666666666662</v>
      </c>
      <c r="G147" s="317">
        <v>331.63333333333333</v>
      </c>
      <c r="H147" s="317">
        <v>328.71666666666664</v>
      </c>
      <c r="I147" s="317">
        <v>338.51666666666659</v>
      </c>
      <c r="J147" s="317">
        <v>341.43333333333334</v>
      </c>
      <c r="K147" s="317">
        <v>343.41666666666657</v>
      </c>
      <c r="L147" s="304">
        <v>339.45</v>
      </c>
      <c r="M147" s="304">
        <v>334.55</v>
      </c>
      <c r="N147" s="319">
        <v>32380800</v>
      </c>
      <c r="O147" s="320">
        <v>-8.0759447674418602E-2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181.55</v>
      </c>
      <c r="E148" s="316">
        <v>182.83333333333334</v>
      </c>
      <c r="F148" s="317">
        <v>179.06666666666669</v>
      </c>
      <c r="G148" s="317">
        <v>176.58333333333334</v>
      </c>
      <c r="H148" s="317">
        <v>172.81666666666669</v>
      </c>
      <c r="I148" s="317">
        <v>185.31666666666669</v>
      </c>
      <c r="J148" s="317">
        <v>189.08333333333334</v>
      </c>
      <c r="K148" s="317">
        <v>191.56666666666669</v>
      </c>
      <c r="L148" s="304">
        <v>186.6</v>
      </c>
      <c r="M148" s="304">
        <v>180.35</v>
      </c>
      <c r="N148" s="319">
        <v>30621000</v>
      </c>
      <c r="O148" s="320">
        <v>-1.0182311869666408E-2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44133</v>
      </c>
    </row>
    <row r="7" spans="1:15">
      <c r="A7"/>
    </row>
    <row r="8" spans="1:15" ht="28.5" customHeight="1">
      <c r="A8" s="570" t="s">
        <v>16</v>
      </c>
      <c r="B8" s="571" t="s">
        <v>18</v>
      </c>
      <c r="C8" s="569" t="s">
        <v>19</v>
      </c>
      <c r="D8" s="569" t="s">
        <v>20</v>
      </c>
      <c r="E8" s="569" t="s">
        <v>21</v>
      </c>
      <c r="F8" s="569"/>
      <c r="G8" s="569"/>
      <c r="H8" s="569" t="s">
        <v>22</v>
      </c>
      <c r="I8" s="569"/>
      <c r="J8" s="569"/>
      <c r="K8" s="274"/>
      <c r="L8" s="282"/>
      <c r="M8" s="282"/>
    </row>
    <row r="9" spans="1:15" ht="36" customHeight="1">
      <c r="A9" s="565"/>
      <c r="B9" s="567"/>
      <c r="C9" s="572" t="s">
        <v>23</v>
      </c>
      <c r="D9" s="572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11729.6</v>
      </c>
      <c r="D10" s="303">
        <v>11781.283333333333</v>
      </c>
      <c r="E10" s="303">
        <v>11633.166666666666</v>
      </c>
      <c r="F10" s="303">
        <v>11536.733333333334</v>
      </c>
      <c r="G10" s="303">
        <v>11388.616666666667</v>
      </c>
      <c r="H10" s="303">
        <v>11877.716666666665</v>
      </c>
      <c r="I10" s="303">
        <v>12025.833333333334</v>
      </c>
      <c r="J10" s="303">
        <v>12122.266666666665</v>
      </c>
      <c r="K10" s="302">
        <v>11929.4</v>
      </c>
      <c r="L10" s="302">
        <v>11684.85</v>
      </c>
      <c r="M10" s="307"/>
    </row>
    <row r="11" spans="1:15">
      <c r="A11" s="301">
        <v>2</v>
      </c>
      <c r="B11" s="277" t="s">
        <v>220</v>
      </c>
      <c r="C11" s="304">
        <v>24232.5</v>
      </c>
      <c r="D11" s="279">
        <v>24357.05</v>
      </c>
      <c r="E11" s="279">
        <v>23933.399999999998</v>
      </c>
      <c r="F11" s="279">
        <v>23634.3</v>
      </c>
      <c r="G11" s="279">
        <v>23210.649999999998</v>
      </c>
      <c r="H11" s="279">
        <v>24656.149999999998</v>
      </c>
      <c r="I11" s="279">
        <v>25079.8</v>
      </c>
      <c r="J11" s="279">
        <v>25378.899999999998</v>
      </c>
      <c r="K11" s="304">
        <v>24780.7</v>
      </c>
      <c r="L11" s="304">
        <v>24057.95</v>
      </c>
      <c r="M11" s="307"/>
    </row>
    <row r="12" spans="1:15">
      <c r="A12" s="301">
        <v>3</v>
      </c>
      <c r="B12" s="285" t="s">
        <v>221</v>
      </c>
      <c r="C12" s="304">
        <v>1320.95</v>
      </c>
      <c r="D12" s="279">
        <v>1325.5833333333333</v>
      </c>
      <c r="E12" s="279">
        <v>1313.2166666666665</v>
      </c>
      <c r="F12" s="279">
        <v>1305.4833333333331</v>
      </c>
      <c r="G12" s="279">
        <v>1293.1166666666663</v>
      </c>
      <c r="H12" s="279">
        <v>1333.3166666666666</v>
      </c>
      <c r="I12" s="279">
        <v>1345.6833333333334</v>
      </c>
      <c r="J12" s="279">
        <v>1353.4166666666667</v>
      </c>
      <c r="K12" s="304">
        <v>1337.95</v>
      </c>
      <c r="L12" s="304">
        <v>1317.85</v>
      </c>
      <c r="M12" s="307"/>
    </row>
    <row r="13" spans="1:15">
      <c r="A13" s="301">
        <v>4</v>
      </c>
      <c r="B13" s="277" t="s">
        <v>222</v>
      </c>
      <c r="C13" s="304">
        <v>3141.6</v>
      </c>
      <c r="D13" s="279">
        <v>3159.35</v>
      </c>
      <c r="E13" s="279">
        <v>3116.2999999999997</v>
      </c>
      <c r="F13" s="279">
        <v>3091</v>
      </c>
      <c r="G13" s="279">
        <v>3047.95</v>
      </c>
      <c r="H13" s="279">
        <v>3184.6499999999996</v>
      </c>
      <c r="I13" s="279">
        <v>3227.7</v>
      </c>
      <c r="J13" s="279">
        <v>3252.9999999999995</v>
      </c>
      <c r="K13" s="304">
        <v>3202.4</v>
      </c>
      <c r="L13" s="304">
        <v>3134.05</v>
      </c>
      <c r="M13" s="307"/>
    </row>
    <row r="14" spans="1:15">
      <c r="A14" s="301">
        <v>5</v>
      </c>
      <c r="B14" s="277" t="s">
        <v>223</v>
      </c>
      <c r="C14" s="304">
        <v>20810.3</v>
      </c>
      <c r="D14" s="279">
        <v>20902.016666666666</v>
      </c>
      <c r="E14" s="279">
        <v>20609.283333333333</v>
      </c>
      <c r="F14" s="279">
        <v>20408.266666666666</v>
      </c>
      <c r="G14" s="279">
        <v>20115.533333333333</v>
      </c>
      <c r="H14" s="279">
        <v>21103.033333333333</v>
      </c>
      <c r="I14" s="279">
        <v>21395.766666666663</v>
      </c>
      <c r="J14" s="279">
        <v>21596.783333333333</v>
      </c>
      <c r="K14" s="304">
        <v>21194.75</v>
      </c>
      <c r="L14" s="304">
        <v>20701</v>
      </c>
      <c r="M14" s="307"/>
    </row>
    <row r="15" spans="1:15">
      <c r="A15" s="301">
        <v>6</v>
      </c>
      <c r="B15" s="277" t="s">
        <v>224</v>
      </c>
      <c r="C15" s="304">
        <v>2267.35</v>
      </c>
      <c r="D15" s="279">
        <v>2275.5</v>
      </c>
      <c r="E15" s="279">
        <v>2254.65</v>
      </c>
      <c r="F15" s="279">
        <v>2241.9500000000003</v>
      </c>
      <c r="G15" s="279">
        <v>2221.1000000000004</v>
      </c>
      <c r="H15" s="279">
        <v>2288.1999999999998</v>
      </c>
      <c r="I15" s="279">
        <v>2309.0500000000002</v>
      </c>
      <c r="J15" s="279">
        <v>2321.7499999999995</v>
      </c>
      <c r="K15" s="304">
        <v>2296.35</v>
      </c>
      <c r="L15" s="304">
        <v>2262.8000000000002</v>
      </c>
      <c r="M15" s="307"/>
    </row>
    <row r="16" spans="1:15">
      <c r="A16" s="301">
        <v>7</v>
      </c>
      <c r="B16" s="277" t="s">
        <v>225</v>
      </c>
      <c r="C16" s="304">
        <v>4648.8</v>
      </c>
      <c r="D16" s="279">
        <v>4673.2333333333336</v>
      </c>
      <c r="E16" s="279">
        <v>4613.8666666666668</v>
      </c>
      <c r="F16" s="279">
        <v>4578.9333333333334</v>
      </c>
      <c r="G16" s="279">
        <v>4519.5666666666666</v>
      </c>
      <c r="H16" s="279">
        <v>4708.166666666667</v>
      </c>
      <c r="I16" s="279">
        <v>4767.5333333333338</v>
      </c>
      <c r="J16" s="279">
        <v>4802.4666666666672</v>
      </c>
      <c r="K16" s="304">
        <v>4732.6000000000004</v>
      </c>
      <c r="L16" s="304">
        <v>4638.3</v>
      </c>
      <c r="M16" s="307"/>
    </row>
    <row r="17" spans="1:13">
      <c r="A17" s="301">
        <v>8</v>
      </c>
      <c r="B17" s="277" t="s">
        <v>802</v>
      </c>
      <c r="C17" s="277">
        <v>1009.6</v>
      </c>
      <c r="D17" s="279">
        <v>1010.1999999999999</v>
      </c>
      <c r="E17" s="279">
        <v>995.39999999999986</v>
      </c>
      <c r="F17" s="279">
        <v>981.19999999999993</v>
      </c>
      <c r="G17" s="279">
        <v>966.39999999999986</v>
      </c>
      <c r="H17" s="279">
        <v>1024.3999999999999</v>
      </c>
      <c r="I17" s="279">
        <v>1039.1999999999998</v>
      </c>
      <c r="J17" s="279">
        <v>1053.3999999999999</v>
      </c>
      <c r="K17" s="277">
        <v>1025</v>
      </c>
      <c r="L17" s="277">
        <v>996</v>
      </c>
      <c r="M17" s="277">
        <v>2.8633700000000002</v>
      </c>
    </row>
    <row r="18" spans="1:13">
      <c r="A18" s="301">
        <v>9</v>
      </c>
      <c r="B18" s="277" t="s">
        <v>295</v>
      </c>
      <c r="C18" s="277">
        <v>15327.05</v>
      </c>
      <c r="D18" s="279">
        <v>15389.050000000001</v>
      </c>
      <c r="E18" s="279">
        <v>15173.000000000002</v>
      </c>
      <c r="F18" s="279">
        <v>15018.95</v>
      </c>
      <c r="G18" s="279">
        <v>14802.900000000001</v>
      </c>
      <c r="H18" s="279">
        <v>15543.100000000002</v>
      </c>
      <c r="I18" s="279">
        <v>15759.150000000001</v>
      </c>
      <c r="J18" s="279">
        <v>15913.200000000003</v>
      </c>
      <c r="K18" s="277">
        <v>15605.1</v>
      </c>
      <c r="L18" s="277">
        <v>15235</v>
      </c>
      <c r="M18" s="277">
        <v>0.13578999999999999</v>
      </c>
    </row>
    <row r="19" spans="1:13">
      <c r="A19" s="301">
        <v>10</v>
      </c>
      <c r="B19" s="277" t="s">
        <v>227</v>
      </c>
      <c r="C19" s="277">
        <v>66.900000000000006</v>
      </c>
      <c r="D19" s="279">
        <v>67.083333333333329</v>
      </c>
      <c r="E19" s="279">
        <v>64.916666666666657</v>
      </c>
      <c r="F19" s="279">
        <v>62.933333333333323</v>
      </c>
      <c r="G19" s="279">
        <v>60.766666666666652</v>
      </c>
      <c r="H19" s="279">
        <v>69.066666666666663</v>
      </c>
      <c r="I19" s="279">
        <v>71.23333333333332</v>
      </c>
      <c r="J19" s="279">
        <v>73.216666666666669</v>
      </c>
      <c r="K19" s="277">
        <v>69.25</v>
      </c>
      <c r="L19" s="277">
        <v>65.099999999999994</v>
      </c>
      <c r="M19" s="277">
        <v>44.91778</v>
      </c>
    </row>
    <row r="20" spans="1:13">
      <c r="A20" s="301">
        <v>11</v>
      </c>
      <c r="B20" s="277" t="s">
        <v>228</v>
      </c>
      <c r="C20" s="277">
        <v>157.6</v>
      </c>
      <c r="D20" s="279">
        <v>159.35</v>
      </c>
      <c r="E20" s="279">
        <v>155.25</v>
      </c>
      <c r="F20" s="279">
        <v>152.9</v>
      </c>
      <c r="G20" s="279">
        <v>148.80000000000001</v>
      </c>
      <c r="H20" s="279">
        <v>161.69999999999999</v>
      </c>
      <c r="I20" s="279">
        <v>165.79999999999995</v>
      </c>
      <c r="J20" s="279">
        <v>168.14999999999998</v>
      </c>
      <c r="K20" s="277">
        <v>163.44999999999999</v>
      </c>
      <c r="L20" s="277">
        <v>157</v>
      </c>
      <c r="M20" s="277">
        <v>28.32347</v>
      </c>
    </row>
    <row r="21" spans="1:13">
      <c r="A21" s="301">
        <v>12</v>
      </c>
      <c r="B21" s="277" t="s">
        <v>38</v>
      </c>
      <c r="C21" s="277">
        <v>1638.9</v>
      </c>
      <c r="D21" s="279">
        <v>1647</v>
      </c>
      <c r="E21" s="279">
        <v>1614</v>
      </c>
      <c r="F21" s="279">
        <v>1589.1</v>
      </c>
      <c r="G21" s="279">
        <v>1556.1</v>
      </c>
      <c r="H21" s="279">
        <v>1671.9</v>
      </c>
      <c r="I21" s="279">
        <v>1704.9</v>
      </c>
      <c r="J21" s="279">
        <v>1729.8000000000002</v>
      </c>
      <c r="K21" s="277">
        <v>1680</v>
      </c>
      <c r="L21" s="277">
        <v>1622.1</v>
      </c>
      <c r="M21" s="277">
        <v>15.83118</v>
      </c>
    </row>
    <row r="22" spans="1:13">
      <c r="A22" s="301">
        <v>13</v>
      </c>
      <c r="B22" s="277" t="s">
        <v>296</v>
      </c>
      <c r="C22" s="277">
        <v>201.05</v>
      </c>
      <c r="D22" s="279">
        <v>201.21666666666667</v>
      </c>
      <c r="E22" s="279">
        <v>197.93333333333334</v>
      </c>
      <c r="F22" s="279">
        <v>194.81666666666666</v>
      </c>
      <c r="G22" s="279">
        <v>191.53333333333333</v>
      </c>
      <c r="H22" s="279">
        <v>204.33333333333334</v>
      </c>
      <c r="I22" s="279">
        <v>207.6166666666667</v>
      </c>
      <c r="J22" s="279">
        <v>210.73333333333335</v>
      </c>
      <c r="K22" s="277">
        <v>204.5</v>
      </c>
      <c r="L22" s="277">
        <v>198.1</v>
      </c>
      <c r="M22" s="277">
        <v>21.19106</v>
      </c>
    </row>
    <row r="23" spans="1:13">
      <c r="A23" s="301">
        <v>14</v>
      </c>
      <c r="B23" s="277" t="s">
        <v>41</v>
      </c>
      <c r="C23" s="277">
        <v>353.65</v>
      </c>
      <c r="D23" s="279">
        <v>358.55</v>
      </c>
      <c r="E23" s="279">
        <v>347.1</v>
      </c>
      <c r="F23" s="279">
        <v>340.55</v>
      </c>
      <c r="G23" s="279">
        <v>329.1</v>
      </c>
      <c r="H23" s="279">
        <v>365.1</v>
      </c>
      <c r="I23" s="279">
        <v>376.54999999999995</v>
      </c>
      <c r="J23" s="279">
        <v>383.1</v>
      </c>
      <c r="K23" s="277">
        <v>370</v>
      </c>
      <c r="L23" s="277">
        <v>352</v>
      </c>
      <c r="M23" s="277">
        <v>38.639409999999998</v>
      </c>
    </row>
    <row r="24" spans="1:13">
      <c r="A24" s="301">
        <v>15</v>
      </c>
      <c r="B24" s="277" t="s">
        <v>43</v>
      </c>
      <c r="C24" s="277">
        <v>35.299999999999997</v>
      </c>
      <c r="D24" s="279">
        <v>35.4</v>
      </c>
      <c r="E24" s="279">
        <v>35.15</v>
      </c>
      <c r="F24" s="279">
        <v>35</v>
      </c>
      <c r="G24" s="279">
        <v>34.75</v>
      </c>
      <c r="H24" s="279">
        <v>35.549999999999997</v>
      </c>
      <c r="I24" s="279">
        <v>35.799999999999997</v>
      </c>
      <c r="J24" s="279">
        <v>35.949999999999996</v>
      </c>
      <c r="K24" s="277">
        <v>35.65</v>
      </c>
      <c r="L24" s="277">
        <v>35.25</v>
      </c>
      <c r="M24" s="277">
        <v>8.0131800000000002</v>
      </c>
    </row>
    <row r="25" spans="1:13">
      <c r="A25" s="301">
        <v>16</v>
      </c>
      <c r="B25" s="277" t="s">
        <v>298</v>
      </c>
      <c r="C25" s="277">
        <v>286.05</v>
      </c>
      <c r="D25" s="279">
        <v>287.14999999999998</v>
      </c>
      <c r="E25" s="279">
        <v>283.54999999999995</v>
      </c>
      <c r="F25" s="279">
        <v>281.04999999999995</v>
      </c>
      <c r="G25" s="279">
        <v>277.44999999999993</v>
      </c>
      <c r="H25" s="279">
        <v>289.64999999999998</v>
      </c>
      <c r="I25" s="279">
        <v>293.25</v>
      </c>
      <c r="J25" s="279">
        <v>295.75</v>
      </c>
      <c r="K25" s="277">
        <v>290.75</v>
      </c>
      <c r="L25" s="277">
        <v>284.64999999999998</v>
      </c>
      <c r="M25" s="277">
        <v>1.68394</v>
      </c>
    </row>
    <row r="26" spans="1:13">
      <c r="A26" s="301">
        <v>17</v>
      </c>
      <c r="B26" s="277" t="s">
        <v>229</v>
      </c>
      <c r="C26" s="277">
        <v>1591.65</v>
      </c>
      <c r="D26" s="279">
        <v>1585.8666666666668</v>
      </c>
      <c r="E26" s="279">
        <v>1571.7333333333336</v>
      </c>
      <c r="F26" s="279">
        <v>1551.8166666666668</v>
      </c>
      <c r="G26" s="279">
        <v>1537.6833333333336</v>
      </c>
      <c r="H26" s="279">
        <v>1605.7833333333335</v>
      </c>
      <c r="I26" s="279">
        <v>1619.9166666666667</v>
      </c>
      <c r="J26" s="279">
        <v>1639.8333333333335</v>
      </c>
      <c r="K26" s="277">
        <v>1600</v>
      </c>
      <c r="L26" s="277">
        <v>1565.95</v>
      </c>
      <c r="M26" s="277">
        <v>0.54864999999999997</v>
      </c>
    </row>
    <row r="27" spans="1:13">
      <c r="A27" s="301">
        <v>18</v>
      </c>
      <c r="B27" s="277" t="s">
        <v>230</v>
      </c>
      <c r="C27" s="277">
        <v>2685.35</v>
      </c>
      <c r="D27" s="279">
        <v>2677.4333333333329</v>
      </c>
      <c r="E27" s="279">
        <v>2659.9166666666661</v>
      </c>
      <c r="F27" s="279">
        <v>2634.4833333333331</v>
      </c>
      <c r="G27" s="279">
        <v>2616.9666666666662</v>
      </c>
      <c r="H27" s="279">
        <v>2702.8666666666659</v>
      </c>
      <c r="I27" s="279">
        <v>2720.3833333333332</v>
      </c>
      <c r="J27" s="279">
        <v>2745.8166666666657</v>
      </c>
      <c r="K27" s="277">
        <v>2694.95</v>
      </c>
      <c r="L27" s="277">
        <v>2652</v>
      </c>
      <c r="M27" s="277">
        <v>0.38819999999999999</v>
      </c>
    </row>
    <row r="28" spans="1:13">
      <c r="A28" s="301">
        <v>19</v>
      </c>
      <c r="B28" s="277" t="s">
        <v>45</v>
      </c>
      <c r="C28" s="277">
        <v>745.8</v>
      </c>
      <c r="D28" s="279">
        <v>758.73333333333323</v>
      </c>
      <c r="E28" s="279">
        <v>727.06666666666649</v>
      </c>
      <c r="F28" s="279">
        <v>708.33333333333326</v>
      </c>
      <c r="G28" s="279">
        <v>676.66666666666652</v>
      </c>
      <c r="H28" s="279">
        <v>777.46666666666647</v>
      </c>
      <c r="I28" s="279">
        <v>809.13333333333321</v>
      </c>
      <c r="J28" s="279">
        <v>827.86666666666645</v>
      </c>
      <c r="K28" s="277">
        <v>790.4</v>
      </c>
      <c r="L28" s="277">
        <v>740</v>
      </c>
      <c r="M28" s="277">
        <v>22.289480000000001</v>
      </c>
    </row>
    <row r="29" spans="1:13">
      <c r="A29" s="301">
        <v>20</v>
      </c>
      <c r="B29" s="277" t="s">
        <v>46</v>
      </c>
      <c r="C29" s="277">
        <v>251.8</v>
      </c>
      <c r="D29" s="279">
        <v>252.28333333333333</v>
      </c>
      <c r="E29" s="279">
        <v>249.86666666666667</v>
      </c>
      <c r="F29" s="279">
        <v>247.93333333333334</v>
      </c>
      <c r="G29" s="279">
        <v>245.51666666666668</v>
      </c>
      <c r="H29" s="279">
        <v>254.21666666666667</v>
      </c>
      <c r="I29" s="279">
        <v>256.63333333333333</v>
      </c>
      <c r="J29" s="279">
        <v>258.56666666666666</v>
      </c>
      <c r="K29" s="277">
        <v>254.7</v>
      </c>
      <c r="L29" s="277">
        <v>250.35</v>
      </c>
      <c r="M29" s="277">
        <v>48.735370000000003</v>
      </c>
    </row>
    <row r="30" spans="1:13">
      <c r="A30" s="301">
        <v>21</v>
      </c>
      <c r="B30" s="277" t="s">
        <v>47</v>
      </c>
      <c r="C30" s="277">
        <v>2079.3000000000002</v>
      </c>
      <c r="D30" s="279">
        <v>2092.4500000000003</v>
      </c>
      <c r="E30" s="279">
        <v>2052.8500000000004</v>
      </c>
      <c r="F30" s="279">
        <v>2026.4</v>
      </c>
      <c r="G30" s="279">
        <v>1986.8000000000002</v>
      </c>
      <c r="H30" s="279">
        <v>2118.9000000000005</v>
      </c>
      <c r="I30" s="279">
        <v>2158.5</v>
      </c>
      <c r="J30" s="279">
        <v>2184.9500000000007</v>
      </c>
      <c r="K30" s="277">
        <v>2132.0500000000002</v>
      </c>
      <c r="L30" s="277">
        <v>2066</v>
      </c>
      <c r="M30" s="277">
        <v>9.5898900000000005</v>
      </c>
    </row>
    <row r="31" spans="1:13">
      <c r="A31" s="301">
        <v>22</v>
      </c>
      <c r="B31" s="277" t="s">
        <v>48</v>
      </c>
      <c r="C31" s="277">
        <v>143.19999999999999</v>
      </c>
      <c r="D31" s="279">
        <v>144.86666666666667</v>
      </c>
      <c r="E31" s="279">
        <v>140.43333333333334</v>
      </c>
      <c r="F31" s="279">
        <v>137.66666666666666</v>
      </c>
      <c r="G31" s="279">
        <v>133.23333333333332</v>
      </c>
      <c r="H31" s="279">
        <v>147.63333333333335</v>
      </c>
      <c r="I31" s="279">
        <v>152.06666666666669</v>
      </c>
      <c r="J31" s="279">
        <v>154.83333333333337</v>
      </c>
      <c r="K31" s="277">
        <v>149.30000000000001</v>
      </c>
      <c r="L31" s="277">
        <v>142.1</v>
      </c>
      <c r="M31" s="277">
        <v>66.902270000000001</v>
      </c>
    </row>
    <row r="32" spans="1:13">
      <c r="A32" s="301">
        <v>23</v>
      </c>
      <c r="B32" s="277" t="s">
        <v>49</v>
      </c>
      <c r="C32" s="277">
        <v>80.3</v>
      </c>
      <c r="D32" s="279">
        <v>80.983333333333334</v>
      </c>
      <c r="E32" s="279">
        <v>78.666666666666671</v>
      </c>
      <c r="F32" s="279">
        <v>77.033333333333331</v>
      </c>
      <c r="G32" s="279">
        <v>74.716666666666669</v>
      </c>
      <c r="H32" s="279">
        <v>82.616666666666674</v>
      </c>
      <c r="I32" s="279">
        <v>84.933333333333337</v>
      </c>
      <c r="J32" s="279">
        <v>86.566666666666677</v>
      </c>
      <c r="K32" s="277">
        <v>83.3</v>
      </c>
      <c r="L32" s="277">
        <v>79.349999999999994</v>
      </c>
      <c r="M32" s="277">
        <v>515.39197000000001</v>
      </c>
    </row>
    <row r="33" spans="1:13">
      <c r="A33" s="301">
        <v>24</v>
      </c>
      <c r="B33" s="277" t="s">
        <v>51</v>
      </c>
      <c r="C33" s="277">
        <v>2159.5500000000002</v>
      </c>
      <c r="D33" s="279">
        <v>2176.0833333333335</v>
      </c>
      <c r="E33" s="279">
        <v>2133.6166666666668</v>
      </c>
      <c r="F33" s="279">
        <v>2107.6833333333334</v>
      </c>
      <c r="G33" s="279">
        <v>2065.2166666666667</v>
      </c>
      <c r="H33" s="279">
        <v>2202.0166666666669</v>
      </c>
      <c r="I33" s="279">
        <v>2244.4833333333331</v>
      </c>
      <c r="J33" s="279">
        <v>2270.416666666667</v>
      </c>
      <c r="K33" s="277">
        <v>2218.5500000000002</v>
      </c>
      <c r="L33" s="277">
        <v>2150.15</v>
      </c>
      <c r="M33" s="277">
        <v>31.660489999999999</v>
      </c>
    </row>
    <row r="34" spans="1:13">
      <c r="A34" s="301">
        <v>25</v>
      </c>
      <c r="B34" s="277" t="s">
        <v>226</v>
      </c>
      <c r="C34" s="277">
        <v>799.35</v>
      </c>
      <c r="D34" s="279">
        <v>797.33333333333337</v>
      </c>
      <c r="E34" s="279">
        <v>782.66666666666674</v>
      </c>
      <c r="F34" s="279">
        <v>765.98333333333335</v>
      </c>
      <c r="G34" s="279">
        <v>751.31666666666672</v>
      </c>
      <c r="H34" s="279">
        <v>814.01666666666677</v>
      </c>
      <c r="I34" s="279">
        <v>828.68333333333351</v>
      </c>
      <c r="J34" s="279">
        <v>845.36666666666679</v>
      </c>
      <c r="K34" s="277">
        <v>812</v>
      </c>
      <c r="L34" s="277">
        <v>780.65</v>
      </c>
      <c r="M34" s="277">
        <v>8.1603200000000005</v>
      </c>
    </row>
    <row r="35" spans="1:13">
      <c r="A35" s="301">
        <v>26</v>
      </c>
      <c r="B35" s="277" t="s">
        <v>53</v>
      </c>
      <c r="C35" s="277">
        <v>776.3</v>
      </c>
      <c r="D35" s="279">
        <v>782.59999999999991</v>
      </c>
      <c r="E35" s="279">
        <v>765.29999999999984</v>
      </c>
      <c r="F35" s="279">
        <v>754.3</v>
      </c>
      <c r="G35" s="279">
        <v>736.99999999999989</v>
      </c>
      <c r="H35" s="279">
        <v>793.5999999999998</v>
      </c>
      <c r="I35" s="279">
        <v>810.9</v>
      </c>
      <c r="J35" s="279">
        <v>821.89999999999975</v>
      </c>
      <c r="K35" s="277">
        <v>799.9</v>
      </c>
      <c r="L35" s="277">
        <v>771.6</v>
      </c>
      <c r="M35" s="277">
        <v>22.194019999999998</v>
      </c>
    </row>
    <row r="36" spans="1:13">
      <c r="A36" s="301">
        <v>27</v>
      </c>
      <c r="B36" s="277" t="s">
        <v>55</v>
      </c>
      <c r="C36" s="277">
        <v>504.7</v>
      </c>
      <c r="D36" s="279">
        <v>505.23333333333335</v>
      </c>
      <c r="E36" s="279">
        <v>492.9666666666667</v>
      </c>
      <c r="F36" s="279">
        <v>481.23333333333335</v>
      </c>
      <c r="G36" s="279">
        <v>468.9666666666667</v>
      </c>
      <c r="H36" s="279">
        <v>516.9666666666667</v>
      </c>
      <c r="I36" s="279">
        <v>529.23333333333335</v>
      </c>
      <c r="J36" s="279">
        <v>540.9666666666667</v>
      </c>
      <c r="K36" s="277">
        <v>517.5</v>
      </c>
      <c r="L36" s="277">
        <v>493.5</v>
      </c>
      <c r="M36" s="277">
        <v>303.43675000000002</v>
      </c>
    </row>
    <row r="37" spans="1:13">
      <c r="A37" s="301">
        <v>28</v>
      </c>
      <c r="B37" s="277" t="s">
        <v>56</v>
      </c>
      <c r="C37" s="277">
        <v>2944.05</v>
      </c>
      <c r="D37" s="279">
        <v>2933.75</v>
      </c>
      <c r="E37" s="279">
        <v>2900.5</v>
      </c>
      <c r="F37" s="279">
        <v>2856.95</v>
      </c>
      <c r="G37" s="279">
        <v>2823.7</v>
      </c>
      <c r="H37" s="279">
        <v>2977.3</v>
      </c>
      <c r="I37" s="279">
        <v>3010.55</v>
      </c>
      <c r="J37" s="279">
        <v>3054.1000000000004</v>
      </c>
      <c r="K37" s="277">
        <v>2967</v>
      </c>
      <c r="L37" s="277">
        <v>2890.2</v>
      </c>
      <c r="M37" s="277">
        <v>11.97897</v>
      </c>
    </row>
    <row r="38" spans="1:13">
      <c r="A38" s="301">
        <v>29</v>
      </c>
      <c r="B38" s="277" t="s">
        <v>58</v>
      </c>
      <c r="C38" s="277">
        <v>5642.35</v>
      </c>
      <c r="D38" s="279">
        <v>5663.45</v>
      </c>
      <c r="E38" s="279">
        <v>5583.9</v>
      </c>
      <c r="F38" s="279">
        <v>5525.45</v>
      </c>
      <c r="G38" s="279">
        <v>5445.9</v>
      </c>
      <c r="H38" s="279">
        <v>5721.9</v>
      </c>
      <c r="I38" s="279">
        <v>5801.4500000000007</v>
      </c>
      <c r="J38" s="279">
        <v>5859.9</v>
      </c>
      <c r="K38" s="277">
        <v>5743</v>
      </c>
      <c r="L38" s="277">
        <v>5605</v>
      </c>
      <c r="M38" s="277">
        <v>6.5879000000000003</v>
      </c>
    </row>
    <row r="39" spans="1:13">
      <c r="A39" s="301">
        <v>30</v>
      </c>
      <c r="B39" s="277" t="s">
        <v>232</v>
      </c>
      <c r="C39" s="277">
        <v>2279.5</v>
      </c>
      <c r="D39" s="279">
        <v>2277.0666666666666</v>
      </c>
      <c r="E39" s="279">
        <v>2246.6833333333334</v>
      </c>
      <c r="F39" s="279">
        <v>2213.8666666666668</v>
      </c>
      <c r="G39" s="279">
        <v>2183.4833333333336</v>
      </c>
      <c r="H39" s="279">
        <v>2309.8833333333332</v>
      </c>
      <c r="I39" s="279">
        <v>2340.2666666666664</v>
      </c>
      <c r="J39" s="279">
        <v>2373.083333333333</v>
      </c>
      <c r="K39" s="277">
        <v>2307.4499999999998</v>
      </c>
      <c r="L39" s="277">
        <v>2244.25</v>
      </c>
      <c r="M39" s="277">
        <v>0.28428999999999999</v>
      </c>
    </row>
    <row r="40" spans="1:13">
      <c r="A40" s="301">
        <v>31</v>
      </c>
      <c r="B40" s="277" t="s">
        <v>59</v>
      </c>
      <c r="C40" s="277">
        <v>3370.8</v>
      </c>
      <c r="D40" s="279">
        <v>3402.8666666666668</v>
      </c>
      <c r="E40" s="279">
        <v>3315.8333333333335</v>
      </c>
      <c r="F40" s="279">
        <v>3260.8666666666668</v>
      </c>
      <c r="G40" s="279">
        <v>3173.8333333333335</v>
      </c>
      <c r="H40" s="279">
        <v>3457.8333333333335</v>
      </c>
      <c r="I40" s="279">
        <v>3544.8666666666663</v>
      </c>
      <c r="J40" s="279">
        <v>3599.8333333333335</v>
      </c>
      <c r="K40" s="277">
        <v>3489.9</v>
      </c>
      <c r="L40" s="277">
        <v>3347.9</v>
      </c>
      <c r="M40" s="277">
        <v>46.491199999999999</v>
      </c>
    </row>
    <row r="41" spans="1:13">
      <c r="A41" s="301">
        <v>32</v>
      </c>
      <c r="B41" s="277" t="s">
        <v>60</v>
      </c>
      <c r="C41" s="277">
        <v>1341.9</v>
      </c>
      <c r="D41" s="279">
        <v>1349.3</v>
      </c>
      <c r="E41" s="279">
        <v>1324.6</v>
      </c>
      <c r="F41" s="279">
        <v>1307.3</v>
      </c>
      <c r="G41" s="279">
        <v>1282.5999999999999</v>
      </c>
      <c r="H41" s="279">
        <v>1366.6</v>
      </c>
      <c r="I41" s="279">
        <v>1391.3000000000002</v>
      </c>
      <c r="J41" s="279">
        <v>1408.6</v>
      </c>
      <c r="K41" s="277">
        <v>1374</v>
      </c>
      <c r="L41" s="277">
        <v>1332</v>
      </c>
      <c r="M41" s="277">
        <v>9.3562100000000008</v>
      </c>
    </row>
    <row r="42" spans="1:13">
      <c r="A42" s="301">
        <v>33</v>
      </c>
      <c r="B42" s="277" t="s">
        <v>233</v>
      </c>
      <c r="C42" s="277">
        <v>288.95</v>
      </c>
      <c r="D42" s="279">
        <v>291.76666666666665</v>
      </c>
      <c r="E42" s="279">
        <v>284.18333333333328</v>
      </c>
      <c r="F42" s="279">
        <v>279.41666666666663</v>
      </c>
      <c r="G42" s="279">
        <v>271.83333333333326</v>
      </c>
      <c r="H42" s="279">
        <v>296.5333333333333</v>
      </c>
      <c r="I42" s="279">
        <v>304.11666666666667</v>
      </c>
      <c r="J42" s="279">
        <v>308.88333333333333</v>
      </c>
      <c r="K42" s="277">
        <v>299.35000000000002</v>
      </c>
      <c r="L42" s="277">
        <v>287</v>
      </c>
      <c r="M42" s="277">
        <v>63.829529999999998</v>
      </c>
    </row>
    <row r="43" spans="1:13">
      <c r="A43" s="301">
        <v>34</v>
      </c>
      <c r="B43" s="277" t="s">
        <v>61</v>
      </c>
      <c r="C43" s="277">
        <v>42</v>
      </c>
      <c r="D43" s="279">
        <v>42.283333333333331</v>
      </c>
      <c r="E43" s="279">
        <v>41.36666666666666</v>
      </c>
      <c r="F43" s="279">
        <v>40.733333333333327</v>
      </c>
      <c r="G43" s="279">
        <v>39.816666666666656</v>
      </c>
      <c r="H43" s="279">
        <v>42.916666666666664</v>
      </c>
      <c r="I43" s="279">
        <v>43.833333333333336</v>
      </c>
      <c r="J43" s="279">
        <v>44.466666666666669</v>
      </c>
      <c r="K43" s="277">
        <v>43.2</v>
      </c>
      <c r="L43" s="277">
        <v>41.65</v>
      </c>
      <c r="M43" s="277">
        <v>204.11304000000001</v>
      </c>
    </row>
    <row r="44" spans="1:13">
      <c r="A44" s="301">
        <v>35</v>
      </c>
      <c r="B44" s="277" t="s">
        <v>62</v>
      </c>
      <c r="C44" s="277">
        <v>39.549999999999997</v>
      </c>
      <c r="D44" s="279">
        <v>39.599999999999994</v>
      </c>
      <c r="E44" s="279">
        <v>39.29999999999999</v>
      </c>
      <c r="F44" s="279">
        <v>39.049999999999997</v>
      </c>
      <c r="G44" s="279">
        <v>38.749999999999993</v>
      </c>
      <c r="H44" s="279">
        <v>39.849999999999987</v>
      </c>
      <c r="I44" s="279">
        <v>40.15</v>
      </c>
      <c r="J44" s="279">
        <v>40.399999999999984</v>
      </c>
      <c r="K44" s="277">
        <v>39.9</v>
      </c>
      <c r="L44" s="277">
        <v>39.35</v>
      </c>
      <c r="M44" s="277">
        <v>6.1813799999999999</v>
      </c>
    </row>
    <row r="45" spans="1:13">
      <c r="A45" s="301">
        <v>36</v>
      </c>
      <c r="B45" s="277" t="s">
        <v>63</v>
      </c>
      <c r="C45" s="277">
        <v>1324.8</v>
      </c>
      <c r="D45" s="279">
        <v>1332.5666666666666</v>
      </c>
      <c r="E45" s="279">
        <v>1313.2333333333331</v>
      </c>
      <c r="F45" s="279">
        <v>1301.6666666666665</v>
      </c>
      <c r="G45" s="279">
        <v>1282.333333333333</v>
      </c>
      <c r="H45" s="279">
        <v>1344.1333333333332</v>
      </c>
      <c r="I45" s="279">
        <v>1363.4666666666667</v>
      </c>
      <c r="J45" s="279">
        <v>1375.0333333333333</v>
      </c>
      <c r="K45" s="277">
        <v>1351.9</v>
      </c>
      <c r="L45" s="277">
        <v>1321</v>
      </c>
      <c r="M45" s="277">
        <v>6.7229700000000001</v>
      </c>
    </row>
    <row r="46" spans="1:13">
      <c r="A46" s="301">
        <v>37</v>
      </c>
      <c r="B46" s="277" t="s">
        <v>234</v>
      </c>
      <c r="C46" s="277">
        <v>1212.3</v>
      </c>
      <c r="D46" s="279">
        <v>1218.9499999999998</v>
      </c>
      <c r="E46" s="279">
        <v>1195.7999999999997</v>
      </c>
      <c r="F46" s="279">
        <v>1179.3</v>
      </c>
      <c r="G46" s="279">
        <v>1156.1499999999999</v>
      </c>
      <c r="H46" s="279">
        <v>1235.4499999999996</v>
      </c>
      <c r="I46" s="279">
        <v>1258.5999999999997</v>
      </c>
      <c r="J46" s="279">
        <v>1275.0999999999995</v>
      </c>
      <c r="K46" s="277">
        <v>1242.0999999999999</v>
      </c>
      <c r="L46" s="277">
        <v>1202.45</v>
      </c>
      <c r="M46" s="277">
        <v>0.48632999999999998</v>
      </c>
    </row>
    <row r="47" spans="1:13">
      <c r="A47" s="301">
        <v>38</v>
      </c>
      <c r="B47" s="277" t="s">
        <v>65</v>
      </c>
      <c r="C47" s="277">
        <v>88.25</v>
      </c>
      <c r="D47" s="279">
        <v>88.666666666666671</v>
      </c>
      <c r="E47" s="279">
        <v>87.283333333333346</v>
      </c>
      <c r="F47" s="279">
        <v>86.316666666666677</v>
      </c>
      <c r="G47" s="279">
        <v>84.933333333333351</v>
      </c>
      <c r="H47" s="279">
        <v>89.63333333333334</v>
      </c>
      <c r="I47" s="279">
        <v>91.016666666666666</v>
      </c>
      <c r="J47" s="279">
        <v>91.983333333333334</v>
      </c>
      <c r="K47" s="277">
        <v>90.05</v>
      </c>
      <c r="L47" s="277">
        <v>87.7</v>
      </c>
      <c r="M47" s="277">
        <v>44.43777</v>
      </c>
    </row>
    <row r="48" spans="1:13">
      <c r="A48" s="301">
        <v>39</v>
      </c>
      <c r="B48" s="277" t="s">
        <v>66</v>
      </c>
      <c r="C48" s="277">
        <v>606.5</v>
      </c>
      <c r="D48" s="279">
        <v>611.86666666666667</v>
      </c>
      <c r="E48" s="279">
        <v>598.43333333333339</v>
      </c>
      <c r="F48" s="279">
        <v>590.36666666666667</v>
      </c>
      <c r="G48" s="279">
        <v>576.93333333333339</v>
      </c>
      <c r="H48" s="279">
        <v>619.93333333333339</v>
      </c>
      <c r="I48" s="279">
        <v>633.36666666666656</v>
      </c>
      <c r="J48" s="279">
        <v>641.43333333333339</v>
      </c>
      <c r="K48" s="277">
        <v>625.29999999999995</v>
      </c>
      <c r="L48" s="277">
        <v>603.79999999999995</v>
      </c>
      <c r="M48" s="277">
        <v>18.167680000000001</v>
      </c>
    </row>
    <row r="49" spans="1:13">
      <c r="A49" s="301">
        <v>40</v>
      </c>
      <c r="B49" s="277" t="s">
        <v>67</v>
      </c>
      <c r="C49" s="277">
        <v>460.05</v>
      </c>
      <c r="D49" s="279">
        <v>467.31666666666661</v>
      </c>
      <c r="E49" s="279">
        <v>450.13333333333321</v>
      </c>
      <c r="F49" s="279">
        <v>440.21666666666658</v>
      </c>
      <c r="G49" s="279">
        <v>423.03333333333319</v>
      </c>
      <c r="H49" s="279">
        <v>477.23333333333323</v>
      </c>
      <c r="I49" s="279">
        <v>494.41666666666663</v>
      </c>
      <c r="J49" s="279">
        <v>504.33333333333326</v>
      </c>
      <c r="K49" s="277">
        <v>484.5</v>
      </c>
      <c r="L49" s="277">
        <v>457.4</v>
      </c>
      <c r="M49" s="277">
        <v>32.547820000000002</v>
      </c>
    </row>
    <row r="50" spans="1:13">
      <c r="A50" s="301">
        <v>41</v>
      </c>
      <c r="B50" s="277" t="s">
        <v>69</v>
      </c>
      <c r="C50" s="277">
        <v>451.85</v>
      </c>
      <c r="D50" s="279">
        <v>460.61666666666662</v>
      </c>
      <c r="E50" s="279">
        <v>433.23333333333323</v>
      </c>
      <c r="F50" s="279">
        <v>414.61666666666662</v>
      </c>
      <c r="G50" s="279">
        <v>387.23333333333323</v>
      </c>
      <c r="H50" s="279">
        <v>479.23333333333323</v>
      </c>
      <c r="I50" s="279">
        <v>506.61666666666656</v>
      </c>
      <c r="J50" s="279">
        <v>525.23333333333323</v>
      </c>
      <c r="K50" s="277">
        <v>488</v>
      </c>
      <c r="L50" s="277">
        <v>442</v>
      </c>
      <c r="M50" s="277">
        <v>1235.85653</v>
      </c>
    </row>
    <row r="51" spans="1:13">
      <c r="A51" s="301">
        <v>42</v>
      </c>
      <c r="B51" s="277" t="s">
        <v>70</v>
      </c>
      <c r="C51" s="277">
        <v>28.65</v>
      </c>
      <c r="D51" s="279">
        <v>28.900000000000002</v>
      </c>
      <c r="E51" s="279">
        <v>28.250000000000004</v>
      </c>
      <c r="F51" s="279">
        <v>27.85</v>
      </c>
      <c r="G51" s="279">
        <v>27.200000000000003</v>
      </c>
      <c r="H51" s="279">
        <v>29.300000000000004</v>
      </c>
      <c r="I51" s="279">
        <v>29.950000000000003</v>
      </c>
      <c r="J51" s="279">
        <v>30.350000000000005</v>
      </c>
      <c r="K51" s="277">
        <v>29.55</v>
      </c>
      <c r="L51" s="277">
        <v>28.5</v>
      </c>
      <c r="M51" s="277">
        <v>202.61850000000001</v>
      </c>
    </row>
    <row r="52" spans="1:13">
      <c r="A52" s="301">
        <v>43</v>
      </c>
      <c r="B52" s="277" t="s">
        <v>71</v>
      </c>
      <c r="C52" s="277">
        <v>406.45</v>
      </c>
      <c r="D52" s="279">
        <v>409.31666666666666</v>
      </c>
      <c r="E52" s="279">
        <v>402.13333333333333</v>
      </c>
      <c r="F52" s="279">
        <v>397.81666666666666</v>
      </c>
      <c r="G52" s="279">
        <v>390.63333333333333</v>
      </c>
      <c r="H52" s="279">
        <v>413.63333333333333</v>
      </c>
      <c r="I52" s="279">
        <v>420.81666666666661</v>
      </c>
      <c r="J52" s="279">
        <v>425.13333333333333</v>
      </c>
      <c r="K52" s="277">
        <v>416.5</v>
      </c>
      <c r="L52" s="277">
        <v>405</v>
      </c>
      <c r="M52" s="277">
        <v>32.149030000000003</v>
      </c>
    </row>
    <row r="53" spans="1:13">
      <c r="A53" s="301">
        <v>44</v>
      </c>
      <c r="B53" s="277" t="s">
        <v>72</v>
      </c>
      <c r="C53" s="277">
        <v>11806.6</v>
      </c>
      <c r="D53" s="279">
        <v>11829.200000000003</v>
      </c>
      <c r="E53" s="279">
        <v>11620.200000000004</v>
      </c>
      <c r="F53" s="279">
        <v>11433.800000000001</v>
      </c>
      <c r="G53" s="279">
        <v>11224.800000000003</v>
      </c>
      <c r="H53" s="279">
        <v>12015.600000000006</v>
      </c>
      <c r="I53" s="279">
        <v>12224.600000000002</v>
      </c>
      <c r="J53" s="279">
        <v>12411.000000000007</v>
      </c>
      <c r="K53" s="277">
        <v>12038.2</v>
      </c>
      <c r="L53" s="277">
        <v>11642.8</v>
      </c>
      <c r="M53" s="277">
        <v>0.52642999999999995</v>
      </c>
    </row>
    <row r="54" spans="1:13">
      <c r="A54" s="301">
        <v>45</v>
      </c>
      <c r="B54" s="277" t="s">
        <v>74</v>
      </c>
      <c r="C54" s="277">
        <v>345.45</v>
      </c>
      <c r="D54" s="279">
        <v>345.83333333333331</v>
      </c>
      <c r="E54" s="279">
        <v>342.06666666666661</v>
      </c>
      <c r="F54" s="279">
        <v>338.68333333333328</v>
      </c>
      <c r="G54" s="279">
        <v>334.91666666666657</v>
      </c>
      <c r="H54" s="279">
        <v>349.21666666666664</v>
      </c>
      <c r="I54" s="279">
        <v>352.98333333333341</v>
      </c>
      <c r="J54" s="279">
        <v>356.36666666666667</v>
      </c>
      <c r="K54" s="277">
        <v>349.6</v>
      </c>
      <c r="L54" s="277">
        <v>342.45</v>
      </c>
      <c r="M54" s="277">
        <v>38.719499999999996</v>
      </c>
    </row>
    <row r="55" spans="1:13">
      <c r="A55" s="301">
        <v>46</v>
      </c>
      <c r="B55" s="277" t="s">
        <v>75</v>
      </c>
      <c r="C55" s="277">
        <v>3541.7</v>
      </c>
      <c r="D55" s="279">
        <v>3555.4833333333336</v>
      </c>
      <c r="E55" s="279">
        <v>3511.166666666667</v>
      </c>
      <c r="F55" s="279">
        <v>3480.6333333333332</v>
      </c>
      <c r="G55" s="279">
        <v>3436.3166666666666</v>
      </c>
      <c r="H55" s="279">
        <v>3586.0166666666673</v>
      </c>
      <c r="I55" s="279">
        <v>3630.3333333333339</v>
      </c>
      <c r="J55" s="279">
        <v>3660.8666666666677</v>
      </c>
      <c r="K55" s="277">
        <v>3599.8</v>
      </c>
      <c r="L55" s="277">
        <v>3524.95</v>
      </c>
      <c r="M55" s="277">
        <v>6.67035</v>
      </c>
    </row>
    <row r="56" spans="1:13">
      <c r="A56" s="301">
        <v>47</v>
      </c>
      <c r="B56" s="277" t="s">
        <v>76</v>
      </c>
      <c r="C56" s="277">
        <v>418.5</v>
      </c>
      <c r="D56" s="279">
        <v>421.06666666666661</v>
      </c>
      <c r="E56" s="279">
        <v>414.3333333333332</v>
      </c>
      <c r="F56" s="279">
        <v>410.16666666666657</v>
      </c>
      <c r="G56" s="279">
        <v>403.43333333333317</v>
      </c>
      <c r="H56" s="279">
        <v>425.23333333333323</v>
      </c>
      <c r="I56" s="279">
        <v>431.96666666666658</v>
      </c>
      <c r="J56" s="279">
        <v>436.13333333333327</v>
      </c>
      <c r="K56" s="277">
        <v>427.8</v>
      </c>
      <c r="L56" s="277">
        <v>416.9</v>
      </c>
      <c r="M56" s="277">
        <v>25.773209999999999</v>
      </c>
    </row>
    <row r="57" spans="1:13">
      <c r="A57" s="301">
        <v>48</v>
      </c>
      <c r="B57" s="277" t="s">
        <v>77</v>
      </c>
      <c r="C57" s="277">
        <v>87</v>
      </c>
      <c r="D57" s="279">
        <v>87.283333333333346</v>
      </c>
      <c r="E57" s="279">
        <v>86.166666666666686</v>
      </c>
      <c r="F57" s="279">
        <v>85.333333333333343</v>
      </c>
      <c r="G57" s="279">
        <v>84.216666666666683</v>
      </c>
      <c r="H57" s="279">
        <v>88.116666666666688</v>
      </c>
      <c r="I57" s="279">
        <v>89.233333333333334</v>
      </c>
      <c r="J57" s="279">
        <v>90.066666666666691</v>
      </c>
      <c r="K57" s="277">
        <v>88.4</v>
      </c>
      <c r="L57" s="277">
        <v>86.45</v>
      </c>
      <c r="M57" s="277">
        <v>50.15258</v>
      </c>
    </row>
    <row r="58" spans="1:13">
      <c r="A58" s="301">
        <v>49</v>
      </c>
      <c r="B58" s="277" t="s">
        <v>78</v>
      </c>
      <c r="C58" s="277">
        <v>116.05</v>
      </c>
      <c r="D58" s="279">
        <v>116.81666666666666</v>
      </c>
      <c r="E58" s="279">
        <v>113.23333333333332</v>
      </c>
      <c r="F58" s="279">
        <v>110.41666666666666</v>
      </c>
      <c r="G58" s="279">
        <v>106.83333333333331</v>
      </c>
      <c r="H58" s="279">
        <v>119.63333333333333</v>
      </c>
      <c r="I58" s="279">
        <v>123.21666666666667</v>
      </c>
      <c r="J58" s="279">
        <v>126.03333333333333</v>
      </c>
      <c r="K58" s="277">
        <v>120.4</v>
      </c>
      <c r="L58" s="277">
        <v>114</v>
      </c>
      <c r="M58" s="277">
        <v>107.43138999999999</v>
      </c>
    </row>
    <row r="59" spans="1:13">
      <c r="A59" s="301">
        <v>50</v>
      </c>
      <c r="B59" s="277" t="s">
        <v>81</v>
      </c>
      <c r="C59" s="277">
        <v>569.29999999999995</v>
      </c>
      <c r="D59" s="279">
        <v>573.4666666666667</v>
      </c>
      <c r="E59" s="279">
        <v>561.93333333333339</v>
      </c>
      <c r="F59" s="279">
        <v>554.56666666666672</v>
      </c>
      <c r="G59" s="279">
        <v>543.03333333333342</v>
      </c>
      <c r="H59" s="279">
        <v>580.83333333333337</v>
      </c>
      <c r="I59" s="279">
        <v>592.36666666666667</v>
      </c>
      <c r="J59" s="279">
        <v>599.73333333333335</v>
      </c>
      <c r="K59" s="277">
        <v>585</v>
      </c>
      <c r="L59" s="277">
        <v>566.1</v>
      </c>
      <c r="M59" s="277">
        <v>0.99458000000000002</v>
      </c>
    </row>
    <row r="60" spans="1:13">
      <c r="A60" s="301">
        <v>51</v>
      </c>
      <c r="B60" s="277" t="s">
        <v>82</v>
      </c>
      <c r="C60" s="277">
        <v>243.25</v>
      </c>
      <c r="D60" s="279">
        <v>245.01666666666665</v>
      </c>
      <c r="E60" s="279">
        <v>239.2833333333333</v>
      </c>
      <c r="F60" s="279">
        <v>235.31666666666666</v>
      </c>
      <c r="G60" s="279">
        <v>229.58333333333331</v>
      </c>
      <c r="H60" s="279">
        <v>248.98333333333329</v>
      </c>
      <c r="I60" s="279">
        <v>254.71666666666664</v>
      </c>
      <c r="J60" s="279">
        <v>258.68333333333328</v>
      </c>
      <c r="K60" s="277">
        <v>250.75</v>
      </c>
      <c r="L60" s="277">
        <v>241.05</v>
      </c>
      <c r="M60" s="277">
        <v>25.716460000000001</v>
      </c>
    </row>
    <row r="61" spans="1:13">
      <c r="A61" s="301">
        <v>52</v>
      </c>
      <c r="B61" s="277" t="s">
        <v>83</v>
      </c>
      <c r="C61" s="277">
        <v>765.25</v>
      </c>
      <c r="D61" s="279">
        <v>769.13333333333333</v>
      </c>
      <c r="E61" s="279">
        <v>758.26666666666665</v>
      </c>
      <c r="F61" s="279">
        <v>751.2833333333333</v>
      </c>
      <c r="G61" s="279">
        <v>740.41666666666663</v>
      </c>
      <c r="H61" s="279">
        <v>776.11666666666667</v>
      </c>
      <c r="I61" s="279">
        <v>786.98333333333323</v>
      </c>
      <c r="J61" s="279">
        <v>793.9666666666667</v>
      </c>
      <c r="K61" s="277">
        <v>780</v>
      </c>
      <c r="L61" s="277">
        <v>762.15</v>
      </c>
      <c r="M61" s="277">
        <v>70.502129999999994</v>
      </c>
    </row>
    <row r="62" spans="1:13">
      <c r="A62" s="301">
        <v>53</v>
      </c>
      <c r="B62" s="277" t="s">
        <v>84</v>
      </c>
      <c r="C62" s="277">
        <v>112.7</v>
      </c>
      <c r="D62" s="279">
        <v>113.03333333333335</v>
      </c>
      <c r="E62" s="279">
        <v>112.06666666666669</v>
      </c>
      <c r="F62" s="279">
        <v>111.43333333333335</v>
      </c>
      <c r="G62" s="279">
        <v>110.4666666666667</v>
      </c>
      <c r="H62" s="279">
        <v>113.66666666666669</v>
      </c>
      <c r="I62" s="279">
        <v>114.63333333333335</v>
      </c>
      <c r="J62" s="279">
        <v>115.26666666666668</v>
      </c>
      <c r="K62" s="277">
        <v>114</v>
      </c>
      <c r="L62" s="277">
        <v>112.4</v>
      </c>
      <c r="M62" s="277">
        <v>93.664289999999994</v>
      </c>
    </row>
    <row r="63" spans="1:13">
      <c r="A63" s="301">
        <v>54</v>
      </c>
      <c r="B63" s="277" t="s">
        <v>3634</v>
      </c>
      <c r="C63" s="277">
        <v>2242.3000000000002</v>
      </c>
      <c r="D63" s="279">
        <v>2247.4333333333334</v>
      </c>
      <c r="E63" s="279">
        <v>2214.8666666666668</v>
      </c>
      <c r="F63" s="279">
        <v>2187.4333333333334</v>
      </c>
      <c r="G63" s="279">
        <v>2154.8666666666668</v>
      </c>
      <c r="H63" s="279">
        <v>2274.8666666666668</v>
      </c>
      <c r="I63" s="279">
        <v>2307.4333333333334</v>
      </c>
      <c r="J63" s="279">
        <v>2334.8666666666668</v>
      </c>
      <c r="K63" s="277">
        <v>2280</v>
      </c>
      <c r="L63" s="277">
        <v>2220</v>
      </c>
      <c r="M63" s="277">
        <v>5.5429000000000004</v>
      </c>
    </row>
    <row r="64" spans="1:13">
      <c r="A64" s="301">
        <v>55</v>
      </c>
      <c r="B64" s="277" t="s">
        <v>85</v>
      </c>
      <c r="C64" s="277">
        <v>1540.9</v>
      </c>
      <c r="D64" s="279">
        <v>1540.5833333333333</v>
      </c>
      <c r="E64" s="279">
        <v>1521.3666666666666</v>
      </c>
      <c r="F64" s="279">
        <v>1501.8333333333333</v>
      </c>
      <c r="G64" s="279">
        <v>1482.6166666666666</v>
      </c>
      <c r="H64" s="279">
        <v>1560.1166666666666</v>
      </c>
      <c r="I64" s="279">
        <v>1579.3333333333333</v>
      </c>
      <c r="J64" s="279">
        <v>1598.8666666666666</v>
      </c>
      <c r="K64" s="277">
        <v>1559.8</v>
      </c>
      <c r="L64" s="277">
        <v>1521.05</v>
      </c>
      <c r="M64" s="277">
        <v>11.000819999999999</v>
      </c>
    </row>
    <row r="65" spans="1:13">
      <c r="A65" s="301">
        <v>56</v>
      </c>
      <c r="B65" s="277" t="s">
        <v>86</v>
      </c>
      <c r="C65" s="277">
        <v>389.85</v>
      </c>
      <c r="D65" s="279">
        <v>391.9666666666667</v>
      </c>
      <c r="E65" s="279">
        <v>382.93333333333339</v>
      </c>
      <c r="F65" s="279">
        <v>376.01666666666671</v>
      </c>
      <c r="G65" s="279">
        <v>366.98333333333341</v>
      </c>
      <c r="H65" s="279">
        <v>398.88333333333338</v>
      </c>
      <c r="I65" s="279">
        <v>407.91666666666669</v>
      </c>
      <c r="J65" s="279">
        <v>414.83333333333337</v>
      </c>
      <c r="K65" s="277">
        <v>401</v>
      </c>
      <c r="L65" s="277">
        <v>385.05</v>
      </c>
      <c r="M65" s="277">
        <v>18.80246</v>
      </c>
    </row>
    <row r="66" spans="1:13">
      <c r="A66" s="301">
        <v>57</v>
      </c>
      <c r="B66" s="277" t="s">
        <v>236</v>
      </c>
      <c r="C66" s="277">
        <v>725.1</v>
      </c>
      <c r="D66" s="279">
        <v>721.23333333333323</v>
      </c>
      <c r="E66" s="279">
        <v>712.66666666666652</v>
      </c>
      <c r="F66" s="279">
        <v>700.23333333333323</v>
      </c>
      <c r="G66" s="279">
        <v>691.66666666666652</v>
      </c>
      <c r="H66" s="279">
        <v>733.66666666666652</v>
      </c>
      <c r="I66" s="279">
        <v>742.23333333333335</v>
      </c>
      <c r="J66" s="279">
        <v>754.66666666666652</v>
      </c>
      <c r="K66" s="277">
        <v>729.8</v>
      </c>
      <c r="L66" s="277">
        <v>708.8</v>
      </c>
      <c r="M66" s="277">
        <v>3.8981499999999998</v>
      </c>
    </row>
    <row r="67" spans="1:13">
      <c r="A67" s="301">
        <v>58</v>
      </c>
      <c r="B67" s="277" t="s">
        <v>237</v>
      </c>
      <c r="C67" s="277">
        <v>298.39999999999998</v>
      </c>
      <c r="D67" s="279">
        <v>300.46666666666664</v>
      </c>
      <c r="E67" s="279">
        <v>293.98333333333329</v>
      </c>
      <c r="F67" s="279">
        <v>289.56666666666666</v>
      </c>
      <c r="G67" s="279">
        <v>283.08333333333331</v>
      </c>
      <c r="H67" s="279">
        <v>304.88333333333327</v>
      </c>
      <c r="I67" s="279">
        <v>311.36666666666662</v>
      </c>
      <c r="J67" s="279">
        <v>315.78333333333325</v>
      </c>
      <c r="K67" s="277">
        <v>306.95</v>
      </c>
      <c r="L67" s="277">
        <v>296.05</v>
      </c>
      <c r="M67" s="277">
        <v>9.6222100000000008</v>
      </c>
    </row>
    <row r="68" spans="1:13">
      <c r="A68" s="301">
        <v>59</v>
      </c>
      <c r="B68" s="277" t="s">
        <v>235</v>
      </c>
      <c r="C68" s="277">
        <v>153.5</v>
      </c>
      <c r="D68" s="279">
        <v>154.96666666666667</v>
      </c>
      <c r="E68" s="279">
        <v>149.93333333333334</v>
      </c>
      <c r="F68" s="279">
        <v>146.36666666666667</v>
      </c>
      <c r="G68" s="279">
        <v>141.33333333333334</v>
      </c>
      <c r="H68" s="279">
        <v>158.53333333333333</v>
      </c>
      <c r="I68" s="279">
        <v>163.56666666666669</v>
      </c>
      <c r="J68" s="279">
        <v>167.13333333333333</v>
      </c>
      <c r="K68" s="277">
        <v>160</v>
      </c>
      <c r="L68" s="277">
        <v>151.4</v>
      </c>
      <c r="M68" s="277">
        <v>16.078469999999999</v>
      </c>
    </row>
    <row r="69" spans="1:13">
      <c r="A69" s="301">
        <v>60</v>
      </c>
      <c r="B69" s="277" t="s">
        <v>87</v>
      </c>
      <c r="C69" s="277">
        <v>443.25</v>
      </c>
      <c r="D69" s="279">
        <v>448.7166666666667</v>
      </c>
      <c r="E69" s="279">
        <v>434.63333333333338</v>
      </c>
      <c r="F69" s="279">
        <v>426.01666666666671</v>
      </c>
      <c r="G69" s="279">
        <v>411.93333333333339</v>
      </c>
      <c r="H69" s="279">
        <v>457.33333333333337</v>
      </c>
      <c r="I69" s="279">
        <v>471.41666666666663</v>
      </c>
      <c r="J69" s="279">
        <v>480.03333333333336</v>
      </c>
      <c r="K69" s="277">
        <v>462.8</v>
      </c>
      <c r="L69" s="277">
        <v>440.1</v>
      </c>
      <c r="M69" s="277">
        <v>5.5496699999999999</v>
      </c>
    </row>
    <row r="70" spans="1:13">
      <c r="A70" s="301">
        <v>61</v>
      </c>
      <c r="B70" s="277" t="s">
        <v>88</v>
      </c>
      <c r="C70" s="277">
        <v>517.15</v>
      </c>
      <c r="D70" s="279">
        <v>519.51666666666677</v>
      </c>
      <c r="E70" s="279">
        <v>513.03333333333353</v>
      </c>
      <c r="F70" s="279">
        <v>508.91666666666674</v>
      </c>
      <c r="G70" s="279">
        <v>502.43333333333351</v>
      </c>
      <c r="H70" s="279">
        <v>523.63333333333355</v>
      </c>
      <c r="I70" s="279">
        <v>530.1166666666669</v>
      </c>
      <c r="J70" s="279">
        <v>534.23333333333358</v>
      </c>
      <c r="K70" s="277">
        <v>526</v>
      </c>
      <c r="L70" s="277">
        <v>515.4</v>
      </c>
      <c r="M70" s="277">
        <v>18.634460000000001</v>
      </c>
    </row>
    <row r="71" spans="1:13">
      <c r="A71" s="301">
        <v>62</v>
      </c>
      <c r="B71" s="277" t="s">
        <v>238</v>
      </c>
      <c r="C71" s="277">
        <v>825</v>
      </c>
      <c r="D71" s="279">
        <v>829.88333333333333</v>
      </c>
      <c r="E71" s="279">
        <v>814.76666666666665</v>
      </c>
      <c r="F71" s="279">
        <v>804.5333333333333</v>
      </c>
      <c r="G71" s="279">
        <v>789.41666666666663</v>
      </c>
      <c r="H71" s="279">
        <v>840.11666666666667</v>
      </c>
      <c r="I71" s="279">
        <v>855.23333333333323</v>
      </c>
      <c r="J71" s="279">
        <v>865.4666666666667</v>
      </c>
      <c r="K71" s="277">
        <v>845</v>
      </c>
      <c r="L71" s="277">
        <v>819.65</v>
      </c>
      <c r="M71" s="277">
        <v>0.92845</v>
      </c>
    </row>
    <row r="72" spans="1:13">
      <c r="A72" s="301">
        <v>63</v>
      </c>
      <c r="B72" s="277" t="s">
        <v>91</v>
      </c>
      <c r="C72" s="277">
        <v>3131.45</v>
      </c>
      <c r="D72" s="279">
        <v>3150.7833333333333</v>
      </c>
      <c r="E72" s="279">
        <v>3090.6666666666665</v>
      </c>
      <c r="F72" s="279">
        <v>3049.8833333333332</v>
      </c>
      <c r="G72" s="279">
        <v>2989.7666666666664</v>
      </c>
      <c r="H72" s="279">
        <v>3191.5666666666666</v>
      </c>
      <c r="I72" s="279">
        <v>3251.6833333333334</v>
      </c>
      <c r="J72" s="279">
        <v>3292.4666666666667</v>
      </c>
      <c r="K72" s="277">
        <v>3210.9</v>
      </c>
      <c r="L72" s="277">
        <v>3110</v>
      </c>
      <c r="M72" s="277">
        <v>14.12166</v>
      </c>
    </row>
    <row r="73" spans="1:13">
      <c r="A73" s="301">
        <v>64</v>
      </c>
      <c r="B73" s="277" t="s">
        <v>93</v>
      </c>
      <c r="C73" s="277">
        <v>156</v>
      </c>
      <c r="D73" s="279">
        <v>159.06666666666666</v>
      </c>
      <c r="E73" s="279">
        <v>152.13333333333333</v>
      </c>
      <c r="F73" s="279">
        <v>148.26666666666665</v>
      </c>
      <c r="G73" s="279">
        <v>141.33333333333331</v>
      </c>
      <c r="H73" s="279">
        <v>162.93333333333334</v>
      </c>
      <c r="I73" s="279">
        <v>169.86666666666667</v>
      </c>
      <c r="J73" s="279">
        <v>173.73333333333335</v>
      </c>
      <c r="K73" s="277">
        <v>166</v>
      </c>
      <c r="L73" s="277">
        <v>155.19999999999999</v>
      </c>
      <c r="M73" s="277">
        <v>150.46055999999999</v>
      </c>
    </row>
    <row r="74" spans="1:13">
      <c r="A74" s="301">
        <v>65</v>
      </c>
      <c r="B74" s="277" t="s">
        <v>231</v>
      </c>
      <c r="C74" s="277">
        <v>2240.1999999999998</v>
      </c>
      <c r="D74" s="279">
        <v>2221.4</v>
      </c>
      <c r="E74" s="279">
        <v>2193.8000000000002</v>
      </c>
      <c r="F74" s="279">
        <v>2147.4</v>
      </c>
      <c r="G74" s="279">
        <v>2119.8000000000002</v>
      </c>
      <c r="H74" s="279">
        <v>2267.8000000000002</v>
      </c>
      <c r="I74" s="279">
        <v>2295.3999999999996</v>
      </c>
      <c r="J74" s="279">
        <v>2341.8000000000002</v>
      </c>
      <c r="K74" s="277">
        <v>2249</v>
      </c>
      <c r="L74" s="277">
        <v>2175</v>
      </c>
      <c r="M74" s="277">
        <v>9.8925400000000003</v>
      </c>
    </row>
    <row r="75" spans="1:13">
      <c r="A75" s="301">
        <v>66</v>
      </c>
      <c r="B75" s="277" t="s">
        <v>94</v>
      </c>
      <c r="C75" s="277">
        <v>4951</v>
      </c>
      <c r="D75" s="279">
        <v>5007</v>
      </c>
      <c r="E75" s="279">
        <v>4864</v>
      </c>
      <c r="F75" s="279">
        <v>4777</v>
      </c>
      <c r="G75" s="279">
        <v>4634</v>
      </c>
      <c r="H75" s="279">
        <v>5094</v>
      </c>
      <c r="I75" s="279">
        <v>5237</v>
      </c>
      <c r="J75" s="279">
        <v>5324</v>
      </c>
      <c r="K75" s="277">
        <v>5150</v>
      </c>
      <c r="L75" s="277">
        <v>4920</v>
      </c>
      <c r="M75" s="277">
        <v>36.283340000000003</v>
      </c>
    </row>
    <row r="76" spans="1:13">
      <c r="A76" s="301">
        <v>67</v>
      </c>
      <c r="B76" s="277" t="s">
        <v>239</v>
      </c>
      <c r="C76" s="277">
        <v>57.15</v>
      </c>
      <c r="D76" s="279">
        <v>57.466666666666661</v>
      </c>
      <c r="E76" s="279">
        <v>56.48333333333332</v>
      </c>
      <c r="F76" s="279">
        <v>55.816666666666656</v>
      </c>
      <c r="G76" s="279">
        <v>54.833333333333314</v>
      </c>
      <c r="H76" s="279">
        <v>58.133333333333326</v>
      </c>
      <c r="I76" s="279">
        <v>59.11666666666666</v>
      </c>
      <c r="J76" s="279">
        <v>59.783333333333331</v>
      </c>
      <c r="K76" s="277">
        <v>58.45</v>
      </c>
      <c r="L76" s="277">
        <v>56.8</v>
      </c>
      <c r="M76" s="277">
        <v>5.8317699999999997</v>
      </c>
    </row>
    <row r="77" spans="1:13">
      <c r="A77" s="301">
        <v>68</v>
      </c>
      <c r="B77" s="277" t="s">
        <v>95</v>
      </c>
      <c r="C77" s="277">
        <v>2135</v>
      </c>
      <c r="D77" s="279">
        <v>2127.2833333333333</v>
      </c>
      <c r="E77" s="279">
        <v>2108.2166666666667</v>
      </c>
      <c r="F77" s="279">
        <v>2081.4333333333334</v>
      </c>
      <c r="G77" s="279">
        <v>2062.3666666666668</v>
      </c>
      <c r="H77" s="279">
        <v>2154.0666666666666</v>
      </c>
      <c r="I77" s="279">
        <v>2173.1333333333332</v>
      </c>
      <c r="J77" s="279">
        <v>2199.9166666666665</v>
      </c>
      <c r="K77" s="277">
        <v>2146.35</v>
      </c>
      <c r="L77" s="277">
        <v>2100.5</v>
      </c>
      <c r="M77" s="277">
        <v>10.410159999999999</v>
      </c>
    </row>
    <row r="78" spans="1:13">
      <c r="A78" s="301">
        <v>69</v>
      </c>
      <c r="B78" s="277" t="s">
        <v>240</v>
      </c>
      <c r="C78" s="277">
        <v>363.5</v>
      </c>
      <c r="D78" s="279">
        <v>367.36666666666662</v>
      </c>
      <c r="E78" s="279">
        <v>355.13333333333321</v>
      </c>
      <c r="F78" s="279">
        <v>346.76666666666659</v>
      </c>
      <c r="G78" s="279">
        <v>334.53333333333319</v>
      </c>
      <c r="H78" s="279">
        <v>375.73333333333323</v>
      </c>
      <c r="I78" s="279">
        <v>387.9666666666667</v>
      </c>
      <c r="J78" s="279">
        <v>396.33333333333326</v>
      </c>
      <c r="K78" s="277">
        <v>379.6</v>
      </c>
      <c r="L78" s="277">
        <v>359</v>
      </c>
      <c r="M78" s="277">
        <v>4.2461700000000002</v>
      </c>
    </row>
    <row r="79" spans="1:13">
      <c r="A79" s="301">
        <v>70</v>
      </c>
      <c r="B79" s="277" t="s">
        <v>241</v>
      </c>
      <c r="C79" s="277">
        <v>1014.2</v>
      </c>
      <c r="D79" s="279">
        <v>1008.25</v>
      </c>
      <c r="E79" s="279">
        <v>995.9</v>
      </c>
      <c r="F79" s="279">
        <v>977.6</v>
      </c>
      <c r="G79" s="279">
        <v>965.25</v>
      </c>
      <c r="H79" s="279">
        <v>1026.55</v>
      </c>
      <c r="I79" s="279">
        <v>1038.8999999999999</v>
      </c>
      <c r="J79" s="279">
        <v>1057.1999999999998</v>
      </c>
      <c r="K79" s="277">
        <v>1020.6</v>
      </c>
      <c r="L79" s="277">
        <v>989.95</v>
      </c>
      <c r="M79" s="277">
        <v>0.99734999999999996</v>
      </c>
    </row>
    <row r="80" spans="1:13">
      <c r="A80" s="301">
        <v>71</v>
      </c>
      <c r="B80" s="277" t="s">
        <v>97</v>
      </c>
      <c r="C80" s="277">
        <v>1205.5</v>
      </c>
      <c r="D80" s="279">
        <v>1218.5</v>
      </c>
      <c r="E80" s="279">
        <v>1175</v>
      </c>
      <c r="F80" s="279">
        <v>1144.5</v>
      </c>
      <c r="G80" s="279">
        <v>1101</v>
      </c>
      <c r="H80" s="279">
        <v>1249</v>
      </c>
      <c r="I80" s="279">
        <v>1292.5</v>
      </c>
      <c r="J80" s="279">
        <v>1323</v>
      </c>
      <c r="K80" s="277">
        <v>1262</v>
      </c>
      <c r="L80" s="277">
        <v>1188</v>
      </c>
      <c r="M80" s="277">
        <v>33.738880000000002</v>
      </c>
    </row>
    <row r="81" spans="1:13">
      <c r="A81" s="301">
        <v>72</v>
      </c>
      <c r="B81" s="277" t="s">
        <v>98</v>
      </c>
      <c r="C81" s="277">
        <v>158.85</v>
      </c>
      <c r="D81" s="279">
        <v>160.85</v>
      </c>
      <c r="E81" s="279">
        <v>156.04999999999998</v>
      </c>
      <c r="F81" s="279">
        <v>153.25</v>
      </c>
      <c r="G81" s="279">
        <v>148.44999999999999</v>
      </c>
      <c r="H81" s="279">
        <v>163.64999999999998</v>
      </c>
      <c r="I81" s="279">
        <v>168.45</v>
      </c>
      <c r="J81" s="279">
        <v>171.24999999999997</v>
      </c>
      <c r="K81" s="277">
        <v>165.65</v>
      </c>
      <c r="L81" s="277">
        <v>158.05000000000001</v>
      </c>
      <c r="M81" s="277">
        <v>35.773000000000003</v>
      </c>
    </row>
    <row r="82" spans="1:13">
      <c r="A82" s="301">
        <v>73</v>
      </c>
      <c r="B82" s="277" t="s">
        <v>99</v>
      </c>
      <c r="C82" s="277">
        <v>52.15</v>
      </c>
      <c r="D82" s="279">
        <v>52.583333333333336</v>
      </c>
      <c r="E82" s="279">
        <v>51.166666666666671</v>
      </c>
      <c r="F82" s="279">
        <v>50.183333333333337</v>
      </c>
      <c r="G82" s="279">
        <v>48.766666666666673</v>
      </c>
      <c r="H82" s="279">
        <v>53.56666666666667</v>
      </c>
      <c r="I82" s="279">
        <v>54.983333333333341</v>
      </c>
      <c r="J82" s="279">
        <v>55.966666666666669</v>
      </c>
      <c r="K82" s="277">
        <v>54</v>
      </c>
      <c r="L82" s="277">
        <v>51.6</v>
      </c>
      <c r="M82" s="277">
        <v>457.81986999999998</v>
      </c>
    </row>
    <row r="83" spans="1:13">
      <c r="A83" s="301">
        <v>74</v>
      </c>
      <c r="B83" s="277" t="s">
        <v>370</v>
      </c>
      <c r="C83" s="277">
        <v>126.3</v>
      </c>
      <c r="D83" s="279">
        <v>125.73333333333335</v>
      </c>
      <c r="E83" s="279">
        <v>124.7166666666667</v>
      </c>
      <c r="F83" s="279">
        <v>123.13333333333335</v>
      </c>
      <c r="G83" s="279">
        <v>122.1166666666667</v>
      </c>
      <c r="H83" s="279">
        <v>127.31666666666669</v>
      </c>
      <c r="I83" s="279">
        <v>128.33333333333334</v>
      </c>
      <c r="J83" s="279">
        <v>129.91666666666669</v>
      </c>
      <c r="K83" s="277">
        <v>126.75</v>
      </c>
      <c r="L83" s="277">
        <v>124.15</v>
      </c>
      <c r="M83" s="277">
        <v>10.189959999999999</v>
      </c>
    </row>
    <row r="84" spans="1:13">
      <c r="A84" s="301">
        <v>75</v>
      </c>
      <c r="B84" s="277" t="s">
        <v>244</v>
      </c>
      <c r="C84" s="277">
        <v>69.400000000000006</v>
      </c>
      <c r="D84" s="279">
        <v>69.833333333333329</v>
      </c>
      <c r="E84" s="279">
        <v>68.566666666666663</v>
      </c>
      <c r="F84" s="279">
        <v>67.733333333333334</v>
      </c>
      <c r="G84" s="279">
        <v>66.466666666666669</v>
      </c>
      <c r="H84" s="279">
        <v>70.666666666666657</v>
      </c>
      <c r="I84" s="279">
        <v>71.933333333333337</v>
      </c>
      <c r="J84" s="279">
        <v>72.766666666666652</v>
      </c>
      <c r="K84" s="277">
        <v>71.099999999999994</v>
      </c>
      <c r="L84" s="277">
        <v>69</v>
      </c>
      <c r="M84" s="277">
        <v>33.763730000000002</v>
      </c>
    </row>
    <row r="85" spans="1:13">
      <c r="A85" s="301">
        <v>76</v>
      </c>
      <c r="B85" s="277" t="s">
        <v>100</v>
      </c>
      <c r="C85" s="277">
        <v>83.1</v>
      </c>
      <c r="D85" s="279">
        <v>83.616666666666674</v>
      </c>
      <c r="E85" s="279">
        <v>82.283333333333346</v>
      </c>
      <c r="F85" s="279">
        <v>81.466666666666669</v>
      </c>
      <c r="G85" s="279">
        <v>80.13333333333334</v>
      </c>
      <c r="H85" s="279">
        <v>84.433333333333351</v>
      </c>
      <c r="I85" s="279">
        <v>85.766666666666666</v>
      </c>
      <c r="J85" s="279">
        <v>86.583333333333357</v>
      </c>
      <c r="K85" s="277">
        <v>84.95</v>
      </c>
      <c r="L85" s="277">
        <v>82.8</v>
      </c>
      <c r="M85" s="277">
        <v>131.55852999999999</v>
      </c>
    </row>
    <row r="86" spans="1:13">
      <c r="A86" s="301">
        <v>77</v>
      </c>
      <c r="B86" s="277" t="s">
        <v>245</v>
      </c>
      <c r="C86" s="277">
        <v>119.2</v>
      </c>
      <c r="D86" s="279">
        <v>119.51666666666667</v>
      </c>
      <c r="E86" s="279">
        <v>118.33333333333333</v>
      </c>
      <c r="F86" s="279">
        <v>117.46666666666667</v>
      </c>
      <c r="G86" s="279">
        <v>116.28333333333333</v>
      </c>
      <c r="H86" s="279">
        <v>120.38333333333333</v>
      </c>
      <c r="I86" s="279">
        <v>121.56666666666666</v>
      </c>
      <c r="J86" s="279">
        <v>122.43333333333332</v>
      </c>
      <c r="K86" s="277">
        <v>120.7</v>
      </c>
      <c r="L86" s="277">
        <v>118.65</v>
      </c>
      <c r="M86" s="277">
        <v>0.67493999999999998</v>
      </c>
    </row>
    <row r="87" spans="1:13">
      <c r="A87" s="301">
        <v>78</v>
      </c>
      <c r="B87" s="277" t="s">
        <v>101</v>
      </c>
      <c r="C87" s="277">
        <v>478.85</v>
      </c>
      <c r="D87" s="279">
        <v>481.16666666666669</v>
      </c>
      <c r="E87" s="279">
        <v>473.03333333333336</v>
      </c>
      <c r="F87" s="279">
        <v>467.2166666666667</v>
      </c>
      <c r="G87" s="279">
        <v>459.08333333333337</v>
      </c>
      <c r="H87" s="279">
        <v>486.98333333333335</v>
      </c>
      <c r="I87" s="279">
        <v>495.11666666666667</v>
      </c>
      <c r="J87" s="279">
        <v>500.93333333333334</v>
      </c>
      <c r="K87" s="277">
        <v>489.3</v>
      </c>
      <c r="L87" s="277">
        <v>475.35</v>
      </c>
      <c r="M87" s="277">
        <v>14.87983</v>
      </c>
    </row>
    <row r="88" spans="1:13">
      <c r="A88" s="301">
        <v>79</v>
      </c>
      <c r="B88" s="277" t="s">
        <v>103</v>
      </c>
      <c r="C88" s="277">
        <v>23.65</v>
      </c>
      <c r="D88" s="279">
        <v>23.816666666666663</v>
      </c>
      <c r="E88" s="279">
        <v>23.433333333333326</v>
      </c>
      <c r="F88" s="279">
        <v>23.216666666666665</v>
      </c>
      <c r="G88" s="279">
        <v>22.833333333333329</v>
      </c>
      <c r="H88" s="279">
        <v>24.033333333333324</v>
      </c>
      <c r="I88" s="279">
        <v>24.416666666666664</v>
      </c>
      <c r="J88" s="279">
        <v>24.633333333333322</v>
      </c>
      <c r="K88" s="277">
        <v>24.2</v>
      </c>
      <c r="L88" s="277">
        <v>23.6</v>
      </c>
      <c r="M88" s="277">
        <v>80.807590000000005</v>
      </c>
    </row>
    <row r="89" spans="1:13">
      <c r="A89" s="301">
        <v>80</v>
      </c>
      <c r="B89" s="277" t="s">
        <v>246</v>
      </c>
      <c r="C89" s="277">
        <v>523.6</v>
      </c>
      <c r="D89" s="279">
        <v>521.86666666666667</v>
      </c>
      <c r="E89" s="279">
        <v>518.7833333333333</v>
      </c>
      <c r="F89" s="279">
        <v>513.96666666666658</v>
      </c>
      <c r="G89" s="279">
        <v>510.88333333333321</v>
      </c>
      <c r="H89" s="279">
        <v>526.68333333333339</v>
      </c>
      <c r="I89" s="279">
        <v>529.76666666666665</v>
      </c>
      <c r="J89" s="279">
        <v>534.58333333333348</v>
      </c>
      <c r="K89" s="277">
        <v>524.95000000000005</v>
      </c>
      <c r="L89" s="277">
        <v>517.04999999999995</v>
      </c>
      <c r="M89" s="277">
        <v>0.53844999999999998</v>
      </c>
    </row>
    <row r="90" spans="1:13">
      <c r="A90" s="301">
        <v>81</v>
      </c>
      <c r="B90" s="277" t="s">
        <v>104</v>
      </c>
      <c r="C90" s="277">
        <v>677.15</v>
      </c>
      <c r="D90" s="279">
        <v>680.33333333333337</v>
      </c>
      <c r="E90" s="279">
        <v>669.66666666666674</v>
      </c>
      <c r="F90" s="279">
        <v>662.18333333333339</v>
      </c>
      <c r="G90" s="279">
        <v>651.51666666666677</v>
      </c>
      <c r="H90" s="279">
        <v>687.81666666666672</v>
      </c>
      <c r="I90" s="279">
        <v>698.48333333333346</v>
      </c>
      <c r="J90" s="279">
        <v>705.9666666666667</v>
      </c>
      <c r="K90" s="277">
        <v>691</v>
      </c>
      <c r="L90" s="277">
        <v>672.85</v>
      </c>
      <c r="M90" s="277">
        <v>8.7515900000000002</v>
      </c>
    </row>
    <row r="91" spans="1:13">
      <c r="A91" s="301">
        <v>82</v>
      </c>
      <c r="B91" s="277" t="s">
        <v>247</v>
      </c>
      <c r="C91" s="277">
        <v>372.65</v>
      </c>
      <c r="D91" s="279">
        <v>375.88333333333338</v>
      </c>
      <c r="E91" s="279">
        <v>368.76666666666677</v>
      </c>
      <c r="F91" s="279">
        <v>364.88333333333338</v>
      </c>
      <c r="G91" s="279">
        <v>357.76666666666677</v>
      </c>
      <c r="H91" s="279">
        <v>379.76666666666677</v>
      </c>
      <c r="I91" s="279">
        <v>386.88333333333344</v>
      </c>
      <c r="J91" s="279">
        <v>390.76666666666677</v>
      </c>
      <c r="K91" s="277">
        <v>383</v>
      </c>
      <c r="L91" s="277">
        <v>372</v>
      </c>
      <c r="M91" s="277">
        <v>0.59379000000000004</v>
      </c>
    </row>
    <row r="92" spans="1:13">
      <c r="A92" s="301">
        <v>83</v>
      </c>
      <c r="B92" s="277" t="s">
        <v>248</v>
      </c>
      <c r="C92" s="277">
        <v>994</v>
      </c>
      <c r="D92" s="279">
        <v>1001.6999999999999</v>
      </c>
      <c r="E92" s="279">
        <v>981.89999999999986</v>
      </c>
      <c r="F92" s="279">
        <v>969.8</v>
      </c>
      <c r="G92" s="279">
        <v>949.99999999999989</v>
      </c>
      <c r="H92" s="279">
        <v>1013.7999999999998</v>
      </c>
      <c r="I92" s="279">
        <v>1033.5999999999999</v>
      </c>
      <c r="J92" s="279">
        <v>1045.6999999999998</v>
      </c>
      <c r="K92" s="277">
        <v>1021.5</v>
      </c>
      <c r="L92" s="277">
        <v>989.6</v>
      </c>
      <c r="M92" s="277">
        <v>5.4212400000000001</v>
      </c>
    </row>
    <row r="93" spans="1:13">
      <c r="A93" s="301">
        <v>84</v>
      </c>
      <c r="B93" s="277" t="s">
        <v>105</v>
      </c>
      <c r="C93" s="277">
        <v>777.25</v>
      </c>
      <c r="D93" s="279">
        <v>780</v>
      </c>
      <c r="E93" s="279">
        <v>770.3</v>
      </c>
      <c r="F93" s="279">
        <v>763.34999999999991</v>
      </c>
      <c r="G93" s="279">
        <v>753.64999999999986</v>
      </c>
      <c r="H93" s="279">
        <v>786.95</v>
      </c>
      <c r="I93" s="279">
        <v>796.65000000000009</v>
      </c>
      <c r="J93" s="279">
        <v>803.60000000000014</v>
      </c>
      <c r="K93" s="277">
        <v>789.7</v>
      </c>
      <c r="L93" s="277">
        <v>773.05</v>
      </c>
      <c r="M93" s="277">
        <v>19.773969999999998</v>
      </c>
    </row>
    <row r="94" spans="1:13">
      <c r="A94" s="301">
        <v>85</v>
      </c>
      <c r="B94" s="277" t="s">
        <v>250</v>
      </c>
      <c r="C94" s="277">
        <v>195.35</v>
      </c>
      <c r="D94" s="279">
        <v>197.29999999999998</v>
      </c>
      <c r="E94" s="279">
        <v>191.14999999999998</v>
      </c>
      <c r="F94" s="279">
        <v>186.95</v>
      </c>
      <c r="G94" s="279">
        <v>180.79999999999998</v>
      </c>
      <c r="H94" s="279">
        <v>201.49999999999997</v>
      </c>
      <c r="I94" s="279">
        <v>207.65</v>
      </c>
      <c r="J94" s="279">
        <v>211.84999999999997</v>
      </c>
      <c r="K94" s="277">
        <v>203.45</v>
      </c>
      <c r="L94" s="277">
        <v>193.1</v>
      </c>
      <c r="M94" s="277">
        <v>3.0477699999999999</v>
      </c>
    </row>
    <row r="95" spans="1:13">
      <c r="A95" s="301">
        <v>86</v>
      </c>
      <c r="B95" s="277" t="s">
        <v>386</v>
      </c>
      <c r="C95" s="277">
        <v>294.85000000000002</v>
      </c>
      <c r="D95" s="279">
        <v>295.03333333333336</v>
      </c>
      <c r="E95" s="279">
        <v>292.9666666666667</v>
      </c>
      <c r="F95" s="279">
        <v>291.08333333333331</v>
      </c>
      <c r="G95" s="279">
        <v>289.01666666666665</v>
      </c>
      <c r="H95" s="279">
        <v>296.91666666666674</v>
      </c>
      <c r="I95" s="279">
        <v>298.98333333333346</v>
      </c>
      <c r="J95" s="279">
        <v>300.86666666666679</v>
      </c>
      <c r="K95" s="277">
        <v>297.10000000000002</v>
      </c>
      <c r="L95" s="277">
        <v>293.14999999999998</v>
      </c>
      <c r="M95" s="277">
        <v>2.9405899999999998</v>
      </c>
    </row>
    <row r="96" spans="1:13">
      <c r="A96" s="301">
        <v>87</v>
      </c>
      <c r="B96" s="277" t="s">
        <v>106</v>
      </c>
      <c r="C96" s="277">
        <v>728.6</v>
      </c>
      <c r="D96" s="279">
        <v>725.2166666666667</v>
      </c>
      <c r="E96" s="279">
        <v>718.73333333333335</v>
      </c>
      <c r="F96" s="279">
        <v>708.86666666666667</v>
      </c>
      <c r="G96" s="279">
        <v>702.38333333333333</v>
      </c>
      <c r="H96" s="279">
        <v>735.08333333333337</v>
      </c>
      <c r="I96" s="279">
        <v>741.56666666666672</v>
      </c>
      <c r="J96" s="279">
        <v>751.43333333333339</v>
      </c>
      <c r="K96" s="277">
        <v>731.7</v>
      </c>
      <c r="L96" s="277">
        <v>715.35</v>
      </c>
      <c r="M96" s="277">
        <v>9.53186</v>
      </c>
    </row>
    <row r="97" spans="1:13">
      <c r="A97" s="301">
        <v>88</v>
      </c>
      <c r="B97" s="277" t="s">
        <v>108</v>
      </c>
      <c r="C97" s="277">
        <v>829.6</v>
      </c>
      <c r="D97" s="279">
        <v>834.4</v>
      </c>
      <c r="E97" s="279">
        <v>816.8</v>
      </c>
      <c r="F97" s="279">
        <v>804</v>
      </c>
      <c r="G97" s="279">
        <v>786.4</v>
      </c>
      <c r="H97" s="279">
        <v>847.19999999999993</v>
      </c>
      <c r="I97" s="279">
        <v>864.80000000000007</v>
      </c>
      <c r="J97" s="279">
        <v>877.59999999999991</v>
      </c>
      <c r="K97" s="277">
        <v>852</v>
      </c>
      <c r="L97" s="277">
        <v>821.6</v>
      </c>
      <c r="M97" s="277">
        <v>68.530429999999996</v>
      </c>
    </row>
    <row r="98" spans="1:13">
      <c r="A98" s="301">
        <v>89</v>
      </c>
      <c r="B98" s="277" t="s">
        <v>109</v>
      </c>
      <c r="C98" s="277">
        <v>1968.9</v>
      </c>
      <c r="D98" s="279">
        <v>1992.9666666666665</v>
      </c>
      <c r="E98" s="279">
        <v>1940.9333333333329</v>
      </c>
      <c r="F98" s="279">
        <v>1912.9666666666665</v>
      </c>
      <c r="G98" s="279">
        <v>1860.9333333333329</v>
      </c>
      <c r="H98" s="279">
        <v>2020.9333333333329</v>
      </c>
      <c r="I98" s="279">
        <v>2072.9666666666662</v>
      </c>
      <c r="J98" s="279">
        <v>2100.9333333333329</v>
      </c>
      <c r="K98" s="277">
        <v>2045</v>
      </c>
      <c r="L98" s="277">
        <v>1965</v>
      </c>
      <c r="M98" s="277">
        <v>46.367379999999997</v>
      </c>
    </row>
    <row r="99" spans="1:13">
      <c r="A99" s="301">
        <v>90</v>
      </c>
      <c r="B99" s="277" t="s">
        <v>252</v>
      </c>
      <c r="C99" s="277">
        <v>2282.25</v>
      </c>
      <c r="D99" s="279">
        <v>2285.7333333333331</v>
      </c>
      <c r="E99" s="279">
        <v>2266.5166666666664</v>
      </c>
      <c r="F99" s="279">
        <v>2250.7833333333333</v>
      </c>
      <c r="G99" s="279">
        <v>2231.5666666666666</v>
      </c>
      <c r="H99" s="279">
        <v>2301.4666666666662</v>
      </c>
      <c r="I99" s="279">
        <v>2320.6833333333325</v>
      </c>
      <c r="J99" s="279">
        <v>2336.4166666666661</v>
      </c>
      <c r="K99" s="277">
        <v>2304.9499999999998</v>
      </c>
      <c r="L99" s="277">
        <v>2270</v>
      </c>
      <c r="M99" s="277">
        <v>1.41127</v>
      </c>
    </row>
    <row r="100" spans="1:13">
      <c r="A100" s="301">
        <v>91</v>
      </c>
      <c r="B100" s="277" t="s">
        <v>110</v>
      </c>
      <c r="C100" s="277">
        <v>1209.5999999999999</v>
      </c>
      <c r="D100" s="279">
        <v>1214.3666666666666</v>
      </c>
      <c r="E100" s="279">
        <v>1196.7333333333331</v>
      </c>
      <c r="F100" s="279">
        <v>1183.8666666666666</v>
      </c>
      <c r="G100" s="279">
        <v>1166.2333333333331</v>
      </c>
      <c r="H100" s="279">
        <v>1227.2333333333331</v>
      </c>
      <c r="I100" s="279">
        <v>1244.8666666666668</v>
      </c>
      <c r="J100" s="279">
        <v>1257.7333333333331</v>
      </c>
      <c r="K100" s="277">
        <v>1232</v>
      </c>
      <c r="L100" s="277">
        <v>1201.5</v>
      </c>
      <c r="M100" s="277">
        <v>82.856250000000003</v>
      </c>
    </row>
    <row r="101" spans="1:13">
      <c r="A101" s="301">
        <v>92</v>
      </c>
      <c r="B101" s="277" t="s">
        <v>253</v>
      </c>
      <c r="C101" s="277">
        <v>586.15</v>
      </c>
      <c r="D101" s="279">
        <v>588.19999999999993</v>
      </c>
      <c r="E101" s="279">
        <v>581.59999999999991</v>
      </c>
      <c r="F101" s="279">
        <v>577.04999999999995</v>
      </c>
      <c r="G101" s="279">
        <v>570.44999999999993</v>
      </c>
      <c r="H101" s="279">
        <v>592.74999999999989</v>
      </c>
      <c r="I101" s="279">
        <v>599.35</v>
      </c>
      <c r="J101" s="279">
        <v>603.89999999999986</v>
      </c>
      <c r="K101" s="277">
        <v>594.79999999999995</v>
      </c>
      <c r="L101" s="277">
        <v>583.65</v>
      </c>
      <c r="M101" s="277">
        <v>40.621070000000003</v>
      </c>
    </row>
    <row r="102" spans="1:13">
      <c r="A102" s="301">
        <v>93</v>
      </c>
      <c r="B102" s="277" t="s">
        <v>111</v>
      </c>
      <c r="C102" s="277">
        <v>2946.2</v>
      </c>
      <c r="D102" s="279">
        <v>2970.5166666666664</v>
      </c>
      <c r="E102" s="279">
        <v>2906.0333333333328</v>
      </c>
      <c r="F102" s="279">
        <v>2865.8666666666663</v>
      </c>
      <c r="G102" s="279">
        <v>2801.3833333333328</v>
      </c>
      <c r="H102" s="279">
        <v>3010.6833333333329</v>
      </c>
      <c r="I102" s="279">
        <v>3075.1666666666665</v>
      </c>
      <c r="J102" s="279">
        <v>3115.333333333333</v>
      </c>
      <c r="K102" s="277">
        <v>3035</v>
      </c>
      <c r="L102" s="277">
        <v>2930.35</v>
      </c>
      <c r="M102" s="277">
        <v>53.212040000000002</v>
      </c>
    </row>
    <row r="103" spans="1:13">
      <c r="A103" s="301">
        <v>94</v>
      </c>
      <c r="B103" s="277" t="s">
        <v>112</v>
      </c>
      <c r="C103" s="277">
        <v>470.55</v>
      </c>
      <c r="D103" s="279">
        <v>470.55</v>
      </c>
      <c r="E103" s="279">
        <v>470.20000000000005</v>
      </c>
      <c r="F103" s="279">
        <v>469.85</v>
      </c>
      <c r="G103" s="279">
        <v>469.50000000000006</v>
      </c>
      <c r="H103" s="279">
        <v>470.90000000000003</v>
      </c>
      <c r="I103" s="279">
        <v>471.25000000000006</v>
      </c>
      <c r="J103" s="279">
        <v>471.6</v>
      </c>
      <c r="K103" s="277">
        <v>470.9</v>
      </c>
      <c r="L103" s="277">
        <v>470.2</v>
      </c>
      <c r="M103" s="277">
        <v>1.61182</v>
      </c>
    </row>
    <row r="104" spans="1:13">
      <c r="A104" s="301">
        <v>95</v>
      </c>
      <c r="B104" s="277" t="s">
        <v>114</v>
      </c>
      <c r="C104" s="277">
        <v>170.45</v>
      </c>
      <c r="D104" s="279">
        <v>172.26666666666665</v>
      </c>
      <c r="E104" s="279">
        <v>167.43333333333331</v>
      </c>
      <c r="F104" s="279">
        <v>164.41666666666666</v>
      </c>
      <c r="G104" s="279">
        <v>159.58333333333331</v>
      </c>
      <c r="H104" s="279">
        <v>175.2833333333333</v>
      </c>
      <c r="I104" s="279">
        <v>180.11666666666667</v>
      </c>
      <c r="J104" s="279">
        <v>183.1333333333333</v>
      </c>
      <c r="K104" s="277">
        <v>177.1</v>
      </c>
      <c r="L104" s="277">
        <v>169.25</v>
      </c>
      <c r="M104" s="277">
        <v>144.26025999999999</v>
      </c>
    </row>
    <row r="105" spans="1:13">
      <c r="A105" s="301">
        <v>96</v>
      </c>
      <c r="B105" s="277" t="s">
        <v>115</v>
      </c>
      <c r="C105" s="277">
        <v>171.9</v>
      </c>
      <c r="D105" s="279">
        <v>173.01666666666668</v>
      </c>
      <c r="E105" s="279">
        <v>170.23333333333335</v>
      </c>
      <c r="F105" s="279">
        <v>168.56666666666666</v>
      </c>
      <c r="G105" s="279">
        <v>165.78333333333333</v>
      </c>
      <c r="H105" s="279">
        <v>174.68333333333337</v>
      </c>
      <c r="I105" s="279">
        <v>177.46666666666673</v>
      </c>
      <c r="J105" s="279">
        <v>179.13333333333338</v>
      </c>
      <c r="K105" s="277">
        <v>175.8</v>
      </c>
      <c r="L105" s="277">
        <v>171.35</v>
      </c>
      <c r="M105" s="277">
        <v>56.450650000000003</v>
      </c>
    </row>
    <row r="106" spans="1:13">
      <c r="A106" s="301">
        <v>97</v>
      </c>
      <c r="B106" s="277" t="s">
        <v>116</v>
      </c>
      <c r="C106" s="277">
        <v>2164.35</v>
      </c>
      <c r="D106" s="279">
        <v>2164.1333333333332</v>
      </c>
      <c r="E106" s="279">
        <v>2144.3166666666666</v>
      </c>
      <c r="F106" s="279">
        <v>2124.2833333333333</v>
      </c>
      <c r="G106" s="279">
        <v>2104.4666666666667</v>
      </c>
      <c r="H106" s="279">
        <v>2184.1666666666665</v>
      </c>
      <c r="I106" s="279">
        <v>2203.9833333333331</v>
      </c>
      <c r="J106" s="279">
        <v>2224.0166666666664</v>
      </c>
      <c r="K106" s="277">
        <v>2183.9499999999998</v>
      </c>
      <c r="L106" s="277">
        <v>2144.1</v>
      </c>
      <c r="M106" s="277">
        <v>15.55484</v>
      </c>
    </row>
    <row r="107" spans="1:13">
      <c r="A107" s="301">
        <v>98</v>
      </c>
      <c r="B107" s="277" t="s">
        <v>254</v>
      </c>
      <c r="C107" s="277">
        <v>210.25</v>
      </c>
      <c r="D107" s="279">
        <v>211.68333333333331</v>
      </c>
      <c r="E107" s="279">
        <v>207.61666666666662</v>
      </c>
      <c r="F107" s="279">
        <v>204.98333333333332</v>
      </c>
      <c r="G107" s="279">
        <v>200.91666666666663</v>
      </c>
      <c r="H107" s="279">
        <v>214.31666666666661</v>
      </c>
      <c r="I107" s="279">
        <v>218.38333333333327</v>
      </c>
      <c r="J107" s="279">
        <v>221.01666666666659</v>
      </c>
      <c r="K107" s="277">
        <v>215.75</v>
      </c>
      <c r="L107" s="277">
        <v>209.05</v>
      </c>
      <c r="M107" s="277">
        <v>11.546250000000001</v>
      </c>
    </row>
    <row r="108" spans="1:13">
      <c r="A108" s="301">
        <v>99</v>
      </c>
      <c r="B108" s="277" t="s">
        <v>255</v>
      </c>
      <c r="C108" s="277">
        <v>31.75</v>
      </c>
      <c r="D108" s="279">
        <v>31.933333333333337</v>
      </c>
      <c r="E108" s="279">
        <v>31.416666666666671</v>
      </c>
      <c r="F108" s="279">
        <v>31.083333333333336</v>
      </c>
      <c r="G108" s="279">
        <v>30.56666666666667</v>
      </c>
      <c r="H108" s="279">
        <v>32.266666666666673</v>
      </c>
      <c r="I108" s="279">
        <v>32.783333333333339</v>
      </c>
      <c r="J108" s="279">
        <v>33.116666666666674</v>
      </c>
      <c r="K108" s="277">
        <v>32.450000000000003</v>
      </c>
      <c r="L108" s="277">
        <v>31.6</v>
      </c>
      <c r="M108" s="277">
        <v>3.8979499999999998</v>
      </c>
    </row>
    <row r="109" spans="1:13">
      <c r="A109" s="301">
        <v>100</v>
      </c>
      <c r="B109" s="277" t="s">
        <v>117</v>
      </c>
      <c r="C109" s="277">
        <v>143.30000000000001</v>
      </c>
      <c r="D109" s="279">
        <v>144.4</v>
      </c>
      <c r="E109" s="279">
        <v>140.15</v>
      </c>
      <c r="F109" s="279">
        <v>137</v>
      </c>
      <c r="G109" s="279">
        <v>132.75</v>
      </c>
      <c r="H109" s="279">
        <v>147.55000000000001</v>
      </c>
      <c r="I109" s="279">
        <v>151.80000000000001</v>
      </c>
      <c r="J109" s="279">
        <v>154.95000000000002</v>
      </c>
      <c r="K109" s="277">
        <v>148.65</v>
      </c>
      <c r="L109" s="277">
        <v>141.25</v>
      </c>
      <c r="M109" s="277">
        <v>131.34904</v>
      </c>
    </row>
    <row r="110" spans="1:13">
      <c r="A110" s="301">
        <v>101</v>
      </c>
      <c r="B110" s="277" t="s">
        <v>258</v>
      </c>
      <c r="C110" s="277" t="e">
        <v>#N/A</v>
      </c>
      <c r="D110" s="279" t="e">
        <v>#N/A</v>
      </c>
      <c r="E110" s="279" t="e">
        <v>#N/A</v>
      </c>
      <c r="F110" s="279" t="e">
        <v>#N/A</v>
      </c>
      <c r="G110" s="279" t="e">
        <v>#N/A</v>
      </c>
      <c r="H110" s="279" t="e">
        <v>#N/A</v>
      </c>
      <c r="I110" s="279" t="e">
        <v>#N/A</v>
      </c>
      <c r="J110" s="279" t="e">
        <v>#N/A</v>
      </c>
      <c r="K110" s="277" t="e">
        <v>#N/A</v>
      </c>
      <c r="L110" s="277" t="e">
        <v>#N/A</v>
      </c>
      <c r="M110" s="277" t="e">
        <v>#N/A</v>
      </c>
    </row>
    <row r="111" spans="1:13">
      <c r="A111" s="301">
        <v>102</v>
      </c>
      <c r="B111" s="277" t="s">
        <v>118</v>
      </c>
      <c r="C111" s="277">
        <v>396.05</v>
      </c>
      <c r="D111" s="279">
        <v>400.25</v>
      </c>
      <c r="E111" s="279">
        <v>390.6</v>
      </c>
      <c r="F111" s="279">
        <v>385.15000000000003</v>
      </c>
      <c r="G111" s="279">
        <v>375.50000000000006</v>
      </c>
      <c r="H111" s="279">
        <v>405.7</v>
      </c>
      <c r="I111" s="279">
        <v>415.34999999999997</v>
      </c>
      <c r="J111" s="279">
        <v>420.79999999999995</v>
      </c>
      <c r="K111" s="277">
        <v>409.9</v>
      </c>
      <c r="L111" s="277">
        <v>394.8</v>
      </c>
      <c r="M111" s="277">
        <v>281.45199000000002</v>
      </c>
    </row>
    <row r="112" spans="1:13">
      <c r="A112" s="301">
        <v>103</v>
      </c>
      <c r="B112" s="277" t="s">
        <v>256</v>
      </c>
      <c r="C112" s="277">
        <v>1230.5999999999999</v>
      </c>
      <c r="D112" s="279">
        <v>1237.8833333333332</v>
      </c>
      <c r="E112" s="279">
        <v>1220.7666666666664</v>
      </c>
      <c r="F112" s="279">
        <v>1210.9333333333332</v>
      </c>
      <c r="G112" s="279">
        <v>1193.8166666666664</v>
      </c>
      <c r="H112" s="279">
        <v>1247.7166666666665</v>
      </c>
      <c r="I112" s="279">
        <v>1264.8333333333333</v>
      </c>
      <c r="J112" s="279">
        <v>1274.6666666666665</v>
      </c>
      <c r="K112" s="277">
        <v>1255</v>
      </c>
      <c r="L112" s="277">
        <v>1228.05</v>
      </c>
      <c r="M112" s="277">
        <v>3.6902699999999999</v>
      </c>
    </row>
    <row r="113" spans="1:13">
      <c r="A113" s="301">
        <v>104</v>
      </c>
      <c r="B113" s="277" t="s">
        <v>119</v>
      </c>
      <c r="C113" s="277">
        <v>408.9</v>
      </c>
      <c r="D113" s="279">
        <v>411.5</v>
      </c>
      <c r="E113" s="279">
        <v>400.85</v>
      </c>
      <c r="F113" s="279">
        <v>392.8</v>
      </c>
      <c r="G113" s="279">
        <v>382.15000000000003</v>
      </c>
      <c r="H113" s="279">
        <v>419.55</v>
      </c>
      <c r="I113" s="279">
        <v>430.2</v>
      </c>
      <c r="J113" s="279">
        <v>438.25</v>
      </c>
      <c r="K113" s="277">
        <v>422.15</v>
      </c>
      <c r="L113" s="277">
        <v>403.45</v>
      </c>
      <c r="M113" s="277">
        <v>31.22579</v>
      </c>
    </row>
    <row r="114" spans="1:13">
      <c r="A114" s="301">
        <v>105</v>
      </c>
      <c r="B114" s="277" t="s">
        <v>257</v>
      </c>
      <c r="C114" s="277">
        <v>37.25</v>
      </c>
      <c r="D114" s="279">
        <v>37.433333333333337</v>
      </c>
      <c r="E114" s="279">
        <v>36.916666666666671</v>
      </c>
      <c r="F114" s="279">
        <v>36.583333333333336</v>
      </c>
      <c r="G114" s="279">
        <v>36.06666666666667</v>
      </c>
      <c r="H114" s="279">
        <v>37.766666666666673</v>
      </c>
      <c r="I114" s="279">
        <v>38.283333333333339</v>
      </c>
      <c r="J114" s="279">
        <v>38.616666666666674</v>
      </c>
      <c r="K114" s="277">
        <v>37.950000000000003</v>
      </c>
      <c r="L114" s="277">
        <v>37.1</v>
      </c>
      <c r="M114" s="277">
        <v>7.1932400000000003</v>
      </c>
    </row>
    <row r="115" spans="1:13">
      <c r="A115" s="301">
        <v>106</v>
      </c>
      <c r="B115" s="277" t="s">
        <v>120</v>
      </c>
      <c r="C115" s="277">
        <v>8.6999999999999993</v>
      </c>
      <c r="D115" s="279">
        <v>8.7666666666666675</v>
      </c>
      <c r="E115" s="279">
        <v>8.4833333333333343</v>
      </c>
      <c r="F115" s="279">
        <v>8.2666666666666675</v>
      </c>
      <c r="G115" s="279">
        <v>7.9833333333333343</v>
      </c>
      <c r="H115" s="279">
        <v>8.9833333333333343</v>
      </c>
      <c r="I115" s="279">
        <v>9.2666666666666693</v>
      </c>
      <c r="J115" s="279">
        <v>9.4833333333333343</v>
      </c>
      <c r="K115" s="277">
        <v>9.0500000000000007</v>
      </c>
      <c r="L115" s="277">
        <v>8.5500000000000007</v>
      </c>
      <c r="M115" s="277">
        <v>1501.1601800000001</v>
      </c>
    </row>
    <row r="116" spans="1:13">
      <c r="A116" s="301">
        <v>107</v>
      </c>
      <c r="B116" s="277" t="s">
        <v>121</v>
      </c>
      <c r="C116" s="277">
        <v>30.9</v>
      </c>
      <c r="D116" s="279">
        <v>31.083333333333332</v>
      </c>
      <c r="E116" s="279">
        <v>30.466666666666665</v>
      </c>
      <c r="F116" s="279">
        <v>30.033333333333331</v>
      </c>
      <c r="G116" s="279">
        <v>29.416666666666664</v>
      </c>
      <c r="H116" s="279">
        <v>31.516666666666666</v>
      </c>
      <c r="I116" s="279">
        <v>32.133333333333333</v>
      </c>
      <c r="J116" s="279">
        <v>32.566666666666663</v>
      </c>
      <c r="K116" s="277">
        <v>31.7</v>
      </c>
      <c r="L116" s="277">
        <v>30.65</v>
      </c>
      <c r="M116" s="277">
        <v>199.71838</v>
      </c>
    </row>
    <row r="117" spans="1:13">
      <c r="A117" s="301">
        <v>108</v>
      </c>
      <c r="B117" s="277" t="s">
        <v>122</v>
      </c>
      <c r="C117" s="277">
        <v>406.55</v>
      </c>
      <c r="D117" s="279">
        <v>408.25</v>
      </c>
      <c r="E117" s="279">
        <v>402.7</v>
      </c>
      <c r="F117" s="279">
        <v>398.84999999999997</v>
      </c>
      <c r="G117" s="279">
        <v>393.29999999999995</v>
      </c>
      <c r="H117" s="279">
        <v>412.1</v>
      </c>
      <c r="I117" s="279">
        <v>417.65</v>
      </c>
      <c r="J117" s="279">
        <v>421.50000000000006</v>
      </c>
      <c r="K117" s="277">
        <v>413.8</v>
      </c>
      <c r="L117" s="277">
        <v>404.4</v>
      </c>
      <c r="M117" s="277">
        <v>23.05125</v>
      </c>
    </row>
    <row r="118" spans="1:13">
      <c r="A118" s="301">
        <v>109</v>
      </c>
      <c r="B118" s="277" t="s">
        <v>260</v>
      </c>
      <c r="C118" s="277">
        <v>97.55</v>
      </c>
      <c r="D118" s="279">
        <v>97.783333333333346</v>
      </c>
      <c r="E118" s="279">
        <v>96.166666666666686</v>
      </c>
      <c r="F118" s="279">
        <v>94.783333333333346</v>
      </c>
      <c r="G118" s="279">
        <v>93.166666666666686</v>
      </c>
      <c r="H118" s="279">
        <v>99.166666666666686</v>
      </c>
      <c r="I118" s="279">
        <v>100.78333333333333</v>
      </c>
      <c r="J118" s="279">
        <v>102.16666666666669</v>
      </c>
      <c r="K118" s="277">
        <v>99.4</v>
      </c>
      <c r="L118" s="277">
        <v>96.4</v>
      </c>
      <c r="M118" s="277">
        <v>7.4370200000000004</v>
      </c>
    </row>
    <row r="119" spans="1:13">
      <c r="A119" s="301">
        <v>110</v>
      </c>
      <c r="B119" s="277" t="s">
        <v>123</v>
      </c>
      <c r="C119" s="277">
        <v>1293.7</v>
      </c>
      <c r="D119" s="279">
        <v>1305.5833333333333</v>
      </c>
      <c r="E119" s="279">
        <v>1276.1666666666665</v>
      </c>
      <c r="F119" s="279">
        <v>1258.6333333333332</v>
      </c>
      <c r="G119" s="279">
        <v>1229.2166666666665</v>
      </c>
      <c r="H119" s="279">
        <v>1323.1166666666666</v>
      </c>
      <c r="I119" s="279">
        <v>1352.5333333333331</v>
      </c>
      <c r="J119" s="279">
        <v>1370.0666666666666</v>
      </c>
      <c r="K119" s="277">
        <v>1335</v>
      </c>
      <c r="L119" s="277">
        <v>1288.05</v>
      </c>
      <c r="M119" s="277">
        <v>9.1680399999999995</v>
      </c>
    </row>
    <row r="120" spans="1:13">
      <c r="A120" s="301">
        <v>111</v>
      </c>
      <c r="B120" s="277" t="s">
        <v>124</v>
      </c>
      <c r="C120" s="277">
        <v>592.85</v>
      </c>
      <c r="D120" s="279">
        <v>598.30000000000007</v>
      </c>
      <c r="E120" s="279">
        <v>580.65000000000009</v>
      </c>
      <c r="F120" s="279">
        <v>568.45000000000005</v>
      </c>
      <c r="G120" s="279">
        <v>550.80000000000007</v>
      </c>
      <c r="H120" s="279">
        <v>610.50000000000011</v>
      </c>
      <c r="I120" s="279">
        <v>628.15</v>
      </c>
      <c r="J120" s="279">
        <v>640.35000000000014</v>
      </c>
      <c r="K120" s="277">
        <v>615.95000000000005</v>
      </c>
      <c r="L120" s="277">
        <v>586.1</v>
      </c>
      <c r="M120" s="277">
        <v>149.33520999999999</v>
      </c>
    </row>
    <row r="121" spans="1:13">
      <c r="A121" s="301">
        <v>112</v>
      </c>
      <c r="B121" s="277" t="s">
        <v>125</v>
      </c>
      <c r="C121" s="277">
        <v>186.15</v>
      </c>
      <c r="D121" s="279">
        <v>188.0333333333333</v>
      </c>
      <c r="E121" s="279">
        <v>181.81666666666661</v>
      </c>
      <c r="F121" s="279">
        <v>177.48333333333329</v>
      </c>
      <c r="G121" s="279">
        <v>171.26666666666659</v>
      </c>
      <c r="H121" s="279">
        <v>192.36666666666662</v>
      </c>
      <c r="I121" s="279">
        <v>198.58333333333331</v>
      </c>
      <c r="J121" s="279">
        <v>202.91666666666663</v>
      </c>
      <c r="K121" s="277">
        <v>194.25</v>
      </c>
      <c r="L121" s="277">
        <v>183.7</v>
      </c>
      <c r="M121" s="277">
        <v>83.844729999999998</v>
      </c>
    </row>
    <row r="122" spans="1:13">
      <c r="A122" s="301">
        <v>113</v>
      </c>
      <c r="B122" s="277" t="s">
        <v>126</v>
      </c>
      <c r="C122" s="277">
        <v>1076.55</v>
      </c>
      <c r="D122" s="279">
        <v>1083.7833333333335</v>
      </c>
      <c r="E122" s="279">
        <v>1062.8166666666671</v>
      </c>
      <c r="F122" s="279">
        <v>1049.0833333333335</v>
      </c>
      <c r="G122" s="279">
        <v>1028.116666666667</v>
      </c>
      <c r="H122" s="279">
        <v>1097.5166666666671</v>
      </c>
      <c r="I122" s="279">
        <v>1118.4833333333338</v>
      </c>
      <c r="J122" s="279">
        <v>1132.2166666666672</v>
      </c>
      <c r="K122" s="277">
        <v>1104.75</v>
      </c>
      <c r="L122" s="277">
        <v>1070.05</v>
      </c>
      <c r="M122" s="277">
        <v>76.084130000000002</v>
      </c>
    </row>
    <row r="123" spans="1:13">
      <c r="A123" s="301">
        <v>114</v>
      </c>
      <c r="B123" s="277" t="s">
        <v>127</v>
      </c>
      <c r="C123" s="277">
        <v>78.05</v>
      </c>
      <c r="D123" s="279">
        <v>77.833333333333329</v>
      </c>
      <c r="E123" s="279">
        <v>77.316666666666663</v>
      </c>
      <c r="F123" s="279">
        <v>76.583333333333329</v>
      </c>
      <c r="G123" s="279">
        <v>76.066666666666663</v>
      </c>
      <c r="H123" s="279">
        <v>78.566666666666663</v>
      </c>
      <c r="I123" s="279">
        <v>79.083333333333343</v>
      </c>
      <c r="J123" s="279">
        <v>79.816666666666663</v>
      </c>
      <c r="K123" s="277">
        <v>78.349999999999994</v>
      </c>
      <c r="L123" s="277">
        <v>77.099999999999994</v>
      </c>
      <c r="M123" s="277">
        <v>114.14391999999999</v>
      </c>
    </row>
    <row r="124" spans="1:13">
      <c r="A124" s="301">
        <v>115</v>
      </c>
      <c r="B124" s="277" t="s">
        <v>262</v>
      </c>
      <c r="C124" s="277">
        <v>2337.5</v>
      </c>
      <c r="D124" s="279">
        <v>2369.8333333333335</v>
      </c>
      <c r="E124" s="279">
        <v>2279.666666666667</v>
      </c>
      <c r="F124" s="279">
        <v>2221.8333333333335</v>
      </c>
      <c r="G124" s="279">
        <v>2131.666666666667</v>
      </c>
      <c r="H124" s="279">
        <v>2427.666666666667</v>
      </c>
      <c r="I124" s="279">
        <v>2517.8333333333339</v>
      </c>
      <c r="J124" s="279">
        <v>2575.666666666667</v>
      </c>
      <c r="K124" s="277">
        <v>2460</v>
      </c>
      <c r="L124" s="277">
        <v>2312</v>
      </c>
      <c r="M124" s="277">
        <v>6.5265300000000002</v>
      </c>
    </row>
    <row r="125" spans="1:13">
      <c r="A125" s="301">
        <v>116</v>
      </c>
      <c r="B125" s="277" t="s">
        <v>2931</v>
      </c>
      <c r="C125" s="277">
        <v>1333.35</v>
      </c>
      <c r="D125" s="279">
        <v>1327.45</v>
      </c>
      <c r="E125" s="279">
        <v>1315.9</v>
      </c>
      <c r="F125" s="279">
        <v>1298.45</v>
      </c>
      <c r="G125" s="279">
        <v>1286.9000000000001</v>
      </c>
      <c r="H125" s="279">
        <v>1344.9</v>
      </c>
      <c r="I125" s="279">
        <v>1356.4499999999998</v>
      </c>
      <c r="J125" s="279">
        <v>1373.9</v>
      </c>
      <c r="K125" s="277">
        <v>1339</v>
      </c>
      <c r="L125" s="277">
        <v>1310</v>
      </c>
      <c r="M125" s="277">
        <v>1.8501799999999999</v>
      </c>
    </row>
    <row r="126" spans="1:13">
      <c r="A126" s="301">
        <v>117</v>
      </c>
      <c r="B126" s="277" t="s">
        <v>128</v>
      </c>
      <c r="C126" s="277">
        <v>165.5</v>
      </c>
      <c r="D126" s="279">
        <v>166.33333333333334</v>
      </c>
      <c r="E126" s="279">
        <v>164.16666666666669</v>
      </c>
      <c r="F126" s="279">
        <v>162.83333333333334</v>
      </c>
      <c r="G126" s="279">
        <v>160.66666666666669</v>
      </c>
      <c r="H126" s="279">
        <v>167.66666666666669</v>
      </c>
      <c r="I126" s="279">
        <v>169.83333333333337</v>
      </c>
      <c r="J126" s="279">
        <v>171.16666666666669</v>
      </c>
      <c r="K126" s="277">
        <v>168.5</v>
      </c>
      <c r="L126" s="277">
        <v>165</v>
      </c>
      <c r="M126" s="277">
        <v>168.20839000000001</v>
      </c>
    </row>
    <row r="127" spans="1:13">
      <c r="A127" s="301">
        <v>118</v>
      </c>
      <c r="B127" s="277" t="s">
        <v>129</v>
      </c>
      <c r="C127" s="277">
        <v>190.6</v>
      </c>
      <c r="D127" s="279">
        <v>193.33333333333334</v>
      </c>
      <c r="E127" s="279">
        <v>186.26666666666668</v>
      </c>
      <c r="F127" s="279">
        <v>181.93333333333334</v>
      </c>
      <c r="G127" s="279">
        <v>174.86666666666667</v>
      </c>
      <c r="H127" s="279">
        <v>197.66666666666669</v>
      </c>
      <c r="I127" s="279">
        <v>204.73333333333335</v>
      </c>
      <c r="J127" s="279">
        <v>209.06666666666669</v>
      </c>
      <c r="K127" s="277">
        <v>200.4</v>
      </c>
      <c r="L127" s="277">
        <v>189</v>
      </c>
      <c r="M127" s="277">
        <v>129.22102000000001</v>
      </c>
    </row>
    <row r="128" spans="1:13">
      <c r="A128" s="301">
        <v>119</v>
      </c>
      <c r="B128" s="277" t="s">
        <v>263</v>
      </c>
      <c r="C128" s="277">
        <v>60.2</v>
      </c>
      <c r="D128" s="279">
        <v>60.683333333333337</v>
      </c>
      <c r="E128" s="279">
        <v>59.466666666666676</v>
      </c>
      <c r="F128" s="279">
        <v>58.733333333333341</v>
      </c>
      <c r="G128" s="279">
        <v>57.51666666666668</v>
      </c>
      <c r="H128" s="279">
        <v>61.416666666666671</v>
      </c>
      <c r="I128" s="279">
        <v>62.63333333333334</v>
      </c>
      <c r="J128" s="279">
        <v>63.366666666666667</v>
      </c>
      <c r="K128" s="277">
        <v>61.9</v>
      </c>
      <c r="L128" s="277">
        <v>59.95</v>
      </c>
      <c r="M128" s="277">
        <v>8.05748</v>
      </c>
    </row>
    <row r="129" spans="1:13">
      <c r="A129" s="301">
        <v>120</v>
      </c>
      <c r="B129" s="277" t="s">
        <v>130</v>
      </c>
      <c r="C129" s="277">
        <v>305.85000000000002</v>
      </c>
      <c r="D129" s="279">
        <v>308.33333333333331</v>
      </c>
      <c r="E129" s="279">
        <v>301.51666666666665</v>
      </c>
      <c r="F129" s="279">
        <v>297.18333333333334</v>
      </c>
      <c r="G129" s="279">
        <v>290.36666666666667</v>
      </c>
      <c r="H129" s="279">
        <v>312.66666666666663</v>
      </c>
      <c r="I129" s="279">
        <v>319.48333333333335</v>
      </c>
      <c r="J129" s="279">
        <v>323.81666666666661</v>
      </c>
      <c r="K129" s="277">
        <v>315.14999999999998</v>
      </c>
      <c r="L129" s="277">
        <v>304</v>
      </c>
      <c r="M129" s="277">
        <v>88.882760000000005</v>
      </c>
    </row>
    <row r="130" spans="1:13">
      <c r="A130" s="301">
        <v>121</v>
      </c>
      <c r="B130" s="277" t="s">
        <v>264</v>
      </c>
      <c r="C130" s="277">
        <v>752.8</v>
      </c>
      <c r="D130" s="279">
        <v>750.18333333333339</v>
      </c>
      <c r="E130" s="279">
        <v>738.81666666666683</v>
      </c>
      <c r="F130" s="279">
        <v>724.83333333333348</v>
      </c>
      <c r="G130" s="279">
        <v>713.46666666666692</v>
      </c>
      <c r="H130" s="279">
        <v>764.16666666666674</v>
      </c>
      <c r="I130" s="279">
        <v>775.5333333333333</v>
      </c>
      <c r="J130" s="279">
        <v>789.51666666666665</v>
      </c>
      <c r="K130" s="277">
        <v>761.55</v>
      </c>
      <c r="L130" s="277">
        <v>736.2</v>
      </c>
      <c r="M130" s="277">
        <v>2.0075099999999999</v>
      </c>
    </row>
    <row r="131" spans="1:13">
      <c r="A131" s="301">
        <v>122</v>
      </c>
      <c r="B131" s="277" t="s">
        <v>131</v>
      </c>
      <c r="C131" s="277">
        <v>2179.6</v>
      </c>
      <c r="D131" s="279">
        <v>2187.65</v>
      </c>
      <c r="E131" s="279">
        <v>2152.7000000000003</v>
      </c>
      <c r="F131" s="279">
        <v>2125.8000000000002</v>
      </c>
      <c r="G131" s="279">
        <v>2090.8500000000004</v>
      </c>
      <c r="H131" s="279">
        <v>2214.5500000000002</v>
      </c>
      <c r="I131" s="279">
        <v>2249.5</v>
      </c>
      <c r="J131" s="279">
        <v>2276.4</v>
      </c>
      <c r="K131" s="277">
        <v>2222.6</v>
      </c>
      <c r="L131" s="277">
        <v>2160.75</v>
      </c>
      <c r="M131" s="277">
        <v>7.48414</v>
      </c>
    </row>
    <row r="132" spans="1:13">
      <c r="A132" s="301">
        <v>123</v>
      </c>
      <c r="B132" s="277" t="s">
        <v>133</v>
      </c>
      <c r="C132" s="277">
        <v>1551.35</v>
      </c>
      <c r="D132" s="279">
        <v>1555.7833333333335</v>
      </c>
      <c r="E132" s="279">
        <v>1536.5666666666671</v>
      </c>
      <c r="F132" s="279">
        <v>1521.7833333333335</v>
      </c>
      <c r="G132" s="279">
        <v>1502.5666666666671</v>
      </c>
      <c r="H132" s="279">
        <v>1570.5666666666671</v>
      </c>
      <c r="I132" s="279">
        <v>1589.7833333333338</v>
      </c>
      <c r="J132" s="279">
        <v>1604.5666666666671</v>
      </c>
      <c r="K132" s="277">
        <v>1575</v>
      </c>
      <c r="L132" s="277">
        <v>1541</v>
      </c>
      <c r="M132" s="277">
        <v>72.450090000000003</v>
      </c>
    </row>
    <row r="133" spans="1:13">
      <c r="A133" s="301">
        <v>124</v>
      </c>
      <c r="B133" s="277" t="s">
        <v>134</v>
      </c>
      <c r="C133" s="277">
        <v>65.55</v>
      </c>
      <c r="D133" s="279">
        <v>65.8</v>
      </c>
      <c r="E133" s="279">
        <v>64.75</v>
      </c>
      <c r="F133" s="279">
        <v>63.95</v>
      </c>
      <c r="G133" s="279">
        <v>62.900000000000006</v>
      </c>
      <c r="H133" s="279">
        <v>66.599999999999994</v>
      </c>
      <c r="I133" s="279">
        <v>67.649999999999977</v>
      </c>
      <c r="J133" s="279">
        <v>68.449999999999989</v>
      </c>
      <c r="K133" s="277">
        <v>66.849999999999994</v>
      </c>
      <c r="L133" s="277">
        <v>65</v>
      </c>
      <c r="M133" s="277">
        <v>101.01730999999999</v>
      </c>
    </row>
    <row r="134" spans="1:13">
      <c r="A134" s="301">
        <v>125</v>
      </c>
      <c r="B134" s="277" t="s">
        <v>358</v>
      </c>
      <c r="C134" s="277">
        <v>2260.8000000000002</v>
      </c>
      <c r="D134" s="279">
        <v>2256.0833333333335</v>
      </c>
      <c r="E134" s="279">
        <v>2226.916666666667</v>
      </c>
      <c r="F134" s="279">
        <v>2193.0333333333333</v>
      </c>
      <c r="G134" s="279">
        <v>2163.8666666666668</v>
      </c>
      <c r="H134" s="279">
        <v>2289.9666666666672</v>
      </c>
      <c r="I134" s="279">
        <v>2319.1333333333341</v>
      </c>
      <c r="J134" s="279">
        <v>2353.0166666666673</v>
      </c>
      <c r="K134" s="277">
        <v>2285.25</v>
      </c>
      <c r="L134" s="277">
        <v>2222.1999999999998</v>
      </c>
      <c r="M134" s="277">
        <v>1.67038</v>
      </c>
    </row>
    <row r="135" spans="1:13">
      <c r="A135" s="301">
        <v>126</v>
      </c>
      <c r="B135" s="277" t="s">
        <v>135</v>
      </c>
      <c r="C135" s="277">
        <v>295.05</v>
      </c>
      <c r="D135" s="279">
        <v>296.65000000000003</v>
      </c>
      <c r="E135" s="279">
        <v>291.40000000000009</v>
      </c>
      <c r="F135" s="279">
        <v>287.75000000000006</v>
      </c>
      <c r="G135" s="279">
        <v>282.50000000000011</v>
      </c>
      <c r="H135" s="279">
        <v>300.30000000000007</v>
      </c>
      <c r="I135" s="279">
        <v>305.54999999999995</v>
      </c>
      <c r="J135" s="279">
        <v>309.20000000000005</v>
      </c>
      <c r="K135" s="277">
        <v>301.89999999999998</v>
      </c>
      <c r="L135" s="277">
        <v>293</v>
      </c>
      <c r="M135" s="277">
        <v>31.43412</v>
      </c>
    </row>
    <row r="136" spans="1:13">
      <c r="A136" s="301">
        <v>127</v>
      </c>
      <c r="B136" s="277" t="s">
        <v>136</v>
      </c>
      <c r="C136" s="277">
        <v>982.85</v>
      </c>
      <c r="D136" s="279">
        <v>983.9</v>
      </c>
      <c r="E136" s="279">
        <v>973.15</v>
      </c>
      <c r="F136" s="279">
        <v>963.45</v>
      </c>
      <c r="G136" s="279">
        <v>952.7</v>
      </c>
      <c r="H136" s="279">
        <v>993.59999999999991</v>
      </c>
      <c r="I136" s="279">
        <v>1004.3499999999999</v>
      </c>
      <c r="J136" s="279">
        <v>1014.0499999999998</v>
      </c>
      <c r="K136" s="277">
        <v>994.65</v>
      </c>
      <c r="L136" s="277">
        <v>974.2</v>
      </c>
      <c r="M136" s="277">
        <v>73.692260000000005</v>
      </c>
    </row>
    <row r="137" spans="1:13">
      <c r="A137" s="301">
        <v>128</v>
      </c>
      <c r="B137" s="277" t="s">
        <v>266</v>
      </c>
      <c r="C137" s="277">
        <v>2889.2</v>
      </c>
      <c r="D137" s="279">
        <v>2904.2000000000003</v>
      </c>
      <c r="E137" s="279">
        <v>2859.6000000000004</v>
      </c>
      <c r="F137" s="279">
        <v>2830</v>
      </c>
      <c r="G137" s="279">
        <v>2785.4</v>
      </c>
      <c r="H137" s="279">
        <v>2933.8000000000006</v>
      </c>
      <c r="I137" s="279">
        <v>2978.4</v>
      </c>
      <c r="J137" s="279">
        <v>3008.0000000000009</v>
      </c>
      <c r="K137" s="277">
        <v>2948.8</v>
      </c>
      <c r="L137" s="277">
        <v>2874.6</v>
      </c>
      <c r="M137" s="277">
        <v>3.3997299999999999</v>
      </c>
    </row>
    <row r="138" spans="1:13">
      <c r="A138" s="301">
        <v>129</v>
      </c>
      <c r="B138" s="277" t="s">
        <v>265</v>
      </c>
      <c r="C138" s="277">
        <v>1755.05</v>
      </c>
      <c r="D138" s="279">
        <v>1756.25</v>
      </c>
      <c r="E138" s="279">
        <v>1728.3</v>
      </c>
      <c r="F138" s="279">
        <v>1701.55</v>
      </c>
      <c r="G138" s="279">
        <v>1673.6</v>
      </c>
      <c r="H138" s="279">
        <v>1783</v>
      </c>
      <c r="I138" s="279">
        <v>1810.9499999999998</v>
      </c>
      <c r="J138" s="279">
        <v>1837.7</v>
      </c>
      <c r="K138" s="277">
        <v>1784.2</v>
      </c>
      <c r="L138" s="277">
        <v>1729.5</v>
      </c>
      <c r="M138" s="277">
        <v>1.1134500000000001</v>
      </c>
    </row>
    <row r="139" spans="1:13">
      <c r="A139" s="301">
        <v>130</v>
      </c>
      <c r="B139" s="277" t="s">
        <v>137</v>
      </c>
      <c r="C139" s="277">
        <v>941.85</v>
      </c>
      <c r="D139" s="279">
        <v>949.86666666666667</v>
      </c>
      <c r="E139" s="279">
        <v>927.13333333333333</v>
      </c>
      <c r="F139" s="279">
        <v>912.41666666666663</v>
      </c>
      <c r="G139" s="279">
        <v>889.68333333333328</v>
      </c>
      <c r="H139" s="279">
        <v>964.58333333333337</v>
      </c>
      <c r="I139" s="279">
        <v>987.31666666666672</v>
      </c>
      <c r="J139" s="279">
        <v>1002.0333333333334</v>
      </c>
      <c r="K139" s="277">
        <v>972.6</v>
      </c>
      <c r="L139" s="277">
        <v>935.15</v>
      </c>
      <c r="M139" s="277">
        <v>27.46508</v>
      </c>
    </row>
    <row r="140" spans="1:13">
      <c r="A140" s="301">
        <v>131</v>
      </c>
      <c r="B140" s="277" t="s">
        <v>138</v>
      </c>
      <c r="C140" s="277">
        <v>604.15</v>
      </c>
      <c r="D140" s="279">
        <v>603.78333333333342</v>
      </c>
      <c r="E140" s="279">
        <v>594.56666666666683</v>
      </c>
      <c r="F140" s="279">
        <v>584.98333333333346</v>
      </c>
      <c r="G140" s="279">
        <v>575.76666666666688</v>
      </c>
      <c r="H140" s="279">
        <v>613.36666666666679</v>
      </c>
      <c r="I140" s="279">
        <v>622.58333333333326</v>
      </c>
      <c r="J140" s="279">
        <v>632.16666666666674</v>
      </c>
      <c r="K140" s="277">
        <v>613</v>
      </c>
      <c r="L140" s="277">
        <v>594.20000000000005</v>
      </c>
      <c r="M140" s="277">
        <v>68.111180000000004</v>
      </c>
    </row>
    <row r="141" spans="1:13">
      <c r="A141" s="301">
        <v>132</v>
      </c>
      <c r="B141" s="277" t="s">
        <v>139</v>
      </c>
      <c r="C141" s="277">
        <v>121.35</v>
      </c>
      <c r="D141" s="279">
        <v>122.64999999999999</v>
      </c>
      <c r="E141" s="279">
        <v>118.89999999999998</v>
      </c>
      <c r="F141" s="279">
        <v>116.44999999999999</v>
      </c>
      <c r="G141" s="279">
        <v>112.69999999999997</v>
      </c>
      <c r="H141" s="279">
        <v>125.09999999999998</v>
      </c>
      <c r="I141" s="279">
        <v>128.85000000000002</v>
      </c>
      <c r="J141" s="279">
        <v>131.29999999999998</v>
      </c>
      <c r="K141" s="277">
        <v>126.4</v>
      </c>
      <c r="L141" s="277">
        <v>120.2</v>
      </c>
      <c r="M141" s="277">
        <v>132.46794</v>
      </c>
    </row>
    <row r="142" spans="1:13">
      <c r="A142" s="301">
        <v>133</v>
      </c>
      <c r="B142" s="277" t="s">
        <v>140</v>
      </c>
      <c r="C142" s="277">
        <v>157.25</v>
      </c>
      <c r="D142" s="279">
        <v>158.03333333333333</v>
      </c>
      <c r="E142" s="279">
        <v>154.81666666666666</v>
      </c>
      <c r="F142" s="279">
        <v>152.38333333333333</v>
      </c>
      <c r="G142" s="279">
        <v>149.16666666666666</v>
      </c>
      <c r="H142" s="279">
        <v>160.46666666666667</v>
      </c>
      <c r="I142" s="279">
        <v>163.68333333333331</v>
      </c>
      <c r="J142" s="279">
        <v>166.11666666666667</v>
      </c>
      <c r="K142" s="277">
        <v>161.25</v>
      </c>
      <c r="L142" s="277">
        <v>155.6</v>
      </c>
      <c r="M142" s="277">
        <v>46.006419999999999</v>
      </c>
    </row>
    <row r="143" spans="1:13">
      <c r="A143" s="301">
        <v>134</v>
      </c>
      <c r="B143" s="277" t="s">
        <v>141</v>
      </c>
      <c r="C143" s="277">
        <v>363</v>
      </c>
      <c r="D143" s="279">
        <v>359.2833333333333</v>
      </c>
      <c r="E143" s="279">
        <v>353.56666666666661</v>
      </c>
      <c r="F143" s="279">
        <v>344.13333333333333</v>
      </c>
      <c r="G143" s="279">
        <v>338.41666666666663</v>
      </c>
      <c r="H143" s="279">
        <v>368.71666666666658</v>
      </c>
      <c r="I143" s="279">
        <v>374.43333333333328</v>
      </c>
      <c r="J143" s="279">
        <v>383.86666666666656</v>
      </c>
      <c r="K143" s="277">
        <v>365</v>
      </c>
      <c r="L143" s="277">
        <v>349.85</v>
      </c>
      <c r="M143" s="277">
        <v>108.55977</v>
      </c>
    </row>
    <row r="144" spans="1:13">
      <c r="A144" s="301">
        <v>135</v>
      </c>
      <c r="B144" s="277" t="s">
        <v>142</v>
      </c>
      <c r="C144" s="277">
        <v>7186.05</v>
      </c>
      <c r="D144" s="279">
        <v>7209.3499999999995</v>
      </c>
      <c r="E144" s="279">
        <v>7086.6999999999989</v>
      </c>
      <c r="F144" s="279">
        <v>6987.3499999999995</v>
      </c>
      <c r="G144" s="279">
        <v>6864.6999999999989</v>
      </c>
      <c r="H144" s="279">
        <v>7308.6999999999989</v>
      </c>
      <c r="I144" s="279">
        <v>7431.3499999999985</v>
      </c>
      <c r="J144" s="279">
        <v>7530.6999999999989</v>
      </c>
      <c r="K144" s="277">
        <v>7332</v>
      </c>
      <c r="L144" s="277">
        <v>7110</v>
      </c>
      <c r="M144" s="277">
        <v>16.45177</v>
      </c>
    </row>
    <row r="145" spans="1:13">
      <c r="A145" s="301">
        <v>136</v>
      </c>
      <c r="B145" s="277" t="s">
        <v>143</v>
      </c>
      <c r="C145" s="277">
        <v>512.45000000000005</v>
      </c>
      <c r="D145" s="279">
        <v>515.13333333333333</v>
      </c>
      <c r="E145" s="279">
        <v>507.9666666666667</v>
      </c>
      <c r="F145" s="279">
        <v>503.48333333333335</v>
      </c>
      <c r="G145" s="279">
        <v>496.31666666666672</v>
      </c>
      <c r="H145" s="279">
        <v>519.61666666666667</v>
      </c>
      <c r="I145" s="279">
        <v>526.78333333333342</v>
      </c>
      <c r="J145" s="279">
        <v>531.26666666666665</v>
      </c>
      <c r="K145" s="277">
        <v>522.29999999999995</v>
      </c>
      <c r="L145" s="277">
        <v>510.65</v>
      </c>
      <c r="M145" s="277">
        <v>11.65964</v>
      </c>
    </row>
    <row r="146" spans="1:13">
      <c r="A146" s="301">
        <v>137</v>
      </c>
      <c r="B146" s="277" t="s">
        <v>144</v>
      </c>
      <c r="C146" s="277">
        <v>585.04999999999995</v>
      </c>
      <c r="D146" s="279">
        <v>585.1</v>
      </c>
      <c r="E146" s="279">
        <v>576.65000000000009</v>
      </c>
      <c r="F146" s="279">
        <v>568.25000000000011</v>
      </c>
      <c r="G146" s="279">
        <v>559.80000000000018</v>
      </c>
      <c r="H146" s="279">
        <v>593.5</v>
      </c>
      <c r="I146" s="279">
        <v>601.95000000000005</v>
      </c>
      <c r="J146" s="279">
        <v>610.34999999999991</v>
      </c>
      <c r="K146" s="277">
        <v>593.54999999999995</v>
      </c>
      <c r="L146" s="277">
        <v>576.70000000000005</v>
      </c>
      <c r="M146" s="277">
        <v>13.94525</v>
      </c>
    </row>
    <row r="147" spans="1:13">
      <c r="A147" s="301">
        <v>138</v>
      </c>
      <c r="B147" s="277" t="s">
        <v>145</v>
      </c>
      <c r="C147" s="277">
        <v>821.05</v>
      </c>
      <c r="D147" s="279">
        <v>829.43333333333339</v>
      </c>
      <c r="E147" s="279">
        <v>808.86666666666679</v>
      </c>
      <c r="F147" s="279">
        <v>796.68333333333339</v>
      </c>
      <c r="G147" s="279">
        <v>776.11666666666679</v>
      </c>
      <c r="H147" s="279">
        <v>841.61666666666679</v>
      </c>
      <c r="I147" s="279">
        <v>862.18333333333339</v>
      </c>
      <c r="J147" s="279">
        <v>874.36666666666679</v>
      </c>
      <c r="K147" s="277">
        <v>850</v>
      </c>
      <c r="L147" s="277">
        <v>817.25</v>
      </c>
      <c r="M147" s="277">
        <v>10.44702</v>
      </c>
    </row>
    <row r="148" spans="1:13">
      <c r="A148" s="301">
        <v>139</v>
      </c>
      <c r="B148" s="277" t="s">
        <v>146</v>
      </c>
      <c r="C148" s="277">
        <v>1327.25</v>
      </c>
      <c r="D148" s="279">
        <v>1345.6499999999999</v>
      </c>
      <c r="E148" s="279">
        <v>1297.6999999999998</v>
      </c>
      <c r="F148" s="279">
        <v>1268.1499999999999</v>
      </c>
      <c r="G148" s="279">
        <v>1220.1999999999998</v>
      </c>
      <c r="H148" s="279">
        <v>1375.1999999999998</v>
      </c>
      <c r="I148" s="279">
        <v>1423.15</v>
      </c>
      <c r="J148" s="279">
        <v>1452.6999999999998</v>
      </c>
      <c r="K148" s="277">
        <v>1393.6</v>
      </c>
      <c r="L148" s="277">
        <v>1316.1</v>
      </c>
      <c r="M148" s="277">
        <v>12.24858</v>
      </c>
    </row>
    <row r="149" spans="1:13">
      <c r="A149" s="301">
        <v>140</v>
      </c>
      <c r="B149" s="277" t="s">
        <v>147</v>
      </c>
      <c r="C149" s="277">
        <v>106.3</v>
      </c>
      <c r="D149" s="279">
        <v>107.93333333333334</v>
      </c>
      <c r="E149" s="279">
        <v>104.16666666666667</v>
      </c>
      <c r="F149" s="279">
        <v>102.03333333333333</v>
      </c>
      <c r="G149" s="279">
        <v>98.266666666666666</v>
      </c>
      <c r="H149" s="279">
        <v>110.06666666666668</v>
      </c>
      <c r="I149" s="279">
        <v>113.83333333333333</v>
      </c>
      <c r="J149" s="279">
        <v>115.96666666666668</v>
      </c>
      <c r="K149" s="277">
        <v>111.7</v>
      </c>
      <c r="L149" s="277">
        <v>105.8</v>
      </c>
      <c r="M149" s="277">
        <v>174.24346</v>
      </c>
    </row>
    <row r="150" spans="1:13">
      <c r="A150" s="301">
        <v>141</v>
      </c>
      <c r="B150" s="277" t="s">
        <v>268</v>
      </c>
      <c r="C150" s="277">
        <v>1341.1</v>
      </c>
      <c r="D150" s="279">
        <v>1346.3666666666666</v>
      </c>
      <c r="E150" s="279">
        <v>1316.7333333333331</v>
      </c>
      <c r="F150" s="279">
        <v>1292.3666666666666</v>
      </c>
      <c r="G150" s="279">
        <v>1262.7333333333331</v>
      </c>
      <c r="H150" s="279">
        <v>1370.7333333333331</v>
      </c>
      <c r="I150" s="279">
        <v>1400.3666666666668</v>
      </c>
      <c r="J150" s="279">
        <v>1424.7333333333331</v>
      </c>
      <c r="K150" s="277">
        <v>1376</v>
      </c>
      <c r="L150" s="277">
        <v>1322</v>
      </c>
      <c r="M150" s="277">
        <v>2.22214</v>
      </c>
    </row>
    <row r="151" spans="1:13">
      <c r="A151" s="301">
        <v>142</v>
      </c>
      <c r="B151" s="277" t="s">
        <v>148</v>
      </c>
      <c r="C151" s="277">
        <v>66844.55</v>
      </c>
      <c r="D151" s="279">
        <v>66802.400000000009</v>
      </c>
      <c r="E151" s="279">
        <v>65402.200000000012</v>
      </c>
      <c r="F151" s="279">
        <v>63959.850000000006</v>
      </c>
      <c r="G151" s="279">
        <v>62559.650000000009</v>
      </c>
      <c r="H151" s="279">
        <v>68244.750000000015</v>
      </c>
      <c r="I151" s="279">
        <v>69644.95</v>
      </c>
      <c r="J151" s="279">
        <v>71087.300000000017</v>
      </c>
      <c r="K151" s="277">
        <v>68202.600000000006</v>
      </c>
      <c r="L151" s="277">
        <v>65360.05</v>
      </c>
      <c r="M151" s="277">
        <v>0.46838999999999997</v>
      </c>
    </row>
    <row r="152" spans="1:13">
      <c r="A152" s="301">
        <v>143</v>
      </c>
      <c r="B152" s="277" t="s">
        <v>267</v>
      </c>
      <c r="C152" s="277">
        <v>28.35</v>
      </c>
      <c r="D152" s="279">
        <v>28.5</v>
      </c>
      <c r="E152" s="279">
        <v>28</v>
      </c>
      <c r="F152" s="279">
        <v>27.65</v>
      </c>
      <c r="G152" s="279">
        <v>27.15</v>
      </c>
      <c r="H152" s="279">
        <v>28.85</v>
      </c>
      <c r="I152" s="279">
        <v>29.35</v>
      </c>
      <c r="J152" s="279">
        <v>29.700000000000003</v>
      </c>
      <c r="K152" s="277">
        <v>29</v>
      </c>
      <c r="L152" s="277">
        <v>28.15</v>
      </c>
      <c r="M152" s="277">
        <v>4.2118200000000003</v>
      </c>
    </row>
    <row r="153" spans="1:13">
      <c r="A153" s="301">
        <v>144</v>
      </c>
      <c r="B153" s="277" t="s">
        <v>149</v>
      </c>
      <c r="C153" s="277">
        <v>1200.8</v>
      </c>
      <c r="D153" s="279">
        <v>1216.3500000000001</v>
      </c>
      <c r="E153" s="279">
        <v>1178.2500000000002</v>
      </c>
      <c r="F153" s="279">
        <v>1155.7</v>
      </c>
      <c r="G153" s="279">
        <v>1117.6000000000001</v>
      </c>
      <c r="H153" s="279">
        <v>1238.9000000000003</v>
      </c>
      <c r="I153" s="279">
        <v>1277.0000000000002</v>
      </c>
      <c r="J153" s="279">
        <v>1299.5500000000004</v>
      </c>
      <c r="K153" s="277">
        <v>1254.45</v>
      </c>
      <c r="L153" s="277">
        <v>1193.8</v>
      </c>
      <c r="M153" s="277">
        <v>18.887450000000001</v>
      </c>
    </row>
    <row r="154" spans="1:13">
      <c r="A154" s="301">
        <v>145</v>
      </c>
      <c r="B154" s="277" t="s">
        <v>3161</v>
      </c>
      <c r="C154" s="277">
        <v>273</v>
      </c>
      <c r="D154" s="279">
        <v>273.46666666666664</v>
      </c>
      <c r="E154" s="279">
        <v>269.5333333333333</v>
      </c>
      <c r="F154" s="279">
        <v>266.06666666666666</v>
      </c>
      <c r="G154" s="279">
        <v>262.13333333333333</v>
      </c>
      <c r="H154" s="279">
        <v>276.93333333333328</v>
      </c>
      <c r="I154" s="279">
        <v>280.86666666666656</v>
      </c>
      <c r="J154" s="279">
        <v>284.33333333333326</v>
      </c>
      <c r="K154" s="277">
        <v>277.39999999999998</v>
      </c>
      <c r="L154" s="277">
        <v>270</v>
      </c>
      <c r="M154" s="277">
        <v>6.5080900000000002</v>
      </c>
    </row>
    <row r="155" spans="1:13">
      <c r="A155" s="301">
        <v>146</v>
      </c>
      <c r="B155" s="277" t="s">
        <v>269</v>
      </c>
      <c r="C155" s="277">
        <v>928.7</v>
      </c>
      <c r="D155" s="279">
        <v>923.13333333333333</v>
      </c>
      <c r="E155" s="279">
        <v>913.56666666666661</v>
      </c>
      <c r="F155" s="279">
        <v>898.43333333333328</v>
      </c>
      <c r="G155" s="279">
        <v>888.86666666666656</v>
      </c>
      <c r="H155" s="279">
        <v>938.26666666666665</v>
      </c>
      <c r="I155" s="279">
        <v>947.83333333333348</v>
      </c>
      <c r="J155" s="279">
        <v>962.9666666666667</v>
      </c>
      <c r="K155" s="277">
        <v>932.7</v>
      </c>
      <c r="L155" s="277">
        <v>908</v>
      </c>
      <c r="M155" s="277">
        <v>2.7120299999999999</v>
      </c>
    </row>
    <row r="156" spans="1:13">
      <c r="A156" s="301">
        <v>147</v>
      </c>
      <c r="B156" s="277" t="s">
        <v>150</v>
      </c>
      <c r="C156" s="277">
        <v>30.25</v>
      </c>
      <c r="D156" s="279">
        <v>30.333333333333332</v>
      </c>
      <c r="E156" s="279">
        <v>29.916666666666664</v>
      </c>
      <c r="F156" s="279">
        <v>29.583333333333332</v>
      </c>
      <c r="G156" s="279">
        <v>29.166666666666664</v>
      </c>
      <c r="H156" s="279">
        <v>30.666666666666664</v>
      </c>
      <c r="I156" s="279">
        <v>31.083333333333329</v>
      </c>
      <c r="J156" s="279">
        <v>31.416666666666664</v>
      </c>
      <c r="K156" s="277">
        <v>30.75</v>
      </c>
      <c r="L156" s="277">
        <v>30</v>
      </c>
      <c r="M156" s="277">
        <v>86.435410000000005</v>
      </c>
    </row>
    <row r="157" spans="1:13">
      <c r="A157" s="301">
        <v>148</v>
      </c>
      <c r="B157" s="277" t="s">
        <v>261</v>
      </c>
      <c r="C157" s="277">
        <v>3562.4</v>
      </c>
      <c r="D157" s="279">
        <v>3572.15</v>
      </c>
      <c r="E157" s="279">
        <v>3490.3500000000004</v>
      </c>
      <c r="F157" s="279">
        <v>3418.3</v>
      </c>
      <c r="G157" s="279">
        <v>3336.5000000000005</v>
      </c>
      <c r="H157" s="279">
        <v>3644.2000000000003</v>
      </c>
      <c r="I157" s="279">
        <v>3726.0000000000005</v>
      </c>
      <c r="J157" s="279">
        <v>3798.05</v>
      </c>
      <c r="K157" s="277">
        <v>3653.95</v>
      </c>
      <c r="L157" s="277">
        <v>3500.1</v>
      </c>
      <c r="M157" s="277">
        <v>3.8051300000000001</v>
      </c>
    </row>
    <row r="158" spans="1:13">
      <c r="A158" s="301">
        <v>149</v>
      </c>
      <c r="B158" s="277" t="s">
        <v>153</v>
      </c>
      <c r="C158" s="277">
        <v>17119.150000000001</v>
      </c>
      <c r="D158" s="279">
        <v>17116.149999999998</v>
      </c>
      <c r="E158" s="279">
        <v>16937.299999999996</v>
      </c>
      <c r="F158" s="279">
        <v>16755.449999999997</v>
      </c>
      <c r="G158" s="279">
        <v>16576.599999999995</v>
      </c>
      <c r="H158" s="279">
        <v>17297.999999999996</v>
      </c>
      <c r="I158" s="279">
        <v>17476.849999999995</v>
      </c>
      <c r="J158" s="279">
        <v>17658.699999999997</v>
      </c>
      <c r="K158" s="277">
        <v>17295</v>
      </c>
      <c r="L158" s="277">
        <v>16934.3</v>
      </c>
      <c r="M158" s="277">
        <v>1.63263</v>
      </c>
    </row>
    <row r="159" spans="1:13">
      <c r="A159" s="301">
        <v>150</v>
      </c>
      <c r="B159" s="277" t="s">
        <v>270</v>
      </c>
      <c r="C159" s="277">
        <v>20.05</v>
      </c>
      <c r="D159" s="279">
        <v>20.116666666666664</v>
      </c>
      <c r="E159" s="279">
        <v>19.983333333333327</v>
      </c>
      <c r="F159" s="279">
        <v>19.916666666666664</v>
      </c>
      <c r="G159" s="279">
        <v>19.783333333333328</v>
      </c>
      <c r="H159" s="279">
        <v>20.183333333333326</v>
      </c>
      <c r="I159" s="279">
        <v>20.316666666666659</v>
      </c>
      <c r="J159" s="279">
        <v>20.383333333333326</v>
      </c>
      <c r="K159" s="277">
        <v>20.25</v>
      </c>
      <c r="L159" s="277">
        <v>20.05</v>
      </c>
      <c r="M159" s="277">
        <v>9.6079500000000007</v>
      </c>
    </row>
    <row r="160" spans="1:13">
      <c r="A160" s="301">
        <v>151</v>
      </c>
      <c r="B160" s="277" t="s">
        <v>155</v>
      </c>
      <c r="C160" s="277">
        <v>81.099999999999994</v>
      </c>
      <c r="D160" s="279">
        <v>81.516666666666666</v>
      </c>
      <c r="E160" s="279">
        <v>79.983333333333334</v>
      </c>
      <c r="F160" s="279">
        <v>78.866666666666674</v>
      </c>
      <c r="G160" s="279">
        <v>77.333333333333343</v>
      </c>
      <c r="H160" s="279">
        <v>82.633333333333326</v>
      </c>
      <c r="I160" s="279">
        <v>84.166666666666657</v>
      </c>
      <c r="J160" s="279">
        <v>85.283333333333317</v>
      </c>
      <c r="K160" s="277">
        <v>83.05</v>
      </c>
      <c r="L160" s="277">
        <v>80.400000000000006</v>
      </c>
      <c r="M160" s="277">
        <v>34.905619999999999</v>
      </c>
    </row>
    <row r="161" spans="1:13">
      <c r="A161" s="301">
        <v>152</v>
      </c>
      <c r="B161" s="277" t="s">
        <v>156</v>
      </c>
      <c r="C161" s="277">
        <v>88.1</v>
      </c>
      <c r="D161" s="279">
        <v>88.75</v>
      </c>
      <c r="E161" s="279">
        <v>86.85</v>
      </c>
      <c r="F161" s="279">
        <v>85.6</v>
      </c>
      <c r="G161" s="279">
        <v>83.699999999999989</v>
      </c>
      <c r="H161" s="279">
        <v>90</v>
      </c>
      <c r="I161" s="279">
        <v>91.9</v>
      </c>
      <c r="J161" s="279">
        <v>93.15</v>
      </c>
      <c r="K161" s="277">
        <v>90.65</v>
      </c>
      <c r="L161" s="277">
        <v>87.5</v>
      </c>
      <c r="M161" s="277">
        <v>447.63306999999998</v>
      </c>
    </row>
    <row r="162" spans="1:13">
      <c r="A162" s="301">
        <v>153</v>
      </c>
      <c r="B162" s="277" t="s">
        <v>271</v>
      </c>
      <c r="C162" s="277">
        <v>438.25</v>
      </c>
      <c r="D162" s="279">
        <v>440.58333333333331</v>
      </c>
      <c r="E162" s="279">
        <v>433.16666666666663</v>
      </c>
      <c r="F162" s="279">
        <v>428.08333333333331</v>
      </c>
      <c r="G162" s="279">
        <v>420.66666666666663</v>
      </c>
      <c r="H162" s="279">
        <v>445.66666666666663</v>
      </c>
      <c r="I162" s="279">
        <v>453.08333333333326</v>
      </c>
      <c r="J162" s="279">
        <v>458.16666666666663</v>
      </c>
      <c r="K162" s="277">
        <v>448</v>
      </c>
      <c r="L162" s="277">
        <v>435.5</v>
      </c>
      <c r="M162" s="277">
        <v>4.5908199999999999</v>
      </c>
    </row>
    <row r="163" spans="1:13">
      <c r="A163" s="301">
        <v>154</v>
      </c>
      <c r="B163" s="277" t="s">
        <v>272</v>
      </c>
      <c r="C163" s="277">
        <v>3175.2</v>
      </c>
      <c r="D163" s="279">
        <v>3188.0666666666671</v>
      </c>
      <c r="E163" s="279">
        <v>3142.1333333333341</v>
      </c>
      <c r="F163" s="279">
        <v>3109.0666666666671</v>
      </c>
      <c r="G163" s="279">
        <v>3063.1333333333341</v>
      </c>
      <c r="H163" s="279">
        <v>3221.1333333333341</v>
      </c>
      <c r="I163" s="279">
        <v>3267.0666666666675</v>
      </c>
      <c r="J163" s="279">
        <v>3300.1333333333341</v>
      </c>
      <c r="K163" s="277">
        <v>3234</v>
      </c>
      <c r="L163" s="277">
        <v>3155</v>
      </c>
      <c r="M163" s="277">
        <v>0.23477999999999999</v>
      </c>
    </row>
    <row r="164" spans="1:13">
      <c r="A164" s="301">
        <v>155</v>
      </c>
      <c r="B164" s="277" t="s">
        <v>157</v>
      </c>
      <c r="C164" s="277">
        <v>87.65</v>
      </c>
      <c r="D164" s="279">
        <v>88.316666666666663</v>
      </c>
      <c r="E164" s="279">
        <v>86.833333333333329</v>
      </c>
      <c r="F164" s="279">
        <v>86.016666666666666</v>
      </c>
      <c r="G164" s="279">
        <v>84.533333333333331</v>
      </c>
      <c r="H164" s="279">
        <v>89.133333333333326</v>
      </c>
      <c r="I164" s="279">
        <v>90.616666666666674</v>
      </c>
      <c r="J164" s="279">
        <v>91.433333333333323</v>
      </c>
      <c r="K164" s="277">
        <v>89.8</v>
      </c>
      <c r="L164" s="277">
        <v>87.5</v>
      </c>
      <c r="M164" s="277">
        <v>2.75976</v>
      </c>
    </row>
    <row r="165" spans="1:13">
      <c r="A165" s="301">
        <v>156</v>
      </c>
      <c r="B165" s="277" t="s">
        <v>158</v>
      </c>
      <c r="C165" s="277">
        <v>66.349999999999994</v>
      </c>
      <c r="D165" s="279">
        <v>66.61666666666666</v>
      </c>
      <c r="E165" s="279">
        <v>65.833333333333314</v>
      </c>
      <c r="F165" s="279">
        <v>65.316666666666649</v>
      </c>
      <c r="G165" s="279">
        <v>64.533333333333303</v>
      </c>
      <c r="H165" s="279">
        <v>67.133333333333326</v>
      </c>
      <c r="I165" s="279">
        <v>67.916666666666657</v>
      </c>
      <c r="J165" s="279">
        <v>68.433333333333337</v>
      </c>
      <c r="K165" s="277">
        <v>67.400000000000006</v>
      </c>
      <c r="L165" s="277">
        <v>66.099999999999994</v>
      </c>
      <c r="M165" s="277">
        <v>150.25734</v>
      </c>
    </row>
    <row r="166" spans="1:13">
      <c r="A166" s="301">
        <v>157</v>
      </c>
      <c r="B166" s="277" t="s">
        <v>159</v>
      </c>
      <c r="C166" s="277">
        <v>20197.099999999999</v>
      </c>
      <c r="D166" s="279">
        <v>20309.7</v>
      </c>
      <c r="E166" s="279">
        <v>19999.400000000001</v>
      </c>
      <c r="F166" s="279">
        <v>19801.7</v>
      </c>
      <c r="G166" s="279">
        <v>19491.400000000001</v>
      </c>
      <c r="H166" s="279">
        <v>20507.400000000001</v>
      </c>
      <c r="I166" s="279">
        <v>20817.699999999997</v>
      </c>
      <c r="J166" s="279">
        <v>21015.4</v>
      </c>
      <c r="K166" s="277">
        <v>20620</v>
      </c>
      <c r="L166" s="277">
        <v>20112</v>
      </c>
      <c r="M166" s="277">
        <v>0.27250999999999997</v>
      </c>
    </row>
    <row r="167" spans="1:13">
      <c r="A167" s="301">
        <v>158</v>
      </c>
      <c r="B167" s="277" t="s">
        <v>160</v>
      </c>
      <c r="C167" s="277">
        <v>1283.95</v>
      </c>
      <c r="D167" s="279">
        <v>1287.9666666666667</v>
      </c>
      <c r="E167" s="279">
        <v>1263.9833333333333</v>
      </c>
      <c r="F167" s="279">
        <v>1244.0166666666667</v>
      </c>
      <c r="G167" s="279">
        <v>1220.0333333333333</v>
      </c>
      <c r="H167" s="279">
        <v>1307.9333333333334</v>
      </c>
      <c r="I167" s="279">
        <v>1331.916666666667</v>
      </c>
      <c r="J167" s="279">
        <v>1351.8833333333334</v>
      </c>
      <c r="K167" s="277">
        <v>1311.95</v>
      </c>
      <c r="L167" s="277">
        <v>1268</v>
      </c>
      <c r="M167" s="277">
        <v>11.52744</v>
      </c>
    </row>
    <row r="168" spans="1:13">
      <c r="A168" s="301">
        <v>159</v>
      </c>
      <c r="B168" s="277" t="s">
        <v>161</v>
      </c>
      <c r="C168" s="277">
        <v>228.7</v>
      </c>
      <c r="D168" s="279">
        <v>230.98333333333335</v>
      </c>
      <c r="E168" s="279">
        <v>224.91666666666669</v>
      </c>
      <c r="F168" s="279">
        <v>221.13333333333333</v>
      </c>
      <c r="G168" s="279">
        <v>215.06666666666666</v>
      </c>
      <c r="H168" s="279">
        <v>234.76666666666671</v>
      </c>
      <c r="I168" s="279">
        <v>240.83333333333337</v>
      </c>
      <c r="J168" s="279">
        <v>244.61666666666673</v>
      </c>
      <c r="K168" s="277">
        <v>237.05</v>
      </c>
      <c r="L168" s="277">
        <v>227.2</v>
      </c>
      <c r="M168" s="277">
        <v>23.567160000000001</v>
      </c>
    </row>
    <row r="169" spans="1:13">
      <c r="A169" s="301">
        <v>160</v>
      </c>
      <c r="B169" s="277" t="s">
        <v>162</v>
      </c>
      <c r="C169" s="277">
        <v>85.8</v>
      </c>
      <c r="D169" s="279">
        <v>86.466666666666654</v>
      </c>
      <c r="E169" s="279">
        <v>84.333333333333314</v>
      </c>
      <c r="F169" s="279">
        <v>82.86666666666666</v>
      </c>
      <c r="G169" s="279">
        <v>80.73333333333332</v>
      </c>
      <c r="H169" s="279">
        <v>87.933333333333309</v>
      </c>
      <c r="I169" s="279">
        <v>90.066666666666663</v>
      </c>
      <c r="J169" s="279">
        <v>91.533333333333303</v>
      </c>
      <c r="K169" s="277">
        <v>88.6</v>
      </c>
      <c r="L169" s="277">
        <v>85</v>
      </c>
      <c r="M169" s="277">
        <v>50.596260000000001</v>
      </c>
    </row>
    <row r="170" spans="1:13">
      <c r="A170" s="301">
        <v>161</v>
      </c>
      <c r="B170" s="277" t="s">
        <v>275</v>
      </c>
      <c r="C170" s="277">
        <v>5083.7</v>
      </c>
      <c r="D170" s="279">
        <v>5069.0999999999995</v>
      </c>
      <c r="E170" s="279">
        <v>5001.0499999999993</v>
      </c>
      <c r="F170" s="279">
        <v>4918.3999999999996</v>
      </c>
      <c r="G170" s="279">
        <v>4850.3499999999995</v>
      </c>
      <c r="H170" s="279">
        <v>5151.7499999999991</v>
      </c>
      <c r="I170" s="279">
        <v>5219.8</v>
      </c>
      <c r="J170" s="279">
        <v>5302.4499999999989</v>
      </c>
      <c r="K170" s="277">
        <v>5137.1499999999996</v>
      </c>
      <c r="L170" s="277">
        <v>4986.45</v>
      </c>
      <c r="M170" s="277">
        <v>0.36170999999999998</v>
      </c>
    </row>
    <row r="171" spans="1:13">
      <c r="A171" s="301">
        <v>162</v>
      </c>
      <c r="B171" s="277" t="s">
        <v>277</v>
      </c>
      <c r="C171" s="277">
        <v>10361.5</v>
      </c>
      <c r="D171" s="279">
        <v>10351.416666666666</v>
      </c>
      <c r="E171" s="279">
        <v>10257.883333333331</v>
      </c>
      <c r="F171" s="279">
        <v>10154.266666666665</v>
      </c>
      <c r="G171" s="279">
        <v>10060.73333333333</v>
      </c>
      <c r="H171" s="279">
        <v>10455.033333333333</v>
      </c>
      <c r="I171" s="279">
        <v>10548.566666666669</v>
      </c>
      <c r="J171" s="279">
        <v>10652.183333333334</v>
      </c>
      <c r="K171" s="277">
        <v>10444.950000000001</v>
      </c>
      <c r="L171" s="277">
        <v>10247.799999999999</v>
      </c>
      <c r="M171" s="277">
        <v>2.333E-2</v>
      </c>
    </row>
    <row r="172" spans="1:13">
      <c r="A172" s="301">
        <v>163</v>
      </c>
      <c r="B172" s="277" t="s">
        <v>163</v>
      </c>
      <c r="C172" s="277">
        <v>1518.6</v>
      </c>
      <c r="D172" s="279">
        <v>1525.5333333333335</v>
      </c>
      <c r="E172" s="279">
        <v>1505.0666666666671</v>
      </c>
      <c r="F172" s="279">
        <v>1491.5333333333335</v>
      </c>
      <c r="G172" s="279">
        <v>1471.0666666666671</v>
      </c>
      <c r="H172" s="279">
        <v>1539.0666666666671</v>
      </c>
      <c r="I172" s="279">
        <v>1559.5333333333338</v>
      </c>
      <c r="J172" s="279">
        <v>1573.0666666666671</v>
      </c>
      <c r="K172" s="277">
        <v>1546</v>
      </c>
      <c r="L172" s="277">
        <v>1512</v>
      </c>
      <c r="M172" s="277">
        <v>7.3425700000000003</v>
      </c>
    </row>
    <row r="173" spans="1:13">
      <c r="A173" s="301">
        <v>164</v>
      </c>
      <c r="B173" s="277" t="s">
        <v>273</v>
      </c>
      <c r="C173" s="277">
        <v>2114.5500000000002</v>
      </c>
      <c r="D173" s="279">
        <v>2130.4666666666667</v>
      </c>
      <c r="E173" s="279">
        <v>2074.0833333333335</v>
      </c>
      <c r="F173" s="279">
        <v>2033.6166666666668</v>
      </c>
      <c r="G173" s="279">
        <v>1977.2333333333336</v>
      </c>
      <c r="H173" s="279">
        <v>2170.9333333333334</v>
      </c>
      <c r="I173" s="279">
        <v>2227.3166666666666</v>
      </c>
      <c r="J173" s="279">
        <v>2267.7833333333333</v>
      </c>
      <c r="K173" s="277">
        <v>2186.85</v>
      </c>
      <c r="L173" s="277">
        <v>2090</v>
      </c>
      <c r="M173" s="277">
        <v>1.93401</v>
      </c>
    </row>
    <row r="174" spans="1:13">
      <c r="A174" s="301">
        <v>165</v>
      </c>
      <c r="B174" s="277" t="s">
        <v>164</v>
      </c>
      <c r="C174" s="277">
        <v>27.1</v>
      </c>
      <c r="D174" s="279">
        <v>27.233333333333334</v>
      </c>
      <c r="E174" s="279">
        <v>26.81666666666667</v>
      </c>
      <c r="F174" s="279">
        <v>26.533333333333335</v>
      </c>
      <c r="G174" s="279">
        <v>26.116666666666671</v>
      </c>
      <c r="H174" s="279">
        <v>27.516666666666669</v>
      </c>
      <c r="I174" s="279">
        <v>27.933333333333334</v>
      </c>
      <c r="J174" s="279">
        <v>28.216666666666669</v>
      </c>
      <c r="K174" s="277">
        <v>27.65</v>
      </c>
      <c r="L174" s="277">
        <v>26.95</v>
      </c>
      <c r="M174" s="277">
        <v>293.50727000000001</v>
      </c>
    </row>
    <row r="175" spans="1:13">
      <c r="A175" s="301">
        <v>166</v>
      </c>
      <c r="B175" s="277" t="s">
        <v>274</v>
      </c>
      <c r="C175" s="277">
        <v>351</v>
      </c>
      <c r="D175" s="279">
        <v>350.36666666666662</v>
      </c>
      <c r="E175" s="279">
        <v>346.73333333333323</v>
      </c>
      <c r="F175" s="279">
        <v>342.46666666666664</v>
      </c>
      <c r="G175" s="279">
        <v>338.83333333333326</v>
      </c>
      <c r="H175" s="279">
        <v>354.63333333333321</v>
      </c>
      <c r="I175" s="279">
        <v>358.26666666666654</v>
      </c>
      <c r="J175" s="279">
        <v>362.53333333333319</v>
      </c>
      <c r="K175" s="277">
        <v>354</v>
      </c>
      <c r="L175" s="277">
        <v>346.1</v>
      </c>
      <c r="M175" s="277">
        <v>1.73746</v>
      </c>
    </row>
    <row r="176" spans="1:13">
      <c r="A176" s="301">
        <v>167</v>
      </c>
      <c r="B176" s="277" t="s">
        <v>491</v>
      </c>
      <c r="C176" s="277">
        <v>937.4</v>
      </c>
      <c r="D176" s="279">
        <v>943.4666666666667</v>
      </c>
      <c r="E176" s="279">
        <v>924.93333333333339</v>
      </c>
      <c r="F176" s="279">
        <v>912.4666666666667</v>
      </c>
      <c r="G176" s="279">
        <v>893.93333333333339</v>
      </c>
      <c r="H176" s="279">
        <v>955.93333333333339</v>
      </c>
      <c r="I176" s="279">
        <v>974.4666666666667</v>
      </c>
      <c r="J176" s="279">
        <v>986.93333333333339</v>
      </c>
      <c r="K176" s="277">
        <v>962</v>
      </c>
      <c r="L176" s="277">
        <v>931</v>
      </c>
      <c r="M176" s="277">
        <v>2.81454</v>
      </c>
    </row>
    <row r="177" spans="1:13">
      <c r="A177" s="301">
        <v>168</v>
      </c>
      <c r="B177" s="277" t="s">
        <v>165</v>
      </c>
      <c r="C177" s="277">
        <v>172.85</v>
      </c>
      <c r="D177" s="279">
        <v>172.98333333333335</v>
      </c>
      <c r="E177" s="279">
        <v>171.41666666666669</v>
      </c>
      <c r="F177" s="279">
        <v>169.98333333333335</v>
      </c>
      <c r="G177" s="279">
        <v>168.41666666666669</v>
      </c>
      <c r="H177" s="279">
        <v>174.41666666666669</v>
      </c>
      <c r="I177" s="279">
        <v>175.98333333333335</v>
      </c>
      <c r="J177" s="279">
        <v>177.41666666666669</v>
      </c>
      <c r="K177" s="277">
        <v>174.55</v>
      </c>
      <c r="L177" s="277">
        <v>171.55</v>
      </c>
      <c r="M177" s="277">
        <v>79.090180000000004</v>
      </c>
    </row>
    <row r="178" spans="1:13">
      <c r="A178" s="301">
        <v>169</v>
      </c>
      <c r="B178" s="277" t="s">
        <v>276</v>
      </c>
      <c r="C178" s="277">
        <v>245</v>
      </c>
      <c r="D178" s="279">
        <v>245.78333333333333</v>
      </c>
      <c r="E178" s="279">
        <v>242.26666666666665</v>
      </c>
      <c r="F178" s="279">
        <v>239.53333333333333</v>
      </c>
      <c r="G178" s="279">
        <v>236.01666666666665</v>
      </c>
      <c r="H178" s="279">
        <v>248.51666666666665</v>
      </c>
      <c r="I178" s="279">
        <v>252.03333333333336</v>
      </c>
      <c r="J178" s="279">
        <v>254.76666666666665</v>
      </c>
      <c r="K178" s="277">
        <v>249.3</v>
      </c>
      <c r="L178" s="277">
        <v>243.05</v>
      </c>
      <c r="M178" s="277">
        <v>1.9239200000000001</v>
      </c>
    </row>
    <row r="179" spans="1:13">
      <c r="A179" s="301">
        <v>170</v>
      </c>
      <c r="B179" s="277" t="s">
        <v>278</v>
      </c>
      <c r="C179" s="277">
        <v>407.65</v>
      </c>
      <c r="D179" s="279">
        <v>410.8</v>
      </c>
      <c r="E179" s="279">
        <v>402.95000000000005</v>
      </c>
      <c r="F179" s="279">
        <v>398.25000000000006</v>
      </c>
      <c r="G179" s="279">
        <v>390.40000000000009</v>
      </c>
      <c r="H179" s="279">
        <v>415.5</v>
      </c>
      <c r="I179" s="279">
        <v>423.35</v>
      </c>
      <c r="J179" s="279">
        <v>428.04999999999995</v>
      </c>
      <c r="K179" s="277">
        <v>418.65</v>
      </c>
      <c r="L179" s="277">
        <v>406.1</v>
      </c>
      <c r="M179" s="277">
        <v>0.44429000000000002</v>
      </c>
    </row>
    <row r="180" spans="1:13">
      <c r="A180" s="301">
        <v>171</v>
      </c>
      <c r="B180" s="277" t="s">
        <v>279</v>
      </c>
      <c r="C180" s="277">
        <v>454.8</v>
      </c>
      <c r="D180" s="279">
        <v>454.26666666666665</v>
      </c>
      <c r="E180" s="279">
        <v>450.5333333333333</v>
      </c>
      <c r="F180" s="279">
        <v>446.26666666666665</v>
      </c>
      <c r="G180" s="279">
        <v>442.5333333333333</v>
      </c>
      <c r="H180" s="279">
        <v>458.5333333333333</v>
      </c>
      <c r="I180" s="279">
        <v>462.26666666666665</v>
      </c>
      <c r="J180" s="279">
        <v>466.5333333333333</v>
      </c>
      <c r="K180" s="277">
        <v>458</v>
      </c>
      <c r="L180" s="277">
        <v>450</v>
      </c>
      <c r="M180" s="277">
        <v>0.42997000000000002</v>
      </c>
    </row>
    <row r="181" spans="1:13">
      <c r="A181" s="301">
        <v>172</v>
      </c>
      <c r="B181" s="277" t="s">
        <v>167</v>
      </c>
      <c r="C181" s="277">
        <v>770.75</v>
      </c>
      <c r="D181" s="279">
        <v>775.69999999999993</v>
      </c>
      <c r="E181" s="279">
        <v>763.39999999999986</v>
      </c>
      <c r="F181" s="279">
        <v>756.05</v>
      </c>
      <c r="G181" s="279">
        <v>743.74999999999989</v>
      </c>
      <c r="H181" s="279">
        <v>783.04999999999984</v>
      </c>
      <c r="I181" s="279">
        <v>795.3499999999998</v>
      </c>
      <c r="J181" s="279">
        <v>802.69999999999982</v>
      </c>
      <c r="K181" s="277">
        <v>788</v>
      </c>
      <c r="L181" s="277">
        <v>768.35</v>
      </c>
      <c r="M181" s="277">
        <v>6.5073699999999999</v>
      </c>
    </row>
    <row r="182" spans="1:13">
      <c r="A182" s="301">
        <v>173</v>
      </c>
      <c r="B182" s="277" t="s">
        <v>168</v>
      </c>
      <c r="C182" s="277">
        <v>175.35</v>
      </c>
      <c r="D182" s="279">
        <v>176.01666666666665</v>
      </c>
      <c r="E182" s="279">
        <v>172.0333333333333</v>
      </c>
      <c r="F182" s="279">
        <v>168.71666666666664</v>
      </c>
      <c r="G182" s="279">
        <v>164.73333333333329</v>
      </c>
      <c r="H182" s="279">
        <v>179.33333333333331</v>
      </c>
      <c r="I182" s="279">
        <v>183.31666666666666</v>
      </c>
      <c r="J182" s="279">
        <v>186.63333333333333</v>
      </c>
      <c r="K182" s="277">
        <v>180</v>
      </c>
      <c r="L182" s="277">
        <v>172.7</v>
      </c>
      <c r="M182" s="277">
        <v>154.08904000000001</v>
      </c>
    </row>
    <row r="183" spans="1:13">
      <c r="A183" s="301">
        <v>174</v>
      </c>
      <c r="B183" s="277" t="s">
        <v>169</v>
      </c>
      <c r="C183" s="277">
        <v>100.8</v>
      </c>
      <c r="D183" s="279">
        <v>101.3</v>
      </c>
      <c r="E183" s="279">
        <v>99.699999999999989</v>
      </c>
      <c r="F183" s="279">
        <v>98.6</v>
      </c>
      <c r="G183" s="279">
        <v>96.999999999999986</v>
      </c>
      <c r="H183" s="279">
        <v>102.39999999999999</v>
      </c>
      <c r="I183" s="279">
        <v>103.99999999999999</v>
      </c>
      <c r="J183" s="279">
        <v>105.1</v>
      </c>
      <c r="K183" s="277">
        <v>102.9</v>
      </c>
      <c r="L183" s="277">
        <v>100.2</v>
      </c>
      <c r="M183" s="277">
        <v>48.46284</v>
      </c>
    </row>
    <row r="184" spans="1:13">
      <c r="A184" s="301">
        <v>175</v>
      </c>
      <c r="B184" s="277" t="s">
        <v>170</v>
      </c>
      <c r="C184" s="277">
        <v>2011.45</v>
      </c>
      <c r="D184" s="279">
        <v>2025.5166666666664</v>
      </c>
      <c r="E184" s="279">
        <v>1993.333333333333</v>
      </c>
      <c r="F184" s="279">
        <v>1975.2166666666667</v>
      </c>
      <c r="G184" s="279">
        <v>1943.0333333333333</v>
      </c>
      <c r="H184" s="279">
        <v>2043.6333333333328</v>
      </c>
      <c r="I184" s="279">
        <v>2075.8166666666662</v>
      </c>
      <c r="J184" s="279">
        <v>2093.9333333333325</v>
      </c>
      <c r="K184" s="277">
        <v>2057.6999999999998</v>
      </c>
      <c r="L184" s="277">
        <v>2007.4</v>
      </c>
      <c r="M184" s="277">
        <v>138.10054</v>
      </c>
    </row>
    <row r="185" spans="1:13">
      <c r="A185" s="301">
        <v>176</v>
      </c>
      <c r="B185" s="277" t="s">
        <v>171</v>
      </c>
      <c r="C185" s="277">
        <v>34.4</v>
      </c>
      <c r="D185" s="279">
        <v>34.4</v>
      </c>
      <c r="E185" s="279">
        <v>33.799999999999997</v>
      </c>
      <c r="F185" s="279">
        <v>33.199999999999996</v>
      </c>
      <c r="G185" s="279">
        <v>32.599999999999994</v>
      </c>
      <c r="H185" s="279">
        <v>35</v>
      </c>
      <c r="I185" s="279">
        <v>35.600000000000009</v>
      </c>
      <c r="J185" s="279">
        <v>36.200000000000003</v>
      </c>
      <c r="K185" s="277">
        <v>35</v>
      </c>
      <c r="L185" s="277">
        <v>33.799999999999997</v>
      </c>
      <c r="M185" s="277">
        <v>195.88244</v>
      </c>
    </row>
    <row r="186" spans="1:13">
      <c r="A186" s="301">
        <v>177</v>
      </c>
      <c r="B186" s="277" t="s">
        <v>3523</v>
      </c>
      <c r="C186" s="277">
        <v>808.7</v>
      </c>
      <c r="D186" s="279">
        <v>811.83333333333337</v>
      </c>
      <c r="E186" s="279">
        <v>803.86666666666679</v>
      </c>
      <c r="F186" s="279">
        <v>799.03333333333342</v>
      </c>
      <c r="G186" s="279">
        <v>791.06666666666683</v>
      </c>
      <c r="H186" s="279">
        <v>816.66666666666674</v>
      </c>
      <c r="I186" s="279">
        <v>824.63333333333321</v>
      </c>
      <c r="J186" s="279">
        <v>829.4666666666667</v>
      </c>
      <c r="K186" s="277">
        <v>819.8</v>
      </c>
      <c r="L186" s="277">
        <v>807</v>
      </c>
      <c r="M186" s="277">
        <v>11.74804</v>
      </c>
    </row>
    <row r="187" spans="1:13">
      <c r="A187" s="301">
        <v>178</v>
      </c>
      <c r="B187" s="277" t="s">
        <v>280</v>
      </c>
      <c r="C187" s="277">
        <v>771</v>
      </c>
      <c r="D187" s="279">
        <v>771.73333333333323</v>
      </c>
      <c r="E187" s="279">
        <v>765.26666666666642</v>
      </c>
      <c r="F187" s="279">
        <v>759.53333333333319</v>
      </c>
      <c r="G187" s="279">
        <v>753.06666666666638</v>
      </c>
      <c r="H187" s="279">
        <v>777.46666666666647</v>
      </c>
      <c r="I187" s="279">
        <v>783.93333333333339</v>
      </c>
      <c r="J187" s="279">
        <v>789.66666666666652</v>
      </c>
      <c r="K187" s="277">
        <v>778.2</v>
      </c>
      <c r="L187" s="277">
        <v>766</v>
      </c>
      <c r="M187" s="277">
        <v>11.561909999999999</v>
      </c>
    </row>
    <row r="188" spans="1:13">
      <c r="A188" s="301">
        <v>179</v>
      </c>
      <c r="B188" s="277" t="s">
        <v>172</v>
      </c>
      <c r="C188" s="277">
        <v>190.45</v>
      </c>
      <c r="D188" s="279">
        <v>191.5</v>
      </c>
      <c r="E188" s="279">
        <v>188</v>
      </c>
      <c r="F188" s="279">
        <v>185.55</v>
      </c>
      <c r="G188" s="279">
        <v>182.05</v>
      </c>
      <c r="H188" s="279">
        <v>193.95</v>
      </c>
      <c r="I188" s="279">
        <v>197.45</v>
      </c>
      <c r="J188" s="279">
        <v>199.89999999999998</v>
      </c>
      <c r="K188" s="277">
        <v>195</v>
      </c>
      <c r="L188" s="277">
        <v>189.05</v>
      </c>
      <c r="M188" s="277">
        <v>464.62213000000003</v>
      </c>
    </row>
    <row r="189" spans="1:13">
      <c r="A189" s="301">
        <v>180</v>
      </c>
      <c r="B189" s="277" t="s">
        <v>173</v>
      </c>
      <c r="C189" s="277">
        <v>21361.200000000001</v>
      </c>
      <c r="D189" s="279">
        <v>21460.133333333331</v>
      </c>
      <c r="E189" s="279">
        <v>21132.266666666663</v>
      </c>
      <c r="F189" s="279">
        <v>20903.333333333332</v>
      </c>
      <c r="G189" s="279">
        <v>20575.466666666664</v>
      </c>
      <c r="H189" s="279">
        <v>21689.066666666662</v>
      </c>
      <c r="I189" s="279">
        <v>22016.933333333331</v>
      </c>
      <c r="J189" s="279">
        <v>22245.866666666661</v>
      </c>
      <c r="K189" s="277">
        <v>21788</v>
      </c>
      <c r="L189" s="277">
        <v>21231.200000000001</v>
      </c>
      <c r="M189" s="277">
        <v>0.80647000000000002</v>
      </c>
    </row>
    <row r="190" spans="1:13">
      <c r="A190" s="301">
        <v>181</v>
      </c>
      <c r="B190" s="277" t="s">
        <v>174</v>
      </c>
      <c r="C190" s="277">
        <v>1285.8499999999999</v>
      </c>
      <c r="D190" s="279">
        <v>1276.2833333333333</v>
      </c>
      <c r="E190" s="279">
        <v>1258.5666666666666</v>
      </c>
      <c r="F190" s="279">
        <v>1231.2833333333333</v>
      </c>
      <c r="G190" s="279">
        <v>1213.5666666666666</v>
      </c>
      <c r="H190" s="279">
        <v>1303.5666666666666</v>
      </c>
      <c r="I190" s="279">
        <v>1321.2833333333333</v>
      </c>
      <c r="J190" s="279">
        <v>1348.5666666666666</v>
      </c>
      <c r="K190" s="277">
        <v>1294</v>
      </c>
      <c r="L190" s="277">
        <v>1249</v>
      </c>
      <c r="M190" s="277">
        <v>6.73203</v>
      </c>
    </row>
    <row r="191" spans="1:13">
      <c r="A191" s="301">
        <v>182</v>
      </c>
      <c r="B191" s="277" t="s">
        <v>175</v>
      </c>
      <c r="C191" s="277">
        <v>4372.45</v>
      </c>
      <c r="D191" s="279">
        <v>4396.333333333333</v>
      </c>
      <c r="E191" s="279">
        <v>4326.1166666666659</v>
      </c>
      <c r="F191" s="279">
        <v>4279.7833333333328</v>
      </c>
      <c r="G191" s="279">
        <v>4209.5666666666657</v>
      </c>
      <c r="H191" s="279">
        <v>4442.6666666666661</v>
      </c>
      <c r="I191" s="279">
        <v>4512.8833333333332</v>
      </c>
      <c r="J191" s="279">
        <v>4559.2166666666662</v>
      </c>
      <c r="K191" s="277">
        <v>4466.55</v>
      </c>
      <c r="L191" s="277">
        <v>4350</v>
      </c>
      <c r="M191" s="277">
        <v>1.4126799999999999</v>
      </c>
    </row>
    <row r="192" spans="1:13">
      <c r="A192" s="301">
        <v>183</v>
      </c>
      <c r="B192" s="277" t="s">
        <v>176</v>
      </c>
      <c r="C192" s="277">
        <v>712.2</v>
      </c>
      <c r="D192" s="279">
        <v>716.4</v>
      </c>
      <c r="E192" s="279">
        <v>702.8</v>
      </c>
      <c r="F192" s="279">
        <v>693.4</v>
      </c>
      <c r="G192" s="279">
        <v>679.8</v>
      </c>
      <c r="H192" s="279">
        <v>725.8</v>
      </c>
      <c r="I192" s="279">
        <v>739.40000000000009</v>
      </c>
      <c r="J192" s="279">
        <v>748.8</v>
      </c>
      <c r="K192" s="277">
        <v>730</v>
      </c>
      <c r="L192" s="277">
        <v>707</v>
      </c>
      <c r="M192" s="277">
        <v>35.549840000000003</v>
      </c>
    </row>
    <row r="193" spans="1:13">
      <c r="A193" s="301">
        <v>184</v>
      </c>
      <c r="B193" s="277" t="s">
        <v>178</v>
      </c>
      <c r="C193" s="277">
        <v>463.4</v>
      </c>
      <c r="D193" s="279">
        <v>466.84999999999997</v>
      </c>
      <c r="E193" s="279">
        <v>457.94999999999993</v>
      </c>
      <c r="F193" s="279">
        <v>452.49999999999994</v>
      </c>
      <c r="G193" s="279">
        <v>443.59999999999991</v>
      </c>
      <c r="H193" s="279">
        <v>472.29999999999995</v>
      </c>
      <c r="I193" s="279">
        <v>481.19999999999993</v>
      </c>
      <c r="J193" s="279">
        <v>486.65</v>
      </c>
      <c r="K193" s="277">
        <v>475.75</v>
      </c>
      <c r="L193" s="277">
        <v>461.4</v>
      </c>
      <c r="M193" s="277">
        <v>77.240759999999995</v>
      </c>
    </row>
    <row r="194" spans="1:13">
      <c r="A194" s="301">
        <v>185</v>
      </c>
      <c r="B194" s="277" t="s">
        <v>179</v>
      </c>
      <c r="C194" s="277">
        <v>422.55</v>
      </c>
      <c r="D194" s="279">
        <v>425.55</v>
      </c>
      <c r="E194" s="279">
        <v>415.1</v>
      </c>
      <c r="F194" s="279">
        <v>407.65000000000003</v>
      </c>
      <c r="G194" s="279">
        <v>397.20000000000005</v>
      </c>
      <c r="H194" s="279">
        <v>433</v>
      </c>
      <c r="I194" s="279">
        <v>443.44999999999993</v>
      </c>
      <c r="J194" s="279">
        <v>450.9</v>
      </c>
      <c r="K194" s="277">
        <v>436</v>
      </c>
      <c r="L194" s="277">
        <v>418.1</v>
      </c>
      <c r="M194" s="277">
        <v>15.532109999999999</v>
      </c>
    </row>
    <row r="195" spans="1:13">
      <c r="A195" s="301">
        <v>186</v>
      </c>
      <c r="B195" s="277" t="s">
        <v>282</v>
      </c>
      <c r="C195" s="277">
        <v>545.95000000000005</v>
      </c>
      <c r="D195" s="279">
        <v>549.7833333333333</v>
      </c>
      <c r="E195" s="279">
        <v>532.16666666666663</v>
      </c>
      <c r="F195" s="279">
        <v>518.38333333333333</v>
      </c>
      <c r="G195" s="279">
        <v>500.76666666666665</v>
      </c>
      <c r="H195" s="279">
        <v>563.56666666666661</v>
      </c>
      <c r="I195" s="279">
        <v>581.18333333333339</v>
      </c>
      <c r="J195" s="279">
        <v>594.96666666666658</v>
      </c>
      <c r="K195" s="277">
        <v>567.4</v>
      </c>
      <c r="L195" s="277">
        <v>536</v>
      </c>
      <c r="M195" s="277">
        <v>7.2117800000000001</v>
      </c>
    </row>
    <row r="196" spans="1:13">
      <c r="A196" s="301">
        <v>187</v>
      </c>
      <c r="B196" s="277" t="s">
        <v>3464</v>
      </c>
      <c r="C196" s="277">
        <v>492.85</v>
      </c>
      <c r="D196" s="279">
        <v>495.73333333333335</v>
      </c>
      <c r="E196" s="279">
        <v>486.66666666666669</v>
      </c>
      <c r="F196" s="279">
        <v>480.48333333333335</v>
      </c>
      <c r="G196" s="279">
        <v>471.41666666666669</v>
      </c>
      <c r="H196" s="279">
        <v>501.91666666666669</v>
      </c>
      <c r="I196" s="279">
        <v>510.98333333333329</v>
      </c>
      <c r="J196" s="279">
        <v>517.16666666666674</v>
      </c>
      <c r="K196" s="277">
        <v>504.8</v>
      </c>
      <c r="L196" s="277">
        <v>489.55</v>
      </c>
      <c r="M196" s="277">
        <v>51.95487</v>
      </c>
    </row>
    <row r="197" spans="1:13">
      <c r="A197" s="301">
        <v>188</v>
      </c>
      <c r="B197" s="268" t="s">
        <v>183</v>
      </c>
      <c r="C197" s="268">
        <v>134.80000000000001</v>
      </c>
      <c r="D197" s="308">
        <v>137.18333333333334</v>
      </c>
      <c r="E197" s="308">
        <v>131.11666666666667</v>
      </c>
      <c r="F197" s="308">
        <v>127.43333333333334</v>
      </c>
      <c r="G197" s="308">
        <v>121.36666666666667</v>
      </c>
      <c r="H197" s="308">
        <v>140.86666666666667</v>
      </c>
      <c r="I197" s="308">
        <v>146.93333333333334</v>
      </c>
      <c r="J197" s="308">
        <v>150.61666666666667</v>
      </c>
      <c r="K197" s="268">
        <v>143.25</v>
      </c>
      <c r="L197" s="268">
        <v>133.5</v>
      </c>
      <c r="M197" s="268">
        <v>1523.61862</v>
      </c>
    </row>
    <row r="198" spans="1:13">
      <c r="A198" s="301">
        <v>189</v>
      </c>
      <c r="B198" s="268" t="s">
        <v>185</v>
      </c>
      <c r="C198" s="268">
        <v>53.1</v>
      </c>
      <c r="D198" s="308">
        <v>53.366666666666667</v>
      </c>
      <c r="E198" s="308">
        <v>52.633333333333333</v>
      </c>
      <c r="F198" s="308">
        <v>52.166666666666664</v>
      </c>
      <c r="G198" s="308">
        <v>51.43333333333333</v>
      </c>
      <c r="H198" s="308">
        <v>53.833333333333336</v>
      </c>
      <c r="I198" s="308">
        <v>54.56666666666667</v>
      </c>
      <c r="J198" s="308">
        <v>55.033333333333339</v>
      </c>
      <c r="K198" s="268">
        <v>54.1</v>
      </c>
      <c r="L198" s="268">
        <v>52.9</v>
      </c>
      <c r="M198" s="268">
        <v>136.46852999999999</v>
      </c>
    </row>
    <row r="199" spans="1:13">
      <c r="A199" s="301">
        <v>190</v>
      </c>
      <c r="B199" s="268" t="s">
        <v>186</v>
      </c>
      <c r="C199" s="268">
        <v>402.3</v>
      </c>
      <c r="D199" s="308">
        <v>406.98333333333335</v>
      </c>
      <c r="E199" s="308">
        <v>395.76666666666671</v>
      </c>
      <c r="F199" s="308">
        <v>389.23333333333335</v>
      </c>
      <c r="G199" s="308">
        <v>378.01666666666671</v>
      </c>
      <c r="H199" s="308">
        <v>413.51666666666671</v>
      </c>
      <c r="I199" s="308">
        <v>424.73333333333341</v>
      </c>
      <c r="J199" s="308">
        <v>431.26666666666671</v>
      </c>
      <c r="K199" s="268">
        <v>418.2</v>
      </c>
      <c r="L199" s="268">
        <v>400.45</v>
      </c>
      <c r="M199" s="268">
        <v>169.65754999999999</v>
      </c>
    </row>
    <row r="200" spans="1:13">
      <c r="A200" s="301">
        <v>191</v>
      </c>
      <c r="B200" s="268" t="s">
        <v>187</v>
      </c>
      <c r="C200" s="268">
        <v>2622.2</v>
      </c>
      <c r="D200" s="308">
        <v>2628.0499999999997</v>
      </c>
      <c r="E200" s="308">
        <v>2600.1499999999996</v>
      </c>
      <c r="F200" s="308">
        <v>2578.1</v>
      </c>
      <c r="G200" s="308">
        <v>2550.1999999999998</v>
      </c>
      <c r="H200" s="308">
        <v>2650.0999999999995</v>
      </c>
      <c r="I200" s="308">
        <v>2678</v>
      </c>
      <c r="J200" s="308">
        <v>2700.0499999999993</v>
      </c>
      <c r="K200" s="268">
        <v>2655.95</v>
      </c>
      <c r="L200" s="268">
        <v>2606</v>
      </c>
      <c r="M200" s="268">
        <v>35.695149999999998</v>
      </c>
    </row>
    <row r="201" spans="1:13">
      <c r="A201" s="301">
        <v>192</v>
      </c>
      <c r="B201" s="268" t="s">
        <v>188</v>
      </c>
      <c r="C201" s="268">
        <v>804.3</v>
      </c>
      <c r="D201" s="308">
        <v>813.91666666666663</v>
      </c>
      <c r="E201" s="308">
        <v>791.38333333333321</v>
      </c>
      <c r="F201" s="308">
        <v>778.46666666666658</v>
      </c>
      <c r="G201" s="308">
        <v>755.93333333333317</v>
      </c>
      <c r="H201" s="308">
        <v>826.83333333333326</v>
      </c>
      <c r="I201" s="308">
        <v>849.36666666666679</v>
      </c>
      <c r="J201" s="308">
        <v>862.2833333333333</v>
      </c>
      <c r="K201" s="268">
        <v>836.45</v>
      </c>
      <c r="L201" s="268">
        <v>801</v>
      </c>
      <c r="M201" s="268">
        <v>68.294300000000007</v>
      </c>
    </row>
    <row r="202" spans="1:13">
      <c r="A202" s="301">
        <v>193</v>
      </c>
      <c r="B202" s="268" t="s">
        <v>189</v>
      </c>
      <c r="C202" s="268">
        <v>1217</v>
      </c>
      <c r="D202" s="308">
        <v>1214.45</v>
      </c>
      <c r="E202" s="308">
        <v>1187.9000000000001</v>
      </c>
      <c r="F202" s="308">
        <v>1158.8</v>
      </c>
      <c r="G202" s="308">
        <v>1132.25</v>
      </c>
      <c r="H202" s="308">
        <v>1243.5500000000002</v>
      </c>
      <c r="I202" s="308">
        <v>1270.0999999999999</v>
      </c>
      <c r="J202" s="308">
        <v>1299.2000000000003</v>
      </c>
      <c r="K202" s="268">
        <v>1241</v>
      </c>
      <c r="L202" s="268">
        <v>1185.3499999999999</v>
      </c>
      <c r="M202" s="268">
        <v>48.103540000000002</v>
      </c>
    </row>
    <row r="203" spans="1:13">
      <c r="A203" s="301">
        <v>194</v>
      </c>
      <c r="B203" s="268" t="s">
        <v>190</v>
      </c>
      <c r="C203" s="268">
        <v>2545.8000000000002</v>
      </c>
      <c r="D203" s="308">
        <v>2572.9333333333334</v>
      </c>
      <c r="E203" s="308">
        <v>2497.8666666666668</v>
      </c>
      <c r="F203" s="308">
        <v>2449.9333333333334</v>
      </c>
      <c r="G203" s="308">
        <v>2374.8666666666668</v>
      </c>
      <c r="H203" s="308">
        <v>2620.8666666666668</v>
      </c>
      <c r="I203" s="308">
        <v>2695.9333333333334</v>
      </c>
      <c r="J203" s="308">
        <v>2743.8666666666668</v>
      </c>
      <c r="K203" s="268">
        <v>2648</v>
      </c>
      <c r="L203" s="268">
        <v>2525</v>
      </c>
      <c r="M203" s="268">
        <v>6.82883</v>
      </c>
    </row>
    <row r="204" spans="1:13">
      <c r="A204" s="301">
        <v>195</v>
      </c>
      <c r="B204" s="268" t="s">
        <v>191</v>
      </c>
      <c r="C204" s="268">
        <v>307.5</v>
      </c>
      <c r="D204" s="308">
        <v>311.13333333333333</v>
      </c>
      <c r="E204" s="308">
        <v>302.86666666666667</v>
      </c>
      <c r="F204" s="308">
        <v>298.23333333333335</v>
      </c>
      <c r="G204" s="308">
        <v>289.9666666666667</v>
      </c>
      <c r="H204" s="308">
        <v>315.76666666666665</v>
      </c>
      <c r="I204" s="308">
        <v>324.0333333333333</v>
      </c>
      <c r="J204" s="308">
        <v>328.66666666666663</v>
      </c>
      <c r="K204" s="268">
        <v>319.39999999999998</v>
      </c>
      <c r="L204" s="268">
        <v>306.5</v>
      </c>
      <c r="M204" s="268">
        <v>12.816039999999999</v>
      </c>
    </row>
    <row r="205" spans="1:13">
      <c r="A205" s="301">
        <v>196</v>
      </c>
      <c r="B205" s="268" t="s">
        <v>550</v>
      </c>
      <c r="C205" s="268">
        <v>682.6</v>
      </c>
      <c r="D205" s="308">
        <v>686.41666666666663</v>
      </c>
      <c r="E205" s="308">
        <v>668.83333333333326</v>
      </c>
      <c r="F205" s="308">
        <v>655.06666666666661</v>
      </c>
      <c r="G205" s="308">
        <v>637.48333333333323</v>
      </c>
      <c r="H205" s="308">
        <v>700.18333333333328</v>
      </c>
      <c r="I205" s="308">
        <v>717.76666666666654</v>
      </c>
      <c r="J205" s="308">
        <v>731.5333333333333</v>
      </c>
      <c r="K205" s="268">
        <v>704</v>
      </c>
      <c r="L205" s="268">
        <v>672.65</v>
      </c>
      <c r="M205" s="268">
        <v>13.6876</v>
      </c>
    </row>
    <row r="206" spans="1:13">
      <c r="A206" s="301">
        <v>197</v>
      </c>
      <c r="B206" s="268" t="s">
        <v>192</v>
      </c>
      <c r="C206" s="268">
        <v>427.25</v>
      </c>
      <c r="D206" s="308">
        <v>430.55</v>
      </c>
      <c r="E206" s="308">
        <v>421.70000000000005</v>
      </c>
      <c r="F206" s="308">
        <v>416.15000000000003</v>
      </c>
      <c r="G206" s="308">
        <v>407.30000000000007</v>
      </c>
      <c r="H206" s="308">
        <v>436.1</v>
      </c>
      <c r="I206" s="308">
        <v>444.95000000000005</v>
      </c>
      <c r="J206" s="308">
        <v>450.5</v>
      </c>
      <c r="K206" s="268">
        <v>439.4</v>
      </c>
      <c r="L206" s="268">
        <v>425</v>
      </c>
      <c r="M206" s="268">
        <v>19.20026</v>
      </c>
    </row>
    <row r="207" spans="1:13">
      <c r="A207" s="301">
        <v>198</v>
      </c>
      <c r="B207" s="268" t="s">
        <v>193</v>
      </c>
      <c r="C207" s="268">
        <v>907.4</v>
      </c>
      <c r="D207" s="308">
        <v>911.30000000000007</v>
      </c>
      <c r="E207" s="308">
        <v>898.10000000000014</v>
      </c>
      <c r="F207" s="308">
        <v>888.80000000000007</v>
      </c>
      <c r="G207" s="308">
        <v>875.60000000000014</v>
      </c>
      <c r="H207" s="308">
        <v>920.60000000000014</v>
      </c>
      <c r="I207" s="308">
        <v>933.80000000000018</v>
      </c>
      <c r="J207" s="308">
        <v>943.10000000000014</v>
      </c>
      <c r="K207" s="268">
        <v>924.5</v>
      </c>
      <c r="L207" s="268">
        <v>902</v>
      </c>
      <c r="M207" s="268">
        <v>10.17869</v>
      </c>
    </row>
    <row r="208" spans="1:13">
      <c r="A208" s="301">
        <v>199</v>
      </c>
      <c r="B208" s="268" t="s">
        <v>195</v>
      </c>
      <c r="C208" s="268">
        <v>4469.3</v>
      </c>
      <c r="D208" s="308">
        <v>4505.4000000000005</v>
      </c>
      <c r="E208" s="308">
        <v>4416.9000000000015</v>
      </c>
      <c r="F208" s="308">
        <v>4364.5000000000009</v>
      </c>
      <c r="G208" s="308">
        <v>4276.0000000000018</v>
      </c>
      <c r="H208" s="308">
        <v>4557.8000000000011</v>
      </c>
      <c r="I208" s="308">
        <v>4646.2999999999993</v>
      </c>
      <c r="J208" s="308">
        <v>4698.7000000000007</v>
      </c>
      <c r="K208" s="268">
        <v>4593.8999999999996</v>
      </c>
      <c r="L208" s="268">
        <v>4453</v>
      </c>
      <c r="M208" s="268">
        <v>5.0991999999999997</v>
      </c>
    </row>
    <row r="209" spans="1:13">
      <c r="A209" s="301">
        <v>200</v>
      </c>
      <c r="B209" s="268" t="s">
        <v>196</v>
      </c>
      <c r="C209" s="268">
        <v>23.85</v>
      </c>
      <c r="D209" s="308">
        <v>23.95</v>
      </c>
      <c r="E209" s="308">
        <v>23.65</v>
      </c>
      <c r="F209" s="308">
        <v>23.45</v>
      </c>
      <c r="G209" s="308">
        <v>23.15</v>
      </c>
      <c r="H209" s="308">
        <v>24.15</v>
      </c>
      <c r="I209" s="308">
        <v>24.450000000000003</v>
      </c>
      <c r="J209" s="308">
        <v>24.65</v>
      </c>
      <c r="K209" s="268">
        <v>24.25</v>
      </c>
      <c r="L209" s="268">
        <v>23.75</v>
      </c>
      <c r="M209" s="268">
        <v>28.043620000000001</v>
      </c>
    </row>
    <row r="210" spans="1:13">
      <c r="A210" s="301">
        <v>201</v>
      </c>
      <c r="B210" s="268" t="s">
        <v>197</v>
      </c>
      <c r="C210" s="268">
        <v>450.75</v>
      </c>
      <c r="D210" s="308">
        <v>447.58333333333331</v>
      </c>
      <c r="E210" s="308">
        <v>440.66666666666663</v>
      </c>
      <c r="F210" s="308">
        <v>430.58333333333331</v>
      </c>
      <c r="G210" s="308">
        <v>423.66666666666663</v>
      </c>
      <c r="H210" s="308">
        <v>457.66666666666663</v>
      </c>
      <c r="I210" s="308">
        <v>464.58333333333326</v>
      </c>
      <c r="J210" s="308">
        <v>474.66666666666663</v>
      </c>
      <c r="K210" s="268">
        <v>454.5</v>
      </c>
      <c r="L210" s="268">
        <v>437.5</v>
      </c>
      <c r="M210" s="268">
        <v>72.357479999999995</v>
      </c>
    </row>
    <row r="211" spans="1:13">
      <c r="A211" s="301">
        <v>202</v>
      </c>
      <c r="B211" s="268" t="s">
        <v>563</v>
      </c>
      <c r="C211" s="268">
        <v>664.35</v>
      </c>
      <c r="D211" s="308">
        <v>667.61666666666667</v>
      </c>
      <c r="E211" s="308">
        <v>655.23333333333335</v>
      </c>
      <c r="F211" s="308">
        <v>646.11666666666667</v>
      </c>
      <c r="G211" s="308">
        <v>633.73333333333335</v>
      </c>
      <c r="H211" s="308">
        <v>676.73333333333335</v>
      </c>
      <c r="I211" s="308">
        <v>689.11666666666679</v>
      </c>
      <c r="J211" s="308">
        <v>698.23333333333335</v>
      </c>
      <c r="K211" s="268">
        <v>680</v>
      </c>
      <c r="L211" s="268">
        <v>658.5</v>
      </c>
      <c r="M211" s="268">
        <v>1.7597</v>
      </c>
    </row>
    <row r="212" spans="1:13">
      <c r="A212" s="301">
        <v>203</v>
      </c>
      <c r="B212" s="268" t="s">
        <v>284</v>
      </c>
      <c r="C212" s="268">
        <v>170.7</v>
      </c>
      <c r="D212" s="308">
        <v>170.89999999999998</v>
      </c>
      <c r="E212" s="308">
        <v>167.94999999999996</v>
      </c>
      <c r="F212" s="308">
        <v>165.2</v>
      </c>
      <c r="G212" s="308">
        <v>162.24999999999997</v>
      </c>
      <c r="H212" s="308">
        <v>173.64999999999995</v>
      </c>
      <c r="I212" s="308">
        <v>176.6</v>
      </c>
      <c r="J212" s="308">
        <v>179.34999999999994</v>
      </c>
      <c r="K212" s="268">
        <v>173.85</v>
      </c>
      <c r="L212" s="268">
        <v>168.15</v>
      </c>
      <c r="M212" s="268">
        <v>6.1736500000000003</v>
      </c>
    </row>
    <row r="213" spans="1:13">
      <c r="A213" s="301">
        <v>204</v>
      </c>
      <c r="B213" s="268" t="s">
        <v>199</v>
      </c>
      <c r="C213" s="268">
        <v>703</v>
      </c>
      <c r="D213" s="308">
        <v>707</v>
      </c>
      <c r="E213" s="308">
        <v>696.4</v>
      </c>
      <c r="F213" s="308">
        <v>689.8</v>
      </c>
      <c r="G213" s="308">
        <v>679.19999999999993</v>
      </c>
      <c r="H213" s="308">
        <v>713.6</v>
      </c>
      <c r="I213" s="308">
        <v>724.19999999999993</v>
      </c>
      <c r="J213" s="308">
        <v>730.80000000000007</v>
      </c>
      <c r="K213" s="268">
        <v>717.6</v>
      </c>
      <c r="L213" s="268">
        <v>700.4</v>
      </c>
      <c r="M213" s="268">
        <v>26.02439</v>
      </c>
    </row>
    <row r="214" spans="1:13">
      <c r="A214" s="301">
        <v>205</v>
      </c>
      <c r="B214" s="268" t="s">
        <v>569</v>
      </c>
      <c r="C214" s="268">
        <v>2051.25</v>
      </c>
      <c r="D214" s="308">
        <v>2053.1333333333332</v>
      </c>
      <c r="E214" s="308">
        <v>2034.2666666666664</v>
      </c>
      <c r="F214" s="308">
        <v>2017.2833333333333</v>
      </c>
      <c r="G214" s="308">
        <v>1998.4166666666665</v>
      </c>
      <c r="H214" s="308">
        <v>2070.1166666666663</v>
      </c>
      <c r="I214" s="308">
        <v>2088.9833333333331</v>
      </c>
      <c r="J214" s="308">
        <v>2105.9666666666662</v>
      </c>
      <c r="K214" s="268">
        <v>2072</v>
      </c>
      <c r="L214" s="268">
        <v>2036.15</v>
      </c>
      <c r="M214" s="268">
        <v>0.18862000000000001</v>
      </c>
    </row>
    <row r="215" spans="1:13">
      <c r="A215" s="301">
        <v>206</v>
      </c>
      <c r="B215" s="268" t="s">
        <v>200</v>
      </c>
      <c r="C215" s="308">
        <v>335.65</v>
      </c>
      <c r="D215" s="308">
        <v>336.63333333333333</v>
      </c>
      <c r="E215" s="308">
        <v>333.41666666666663</v>
      </c>
      <c r="F215" s="308">
        <v>331.18333333333328</v>
      </c>
      <c r="G215" s="308">
        <v>327.96666666666658</v>
      </c>
      <c r="H215" s="308">
        <v>338.86666666666667</v>
      </c>
      <c r="I215" s="308">
        <v>342.08333333333337</v>
      </c>
      <c r="J215" s="308">
        <v>344.31666666666672</v>
      </c>
      <c r="K215" s="308">
        <v>339.85</v>
      </c>
      <c r="L215" s="308">
        <v>334.4</v>
      </c>
      <c r="M215" s="308">
        <v>89.846059999999994</v>
      </c>
    </row>
    <row r="216" spans="1:13">
      <c r="A216" s="301">
        <v>207</v>
      </c>
      <c r="B216" s="268" t="s">
        <v>202</v>
      </c>
      <c r="C216" s="308">
        <v>181.4</v>
      </c>
      <c r="D216" s="308">
        <v>182.76666666666665</v>
      </c>
      <c r="E216" s="308">
        <v>178.93333333333331</v>
      </c>
      <c r="F216" s="308">
        <v>176.46666666666667</v>
      </c>
      <c r="G216" s="308">
        <v>172.63333333333333</v>
      </c>
      <c r="H216" s="308">
        <v>185.23333333333329</v>
      </c>
      <c r="I216" s="308">
        <v>189.06666666666666</v>
      </c>
      <c r="J216" s="308">
        <v>191.53333333333327</v>
      </c>
      <c r="K216" s="308">
        <v>186.6</v>
      </c>
      <c r="L216" s="308">
        <v>180.3</v>
      </c>
      <c r="M216" s="308">
        <v>155.8974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3"/>
      <c r="B1" s="573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44133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70" t="s">
        <v>16</v>
      </c>
      <c r="B9" s="571" t="s">
        <v>18</v>
      </c>
      <c r="C9" s="569" t="s">
        <v>19</v>
      </c>
      <c r="D9" s="569" t="s">
        <v>20</v>
      </c>
      <c r="E9" s="569" t="s">
        <v>21</v>
      </c>
      <c r="F9" s="569"/>
      <c r="G9" s="569"/>
      <c r="H9" s="569" t="s">
        <v>22</v>
      </c>
      <c r="I9" s="569"/>
      <c r="J9" s="569"/>
      <c r="K9" s="274"/>
      <c r="L9" s="281"/>
      <c r="M9" s="282"/>
    </row>
    <row r="10" spans="1:15" ht="42.75" customHeight="1">
      <c r="A10" s="565"/>
      <c r="B10" s="567"/>
      <c r="C10" s="572" t="s">
        <v>23</v>
      </c>
      <c r="D10" s="572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18487.8</v>
      </c>
      <c r="D11" s="279">
        <v>18495.266666666666</v>
      </c>
      <c r="E11" s="279">
        <v>18342.533333333333</v>
      </c>
      <c r="F11" s="279">
        <v>18197.266666666666</v>
      </c>
      <c r="G11" s="279">
        <v>18044.533333333333</v>
      </c>
      <c r="H11" s="279">
        <v>18640.533333333333</v>
      </c>
      <c r="I11" s="279">
        <v>18793.266666666663</v>
      </c>
      <c r="J11" s="279">
        <v>18938.533333333333</v>
      </c>
      <c r="K11" s="277">
        <v>18648</v>
      </c>
      <c r="L11" s="277">
        <v>18350</v>
      </c>
      <c r="M11" s="277">
        <v>1.4500000000000001E-2</v>
      </c>
    </row>
    <row r="12" spans="1:15" ht="12" customHeight="1">
      <c r="A12" s="268">
        <v>2</v>
      </c>
      <c r="B12" s="277" t="s">
        <v>802</v>
      </c>
      <c r="C12" s="278">
        <v>1009.6</v>
      </c>
      <c r="D12" s="279">
        <v>1010.1999999999999</v>
      </c>
      <c r="E12" s="279">
        <v>995.39999999999986</v>
      </c>
      <c r="F12" s="279">
        <v>981.19999999999993</v>
      </c>
      <c r="G12" s="279">
        <v>966.39999999999986</v>
      </c>
      <c r="H12" s="279">
        <v>1024.3999999999999</v>
      </c>
      <c r="I12" s="279">
        <v>1039.1999999999998</v>
      </c>
      <c r="J12" s="279">
        <v>1053.3999999999999</v>
      </c>
      <c r="K12" s="277">
        <v>1025</v>
      </c>
      <c r="L12" s="277">
        <v>996</v>
      </c>
      <c r="M12" s="277">
        <v>2.8633700000000002</v>
      </c>
    </row>
    <row r="13" spans="1:15" ht="12" customHeight="1">
      <c r="A13" s="268">
        <v>3</v>
      </c>
      <c r="B13" s="277" t="s">
        <v>294</v>
      </c>
      <c r="C13" s="278">
        <v>1465.75</v>
      </c>
      <c r="D13" s="279">
        <v>1473.75</v>
      </c>
      <c r="E13" s="279">
        <v>1452</v>
      </c>
      <c r="F13" s="279">
        <v>1438.25</v>
      </c>
      <c r="G13" s="279">
        <v>1416.5</v>
      </c>
      <c r="H13" s="279">
        <v>1487.5</v>
      </c>
      <c r="I13" s="279">
        <v>1509.25</v>
      </c>
      <c r="J13" s="279">
        <v>1523</v>
      </c>
      <c r="K13" s="277">
        <v>1495.5</v>
      </c>
      <c r="L13" s="277">
        <v>1460</v>
      </c>
      <c r="M13" s="277">
        <v>8.7900000000000006E-2</v>
      </c>
    </row>
    <row r="14" spans="1:15" ht="12" customHeight="1">
      <c r="A14" s="268">
        <v>4</v>
      </c>
      <c r="B14" s="277" t="s">
        <v>3119</v>
      </c>
      <c r="C14" s="278">
        <v>907.05</v>
      </c>
      <c r="D14" s="279">
        <v>915.69999999999993</v>
      </c>
      <c r="E14" s="279">
        <v>894.19999999999982</v>
      </c>
      <c r="F14" s="279">
        <v>881.34999999999991</v>
      </c>
      <c r="G14" s="279">
        <v>859.8499999999998</v>
      </c>
      <c r="H14" s="279">
        <v>928.54999999999984</v>
      </c>
      <c r="I14" s="279">
        <v>950.05000000000007</v>
      </c>
      <c r="J14" s="279">
        <v>962.89999999999986</v>
      </c>
      <c r="K14" s="277">
        <v>937.2</v>
      </c>
      <c r="L14" s="277">
        <v>902.85</v>
      </c>
      <c r="M14" s="277">
        <v>0.50002999999999997</v>
      </c>
    </row>
    <row r="15" spans="1:15" ht="12" customHeight="1">
      <c r="A15" s="268">
        <v>5</v>
      </c>
      <c r="B15" s="277" t="s">
        <v>295</v>
      </c>
      <c r="C15" s="278">
        <v>15327.05</v>
      </c>
      <c r="D15" s="279">
        <v>15389.050000000001</v>
      </c>
      <c r="E15" s="279">
        <v>15173.000000000002</v>
      </c>
      <c r="F15" s="279">
        <v>15018.95</v>
      </c>
      <c r="G15" s="279">
        <v>14802.900000000001</v>
      </c>
      <c r="H15" s="279">
        <v>15543.100000000002</v>
      </c>
      <c r="I15" s="279">
        <v>15759.150000000001</v>
      </c>
      <c r="J15" s="279">
        <v>15913.200000000003</v>
      </c>
      <c r="K15" s="277">
        <v>15605.1</v>
      </c>
      <c r="L15" s="277">
        <v>15235</v>
      </c>
      <c r="M15" s="277">
        <v>0.13578999999999999</v>
      </c>
    </row>
    <row r="16" spans="1:15" ht="12" customHeight="1">
      <c r="A16" s="268">
        <v>6</v>
      </c>
      <c r="B16" s="277" t="s">
        <v>227</v>
      </c>
      <c r="C16" s="278">
        <v>66.900000000000006</v>
      </c>
      <c r="D16" s="279">
        <v>67.083333333333329</v>
      </c>
      <c r="E16" s="279">
        <v>64.916666666666657</v>
      </c>
      <c r="F16" s="279">
        <v>62.933333333333323</v>
      </c>
      <c r="G16" s="279">
        <v>60.766666666666652</v>
      </c>
      <c r="H16" s="279">
        <v>69.066666666666663</v>
      </c>
      <c r="I16" s="279">
        <v>71.23333333333332</v>
      </c>
      <c r="J16" s="279">
        <v>73.216666666666669</v>
      </c>
      <c r="K16" s="277">
        <v>69.25</v>
      </c>
      <c r="L16" s="277">
        <v>65.099999999999994</v>
      </c>
      <c r="M16" s="277">
        <v>44.91778</v>
      </c>
    </row>
    <row r="17" spans="1:13" ht="12" customHeight="1">
      <c r="A17" s="268">
        <v>7</v>
      </c>
      <c r="B17" s="277" t="s">
        <v>228</v>
      </c>
      <c r="C17" s="278">
        <v>157.6</v>
      </c>
      <c r="D17" s="279">
        <v>159.35</v>
      </c>
      <c r="E17" s="279">
        <v>155.25</v>
      </c>
      <c r="F17" s="279">
        <v>152.9</v>
      </c>
      <c r="G17" s="279">
        <v>148.80000000000001</v>
      </c>
      <c r="H17" s="279">
        <v>161.69999999999999</v>
      </c>
      <c r="I17" s="279">
        <v>165.79999999999995</v>
      </c>
      <c r="J17" s="279">
        <v>168.14999999999998</v>
      </c>
      <c r="K17" s="277">
        <v>163.44999999999999</v>
      </c>
      <c r="L17" s="277">
        <v>157</v>
      </c>
      <c r="M17" s="277">
        <v>28.32347</v>
      </c>
    </row>
    <row r="18" spans="1:13" ht="12" customHeight="1">
      <c r="A18" s="268">
        <v>8</v>
      </c>
      <c r="B18" s="277" t="s">
        <v>38</v>
      </c>
      <c r="C18" s="278">
        <v>1638.9</v>
      </c>
      <c r="D18" s="279">
        <v>1647</v>
      </c>
      <c r="E18" s="279">
        <v>1614</v>
      </c>
      <c r="F18" s="279">
        <v>1589.1</v>
      </c>
      <c r="G18" s="279">
        <v>1556.1</v>
      </c>
      <c r="H18" s="279">
        <v>1671.9</v>
      </c>
      <c r="I18" s="279">
        <v>1704.9</v>
      </c>
      <c r="J18" s="279">
        <v>1729.8000000000002</v>
      </c>
      <c r="K18" s="277">
        <v>1680</v>
      </c>
      <c r="L18" s="277">
        <v>1622.1</v>
      </c>
      <c r="M18" s="277">
        <v>15.83118</v>
      </c>
    </row>
    <row r="19" spans="1:13" ht="12" customHeight="1">
      <c r="A19" s="268">
        <v>9</v>
      </c>
      <c r="B19" s="277" t="s">
        <v>296</v>
      </c>
      <c r="C19" s="278">
        <v>201.05</v>
      </c>
      <c r="D19" s="279">
        <v>201.21666666666667</v>
      </c>
      <c r="E19" s="279">
        <v>197.93333333333334</v>
      </c>
      <c r="F19" s="279">
        <v>194.81666666666666</v>
      </c>
      <c r="G19" s="279">
        <v>191.53333333333333</v>
      </c>
      <c r="H19" s="279">
        <v>204.33333333333334</v>
      </c>
      <c r="I19" s="279">
        <v>207.6166666666667</v>
      </c>
      <c r="J19" s="279">
        <v>210.73333333333335</v>
      </c>
      <c r="K19" s="277">
        <v>204.5</v>
      </c>
      <c r="L19" s="277">
        <v>198.1</v>
      </c>
      <c r="M19" s="277">
        <v>21.19106</v>
      </c>
    </row>
    <row r="20" spans="1:13" ht="12" customHeight="1">
      <c r="A20" s="268">
        <v>10</v>
      </c>
      <c r="B20" s="277" t="s">
        <v>297</v>
      </c>
      <c r="C20" s="278">
        <v>776.85</v>
      </c>
      <c r="D20" s="279">
        <v>776.83333333333337</v>
      </c>
      <c r="E20" s="279">
        <v>776.81666666666672</v>
      </c>
      <c r="F20" s="279">
        <v>776.7833333333333</v>
      </c>
      <c r="G20" s="279">
        <v>776.76666666666665</v>
      </c>
      <c r="H20" s="279">
        <v>776.86666666666679</v>
      </c>
      <c r="I20" s="279">
        <v>776.88333333333344</v>
      </c>
      <c r="J20" s="279">
        <v>776.91666666666686</v>
      </c>
      <c r="K20" s="277">
        <v>776.85</v>
      </c>
      <c r="L20" s="277">
        <v>776.8</v>
      </c>
      <c r="M20" s="277">
        <v>18.69868</v>
      </c>
    </row>
    <row r="21" spans="1:13" ht="12" customHeight="1">
      <c r="A21" s="268">
        <v>11</v>
      </c>
      <c r="B21" s="277" t="s">
        <v>41</v>
      </c>
      <c r="C21" s="278">
        <v>353.65</v>
      </c>
      <c r="D21" s="279">
        <v>358.55</v>
      </c>
      <c r="E21" s="279">
        <v>347.1</v>
      </c>
      <c r="F21" s="279">
        <v>340.55</v>
      </c>
      <c r="G21" s="279">
        <v>329.1</v>
      </c>
      <c r="H21" s="279">
        <v>365.1</v>
      </c>
      <c r="I21" s="279">
        <v>376.54999999999995</v>
      </c>
      <c r="J21" s="279">
        <v>383.1</v>
      </c>
      <c r="K21" s="277">
        <v>370</v>
      </c>
      <c r="L21" s="277">
        <v>352</v>
      </c>
      <c r="M21" s="277">
        <v>38.639409999999998</v>
      </c>
    </row>
    <row r="22" spans="1:13" ht="12" customHeight="1">
      <c r="A22" s="268">
        <v>12</v>
      </c>
      <c r="B22" s="277" t="s">
        <v>43</v>
      </c>
      <c r="C22" s="278">
        <v>35.299999999999997</v>
      </c>
      <c r="D22" s="279">
        <v>35.4</v>
      </c>
      <c r="E22" s="279">
        <v>35.15</v>
      </c>
      <c r="F22" s="279">
        <v>35</v>
      </c>
      <c r="G22" s="279">
        <v>34.75</v>
      </c>
      <c r="H22" s="279">
        <v>35.549999999999997</v>
      </c>
      <c r="I22" s="279">
        <v>35.799999999999997</v>
      </c>
      <c r="J22" s="279">
        <v>35.949999999999996</v>
      </c>
      <c r="K22" s="277">
        <v>35.65</v>
      </c>
      <c r="L22" s="277">
        <v>35.25</v>
      </c>
      <c r="M22" s="277">
        <v>8.0131800000000002</v>
      </c>
    </row>
    <row r="23" spans="1:13">
      <c r="A23" s="268">
        <v>13</v>
      </c>
      <c r="B23" s="277" t="s">
        <v>298</v>
      </c>
      <c r="C23" s="278">
        <v>286.05</v>
      </c>
      <c r="D23" s="279">
        <v>287.14999999999998</v>
      </c>
      <c r="E23" s="279">
        <v>283.54999999999995</v>
      </c>
      <c r="F23" s="279">
        <v>281.04999999999995</v>
      </c>
      <c r="G23" s="279">
        <v>277.44999999999993</v>
      </c>
      <c r="H23" s="279">
        <v>289.64999999999998</v>
      </c>
      <c r="I23" s="279">
        <v>293.25</v>
      </c>
      <c r="J23" s="279">
        <v>295.75</v>
      </c>
      <c r="K23" s="277">
        <v>290.75</v>
      </c>
      <c r="L23" s="277">
        <v>284.64999999999998</v>
      </c>
      <c r="M23" s="277">
        <v>1.68394</v>
      </c>
    </row>
    <row r="24" spans="1:13">
      <c r="A24" s="268">
        <v>14</v>
      </c>
      <c r="B24" s="277" t="s">
        <v>299</v>
      </c>
      <c r="C24" s="278">
        <v>313.45</v>
      </c>
      <c r="D24" s="279">
        <v>313.15000000000003</v>
      </c>
      <c r="E24" s="279">
        <v>307.30000000000007</v>
      </c>
      <c r="F24" s="279">
        <v>301.15000000000003</v>
      </c>
      <c r="G24" s="279">
        <v>295.30000000000007</v>
      </c>
      <c r="H24" s="279">
        <v>319.30000000000007</v>
      </c>
      <c r="I24" s="279">
        <v>325.15000000000009</v>
      </c>
      <c r="J24" s="279">
        <v>331.30000000000007</v>
      </c>
      <c r="K24" s="277">
        <v>319</v>
      </c>
      <c r="L24" s="277">
        <v>307</v>
      </c>
      <c r="M24" s="277">
        <v>2.9011999999999998</v>
      </c>
    </row>
    <row r="25" spans="1:13">
      <c r="A25" s="268">
        <v>15</v>
      </c>
      <c r="B25" s="277" t="s">
        <v>300</v>
      </c>
      <c r="C25" s="278">
        <v>213.2</v>
      </c>
      <c r="D25" s="279">
        <v>215.1</v>
      </c>
      <c r="E25" s="279">
        <v>210.35</v>
      </c>
      <c r="F25" s="279">
        <v>207.5</v>
      </c>
      <c r="G25" s="279">
        <v>202.75</v>
      </c>
      <c r="H25" s="279">
        <v>217.95</v>
      </c>
      <c r="I25" s="279">
        <v>222.7</v>
      </c>
      <c r="J25" s="279">
        <v>225.54999999999998</v>
      </c>
      <c r="K25" s="277">
        <v>219.85</v>
      </c>
      <c r="L25" s="277">
        <v>212.25</v>
      </c>
      <c r="M25" s="277">
        <v>1.1272</v>
      </c>
    </row>
    <row r="26" spans="1:13">
      <c r="A26" s="268">
        <v>16</v>
      </c>
      <c r="B26" s="277" t="s">
        <v>832</v>
      </c>
      <c r="C26" s="278">
        <v>2583.9499999999998</v>
      </c>
      <c r="D26" s="279">
        <v>2627.6333333333332</v>
      </c>
      <c r="E26" s="279">
        <v>2535.2666666666664</v>
      </c>
      <c r="F26" s="279">
        <v>2486.583333333333</v>
      </c>
      <c r="G26" s="279">
        <v>2394.2166666666662</v>
      </c>
      <c r="H26" s="279">
        <v>2676.3166666666666</v>
      </c>
      <c r="I26" s="279">
        <v>2768.6833333333334</v>
      </c>
      <c r="J26" s="279">
        <v>2817.3666666666668</v>
      </c>
      <c r="K26" s="277">
        <v>2720</v>
      </c>
      <c r="L26" s="277">
        <v>2578.9499999999998</v>
      </c>
      <c r="M26" s="277">
        <v>0.48564000000000002</v>
      </c>
    </row>
    <row r="27" spans="1:13">
      <c r="A27" s="268">
        <v>17</v>
      </c>
      <c r="B27" s="277" t="s">
        <v>292</v>
      </c>
      <c r="C27" s="278">
        <v>1753.55</v>
      </c>
      <c r="D27" s="279">
        <v>1748.1499999999999</v>
      </c>
      <c r="E27" s="279">
        <v>1727.6999999999998</v>
      </c>
      <c r="F27" s="279">
        <v>1701.85</v>
      </c>
      <c r="G27" s="279">
        <v>1681.3999999999999</v>
      </c>
      <c r="H27" s="279">
        <v>1773.9999999999998</v>
      </c>
      <c r="I27" s="279">
        <v>1794.45</v>
      </c>
      <c r="J27" s="279">
        <v>1820.2999999999997</v>
      </c>
      <c r="K27" s="277">
        <v>1768.6</v>
      </c>
      <c r="L27" s="277">
        <v>1722.3</v>
      </c>
      <c r="M27" s="277">
        <v>0.18761</v>
      </c>
    </row>
    <row r="28" spans="1:13">
      <c r="A28" s="268">
        <v>18</v>
      </c>
      <c r="B28" s="277" t="s">
        <v>229</v>
      </c>
      <c r="C28" s="278">
        <v>1591.65</v>
      </c>
      <c r="D28" s="279">
        <v>1585.8666666666668</v>
      </c>
      <c r="E28" s="279">
        <v>1571.7333333333336</v>
      </c>
      <c r="F28" s="279">
        <v>1551.8166666666668</v>
      </c>
      <c r="G28" s="279">
        <v>1537.6833333333336</v>
      </c>
      <c r="H28" s="279">
        <v>1605.7833333333335</v>
      </c>
      <c r="I28" s="279">
        <v>1619.9166666666667</v>
      </c>
      <c r="J28" s="279">
        <v>1639.8333333333335</v>
      </c>
      <c r="K28" s="277">
        <v>1600</v>
      </c>
      <c r="L28" s="277">
        <v>1565.95</v>
      </c>
      <c r="M28" s="277">
        <v>0.54864999999999997</v>
      </c>
    </row>
    <row r="29" spans="1:13">
      <c r="A29" s="268">
        <v>19</v>
      </c>
      <c r="B29" s="277" t="s">
        <v>301</v>
      </c>
      <c r="C29" s="278">
        <v>1978.35</v>
      </c>
      <c r="D29" s="279">
        <v>1983.1166666666668</v>
      </c>
      <c r="E29" s="279">
        <v>1966.2333333333336</v>
      </c>
      <c r="F29" s="279">
        <v>1954.1166666666668</v>
      </c>
      <c r="G29" s="279">
        <v>1937.2333333333336</v>
      </c>
      <c r="H29" s="279">
        <v>1995.2333333333336</v>
      </c>
      <c r="I29" s="279">
        <v>2012.1166666666668</v>
      </c>
      <c r="J29" s="279">
        <v>2024.2333333333336</v>
      </c>
      <c r="K29" s="277">
        <v>2000</v>
      </c>
      <c r="L29" s="277">
        <v>1971</v>
      </c>
      <c r="M29" s="277">
        <v>4.0980000000000003E-2</v>
      </c>
    </row>
    <row r="30" spans="1:13">
      <c r="A30" s="268">
        <v>20</v>
      </c>
      <c r="B30" s="277" t="s">
        <v>230</v>
      </c>
      <c r="C30" s="278">
        <v>2685.35</v>
      </c>
      <c r="D30" s="279">
        <v>2677.4333333333329</v>
      </c>
      <c r="E30" s="279">
        <v>2659.9166666666661</v>
      </c>
      <c r="F30" s="279">
        <v>2634.4833333333331</v>
      </c>
      <c r="G30" s="279">
        <v>2616.9666666666662</v>
      </c>
      <c r="H30" s="279">
        <v>2702.8666666666659</v>
      </c>
      <c r="I30" s="279">
        <v>2720.3833333333332</v>
      </c>
      <c r="J30" s="279">
        <v>2745.8166666666657</v>
      </c>
      <c r="K30" s="277">
        <v>2694.95</v>
      </c>
      <c r="L30" s="277">
        <v>2652</v>
      </c>
      <c r="M30" s="277">
        <v>0.38819999999999999</v>
      </c>
    </row>
    <row r="31" spans="1:13">
      <c r="A31" s="268">
        <v>21</v>
      </c>
      <c r="B31" s="277" t="s">
        <v>870</v>
      </c>
      <c r="C31" s="278">
        <v>3011.2</v>
      </c>
      <c r="D31" s="279">
        <v>2965.7333333333336</v>
      </c>
      <c r="E31" s="279">
        <v>2895.4666666666672</v>
      </c>
      <c r="F31" s="279">
        <v>2779.7333333333336</v>
      </c>
      <c r="G31" s="279">
        <v>2709.4666666666672</v>
      </c>
      <c r="H31" s="279">
        <v>3081.4666666666672</v>
      </c>
      <c r="I31" s="279">
        <v>3151.7333333333336</v>
      </c>
      <c r="J31" s="279">
        <v>3267.4666666666672</v>
      </c>
      <c r="K31" s="277">
        <v>3036</v>
      </c>
      <c r="L31" s="277">
        <v>2850</v>
      </c>
      <c r="M31" s="277">
        <v>0.49889</v>
      </c>
    </row>
    <row r="32" spans="1:13">
      <c r="A32" s="268">
        <v>22</v>
      </c>
      <c r="B32" s="277" t="s">
        <v>303</v>
      </c>
      <c r="C32" s="278">
        <v>119.6</v>
      </c>
      <c r="D32" s="279">
        <v>119.5</v>
      </c>
      <c r="E32" s="279">
        <v>118.05</v>
      </c>
      <c r="F32" s="279">
        <v>116.5</v>
      </c>
      <c r="G32" s="279">
        <v>115.05</v>
      </c>
      <c r="H32" s="279">
        <v>121.05</v>
      </c>
      <c r="I32" s="279">
        <v>122.49999999999999</v>
      </c>
      <c r="J32" s="279">
        <v>124.05</v>
      </c>
      <c r="K32" s="277">
        <v>120.95</v>
      </c>
      <c r="L32" s="277">
        <v>117.95</v>
      </c>
      <c r="M32" s="277">
        <v>1.52213</v>
      </c>
    </row>
    <row r="33" spans="1:13">
      <c r="A33" s="268">
        <v>23</v>
      </c>
      <c r="B33" s="277" t="s">
        <v>45</v>
      </c>
      <c r="C33" s="278">
        <v>745.8</v>
      </c>
      <c r="D33" s="279">
        <v>758.73333333333323</v>
      </c>
      <c r="E33" s="279">
        <v>727.06666666666649</v>
      </c>
      <c r="F33" s="279">
        <v>708.33333333333326</v>
      </c>
      <c r="G33" s="279">
        <v>676.66666666666652</v>
      </c>
      <c r="H33" s="279">
        <v>777.46666666666647</v>
      </c>
      <c r="I33" s="279">
        <v>809.13333333333321</v>
      </c>
      <c r="J33" s="279">
        <v>827.86666666666645</v>
      </c>
      <c r="K33" s="277">
        <v>790.4</v>
      </c>
      <c r="L33" s="277">
        <v>740</v>
      </c>
      <c r="M33" s="277">
        <v>22.289480000000001</v>
      </c>
    </row>
    <row r="34" spans="1:13">
      <c r="A34" s="268">
        <v>24</v>
      </c>
      <c r="B34" s="277" t="s">
        <v>304</v>
      </c>
      <c r="C34" s="278">
        <v>2158.75</v>
      </c>
      <c r="D34" s="279">
        <v>2177.65</v>
      </c>
      <c r="E34" s="279">
        <v>2126.6000000000004</v>
      </c>
      <c r="F34" s="279">
        <v>2094.4500000000003</v>
      </c>
      <c r="G34" s="279">
        <v>2043.4000000000005</v>
      </c>
      <c r="H34" s="279">
        <v>2209.8000000000002</v>
      </c>
      <c r="I34" s="279">
        <v>2260.8500000000004</v>
      </c>
      <c r="J34" s="279">
        <v>2293</v>
      </c>
      <c r="K34" s="277">
        <v>2228.6999999999998</v>
      </c>
      <c r="L34" s="277">
        <v>2145.5</v>
      </c>
      <c r="M34" s="277">
        <v>1.2083900000000001</v>
      </c>
    </row>
    <row r="35" spans="1:13">
      <c r="A35" s="268">
        <v>25</v>
      </c>
      <c r="B35" s="277" t="s">
        <v>46</v>
      </c>
      <c r="C35" s="278">
        <v>251.8</v>
      </c>
      <c r="D35" s="279">
        <v>252.28333333333333</v>
      </c>
      <c r="E35" s="279">
        <v>249.86666666666667</v>
      </c>
      <c r="F35" s="279">
        <v>247.93333333333334</v>
      </c>
      <c r="G35" s="279">
        <v>245.51666666666668</v>
      </c>
      <c r="H35" s="279">
        <v>254.21666666666667</v>
      </c>
      <c r="I35" s="279">
        <v>256.63333333333333</v>
      </c>
      <c r="J35" s="279">
        <v>258.56666666666666</v>
      </c>
      <c r="K35" s="277">
        <v>254.7</v>
      </c>
      <c r="L35" s="277">
        <v>250.35</v>
      </c>
      <c r="M35" s="277">
        <v>48.735370000000003</v>
      </c>
    </row>
    <row r="36" spans="1:13">
      <c r="A36" s="268">
        <v>26</v>
      </c>
      <c r="B36" s="277" t="s">
        <v>293</v>
      </c>
      <c r="C36" s="278">
        <v>3129.8</v>
      </c>
      <c r="D36" s="279">
        <v>3116.1166666666668</v>
      </c>
      <c r="E36" s="279">
        <v>3037.2333333333336</v>
      </c>
      <c r="F36" s="279">
        <v>2944.666666666667</v>
      </c>
      <c r="G36" s="279">
        <v>2865.7833333333338</v>
      </c>
      <c r="H36" s="279">
        <v>3208.6833333333334</v>
      </c>
      <c r="I36" s="279">
        <v>3287.5666666666666</v>
      </c>
      <c r="J36" s="279">
        <v>3380.1333333333332</v>
      </c>
      <c r="K36" s="277">
        <v>3195</v>
      </c>
      <c r="L36" s="277">
        <v>3023.55</v>
      </c>
      <c r="M36" s="277">
        <v>2.3066200000000001</v>
      </c>
    </row>
    <row r="37" spans="1:13">
      <c r="A37" s="268">
        <v>27</v>
      </c>
      <c r="B37" s="277" t="s">
        <v>302</v>
      </c>
      <c r="C37" s="278">
        <v>963.2</v>
      </c>
      <c r="D37" s="279">
        <v>959.98333333333323</v>
      </c>
      <c r="E37" s="279">
        <v>954.21666666666647</v>
      </c>
      <c r="F37" s="279">
        <v>945.23333333333323</v>
      </c>
      <c r="G37" s="279">
        <v>939.46666666666647</v>
      </c>
      <c r="H37" s="279">
        <v>968.96666666666647</v>
      </c>
      <c r="I37" s="279">
        <v>974.73333333333312</v>
      </c>
      <c r="J37" s="279">
        <v>983.71666666666647</v>
      </c>
      <c r="K37" s="277">
        <v>965.75</v>
      </c>
      <c r="L37" s="277">
        <v>951</v>
      </c>
      <c r="M37" s="277">
        <v>2.4450699999999999</v>
      </c>
    </row>
    <row r="38" spans="1:13">
      <c r="A38" s="268">
        <v>28</v>
      </c>
      <c r="B38" s="277" t="s">
        <v>47</v>
      </c>
      <c r="C38" s="278">
        <v>2079.3000000000002</v>
      </c>
      <c r="D38" s="279">
        <v>2092.4500000000003</v>
      </c>
      <c r="E38" s="279">
        <v>2052.8500000000004</v>
      </c>
      <c r="F38" s="279">
        <v>2026.4</v>
      </c>
      <c r="G38" s="279">
        <v>1986.8000000000002</v>
      </c>
      <c r="H38" s="279">
        <v>2118.9000000000005</v>
      </c>
      <c r="I38" s="279">
        <v>2158.5</v>
      </c>
      <c r="J38" s="279">
        <v>2184.9500000000007</v>
      </c>
      <c r="K38" s="277">
        <v>2132.0500000000002</v>
      </c>
      <c r="L38" s="277">
        <v>2066</v>
      </c>
      <c r="M38" s="277">
        <v>9.5898900000000005</v>
      </c>
    </row>
    <row r="39" spans="1:13">
      <c r="A39" s="268">
        <v>29</v>
      </c>
      <c r="B39" s="277" t="s">
        <v>48</v>
      </c>
      <c r="C39" s="278">
        <v>143.19999999999999</v>
      </c>
      <c r="D39" s="279">
        <v>144.86666666666667</v>
      </c>
      <c r="E39" s="279">
        <v>140.43333333333334</v>
      </c>
      <c r="F39" s="279">
        <v>137.66666666666666</v>
      </c>
      <c r="G39" s="279">
        <v>133.23333333333332</v>
      </c>
      <c r="H39" s="279">
        <v>147.63333333333335</v>
      </c>
      <c r="I39" s="279">
        <v>152.06666666666669</v>
      </c>
      <c r="J39" s="279">
        <v>154.83333333333337</v>
      </c>
      <c r="K39" s="277">
        <v>149.30000000000001</v>
      </c>
      <c r="L39" s="277">
        <v>142.1</v>
      </c>
      <c r="M39" s="277">
        <v>66.902270000000001</v>
      </c>
    </row>
    <row r="40" spans="1:13">
      <c r="A40" s="268">
        <v>30</v>
      </c>
      <c r="B40" s="277" t="s">
        <v>305</v>
      </c>
      <c r="C40" s="278">
        <v>124.1</v>
      </c>
      <c r="D40" s="279">
        <v>124.88333333333333</v>
      </c>
      <c r="E40" s="279">
        <v>122.06666666666665</v>
      </c>
      <c r="F40" s="279">
        <v>120.03333333333332</v>
      </c>
      <c r="G40" s="279">
        <v>117.21666666666664</v>
      </c>
      <c r="H40" s="279">
        <v>126.91666666666666</v>
      </c>
      <c r="I40" s="279">
        <v>129.73333333333332</v>
      </c>
      <c r="J40" s="279">
        <v>131.76666666666665</v>
      </c>
      <c r="K40" s="277">
        <v>127.7</v>
      </c>
      <c r="L40" s="277">
        <v>122.85</v>
      </c>
      <c r="M40" s="277">
        <v>0.94499</v>
      </c>
    </row>
    <row r="41" spans="1:13">
      <c r="A41" s="268">
        <v>31</v>
      </c>
      <c r="B41" s="277" t="s">
        <v>937</v>
      </c>
      <c r="C41" s="278">
        <v>226.1</v>
      </c>
      <c r="D41" s="279">
        <v>228.15</v>
      </c>
      <c r="E41" s="279">
        <v>223.25</v>
      </c>
      <c r="F41" s="279">
        <v>220.4</v>
      </c>
      <c r="G41" s="279">
        <v>215.5</v>
      </c>
      <c r="H41" s="279">
        <v>231</v>
      </c>
      <c r="I41" s="279">
        <v>235.90000000000003</v>
      </c>
      <c r="J41" s="279">
        <v>238.75</v>
      </c>
      <c r="K41" s="277">
        <v>233.05</v>
      </c>
      <c r="L41" s="277">
        <v>225.3</v>
      </c>
      <c r="M41" s="277">
        <v>0.16957</v>
      </c>
    </row>
    <row r="42" spans="1:13">
      <c r="A42" s="268">
        <v>32</v>
      </c>
      <c r="B42" s="277" t="s">
        <v>306</v>
      </c>
      <c r="C42" s="278">
        <v>62</v>
      </c>
      <c r="D42" s="279">
        <v>62.216666666666669</v>
      </c>
      <c r="E42" s="279">
        <v>61.433333333333337</v>
      </c>
      <c r="F42" s="279">
        <v>60.866666666666667</v>
      </c>
      <c r="G42" s="279">
        <v>60.083333333333336</v>
      </c>
      <c r="H42" s="279">
        <v>62.783333333333339</v>
      </c>
      <c r="I42" s="279">
        <v>63.56666666666667</v>
      </c>
      <c r="J42" s="279">
        <v>64.13333333333334</v>
      </c>
      <c r="K42" s="277">
        <v>63</v>
      </c>
      <c r="L42" s="277">
        <v>61.65</v>
      </c>
      <c r="M42" s="277">
        <v>1.8157300000000001</v>
      </c>
    </row>
    <row r="43" spans="1:13">
      <c r="A43" s="268">
        <v>33</v>
      </c>
      <c r="B43" s="277" t="s">
        <v>49</v>
      </c>
      <c r="C43" s="278">
        <v>80.3</v>
      </c>
      <c r="D43" s="279">
        <v>80.983333333333334</v>
      </c>
      <c r="E43" s="279">
        <v>78.666666666666671</v>
      </c>
      <c r="F43" s="279">
        <v>77.033333333333331</v>
      </c>
      <c r="G43" s="279">
        <v>74.716666666666669</v>
      </c>
      <c r="H43" s="279">
        <v>82.616666666666674</v>
      </c>
      <c r="I43" s="279">
        <v>84.933333333333337</v>
      </c>
      <c r="J43" s="279">
        <v>86.566666666666677</v>
      </c>
      <c r="K43" s="277">
        <v>83.3</v>
      </c>
      <c r="L43" s="277">
        <v>79.349999999999994</v>
      </c>
      <c r="M43" s="277">
        <v>515.39197000000001</v>
      </c>
    </row>
    <row r="44" spans="1:13">
      <c r="A44" s="268">
        <v>34</v>
      </c>
      <c r="B44" s="277" t="s">
        <v>51</v>
      </c>
      <c r="C44" s="278">
        <v>2159.5500000000002</v>
      </c>
      <c r="D44" s="279">
        <v>2176.0833333333335</v>
      </c>
      <c r="E44" s="279">
        <v>2133.6166666666668</v>
      </c>
      <c r="F44" s="279">
        <v>2107.6833333333334</v>
      </c>
      <c r="G44" s="279">
        <v>2065.2166666666667</v>
      </c>
      <c r="H44" s="279">
        <v>2202.0166666666669</v>
      </c>
      <c r="I44" s="279">
        <v>2244.4833333333331</v>
      </c>
      <c r="J44" s="279">
        <v>2270.416666666667</v>
      </c>
      <c r="K44" s="277">
        <v>2218.5500000000002</v>
      </c>
      <c r="L44" s="277">
        <v>2150.15</v>
      </c>
      <c r="M44" s="277">
        <v>31.660489999999999</v>
      </c>
    </row>
    <row r="45" spans="1:13">
      <c r="A45" s="268">
        <v>35</v>
      </c>
      <c r="B45" s="277" t="s">
        <v>307</v>
      </c>
      <c r="C45" s="278">
        <v>137.44999999999999</v>
      </c>
      <c r="D45" s="279">
        <v>139.51666666666668</v>
      </c>
      <c r="E45" s="279">
        <v>134.98333333333335</v>
      </c>
      <c r="F45" s="279">
        <v>132.51666666666668</v>
      </c>
      <c r="G45" s="279">
        <v>127.98333333333335</v>
      </c>
      <c r="H45" s="279">
        <v>141.98333333333335</v>
      </c>
      <c r="I45" s="279">
        <v>146.51666666666671</v>
      </c>
      <c r="J45" s="279">
        <v>148.98333333333335</v>
      </c>
      <c r="K45" s="277">
        <v>144.05000000000001</v>
      </c>
      <c r="L45" s="277">
        <v>137.05000000000001</v>
      </c>
      <c r="M45" s="277">
        <v>1.12313</v>
      </c>
    </row>
    <row r="46" spans="1:13">
      <c r="A46" s="268">
        <v>36</v>
      </c>
      <c r="B46" s="277" t="s">
        <v>309</v>
      </c>
      <c r="C46" s="278">
        <v>1120.75</v>
      </c>
      <c r="D46" s="279">
        <v>1131.5</v>
      </c>
      <c r="E46" s="279">
        <v>1104.25</v>
      </c>
      <c r="F46" s="279">
        <v>1087.75</v>
      </c>
      <c r="G46" s="279">
        <v>1060.5</v>
      </c>
      <c r="H46" s="279">
        <v>1148</v>
      </c>
      <c r="I46" s="279">
        <v>1175.25</v>
      </c>
      <c r="J46" s="279">
        <v>1191.75</v>
      </c>
      <c r="K46" s="277">
        <v>1158.75</v>
      </c>
      <c r="L46" s="277">
        <v>1115</v>
      </c>
      <c r="M46" s="277">
        <v>0.62809000000000004</v>
      </c>
    </row>
    <row r="47" spans="1:13">
      <c r="A47" s="268">
        <v>37</v>
      </c>
      <c r="B47" s="277" t="s">
        <v>308</v>
      </c>
      <c r="C47" s="278">
        <v>4406.3999999999996</v>
      </c>
      <c r="D47" s="279">
        <v>4417.9666666666662</v>
      </c>
      <c r="E47" s="279">
        <v>4370.4333333333325</v>
      </c>
      <c r="F47" s="279">
        <v>4334.4666666666662</v>
      </c>
      <c r="G47" s="279">
        <v>4286.9333333333325</v>
      </c>
      <c r="H47" s="279">
        <v>4453.9333333333325</v>
      </c>
      <c r="I47" s="279">
        <v>4501.4666666666672</v>
      </c>
      <c r="J47" s="279">
        <v>4537.4333333333325</v>
      </c>
      <c r="K47" s="277">
        <v>4465.5</v>
      </c>
      <c r="L47" s="277">
        <v>4382</v>
      </c>
      <c r="M47" s="277">
        <v>0.31217</v>
      </c>
    </row>
    <row r="48" spans="1:13">
      <c r="A48" s="268">
        <v>38</v>
      </c>
      <c r="B48" s="277" t="s">
        <v>310</v>
      </c>
      <c r="C48" s="278">
        <v>6140.35</v>
      </c>
      <c r="D48" s="279">
        <v>6117.9333333333334</v>
      </c>
      <c r="E48" s="279">
        <v>6077.8666666666668</v>
      </c>
      <c r="F48" s="279">
        <v>6015.3833333333332</v>
      </c>
      <c r="G48" s="279">
        <v>5975.3166666666666</v>
      </c>
      <c r="H48" s="279">
        <v>6180.416666666667</v>
      </c>
      <c r="I48" s="279">
        <v>6220.4833333333345</v>
      </c>
      <c r="J48" s="279">
        <v>6282.9666666666672</v>
      </c>
      <c r="K48" s="277">
        <v>6158</v>
      </c>
      <c r="L48" s="277">
        <v>6055.45</v>
      </c>
      <c r="M48" s="277">
        <v>0.12266000000000001</v>
      </c>
    </row>
    <row r="49" spans="1:13">
      <c r="A49" s="268">
        <v>39</v>
      </c>
      <c r="B49" s="277" t="s">
        <v>226</v>
      </c>
      <c r="C49" s="278">
        <v>799.35</v>
      </c>
      <c r="D49" s="279">
        <v>797.33333333333337</v>
      </c>
      <c r="E49" s="279">
        <v>782.66666666666674</v>
      </c>
      <c r="F49" s="279">
        <v>765.98333333333335</v>
      </c>
      <c r="G49" s="279">
        <v>751.31666666666672</v>
      </c>
      <c r="H49" s="279">
        <v>814.01666666666677</v>
      </c>
      <c r="I49" s="279">
        <v>828.68333333333351</v>
      </c>
      <c r="J49" s="279">
        <v>845.36666666666679</v>
      </c>
      <c r="K49" s="277">
        <v>812</v>
      </c>
      <c r="L49" s="277">
        <v>780.65</v>
      </c>
      <c r="M49" s="277">
        <v>8.1603200000000005</v>
      </c>
    </row>
    <row r="50" spans="1:13">
      <c r="A50" s="268">
        <v>40</v>
      </c>
      <c r="B50" s="277" t="s">
        <v>53</v>
      </c>
      <c r="C50" s="278">
        <v>776.3</v>
      </c>
      <c r="D50" s="279">
        <v>782.59999999999991</v>
      </c>
      <c r="E50" s="279">
        <v>765.29999999999984</v>
      </c>
      <c r="F50" s="279">
        <v>754.3</v>
      </c>
      <c r="G50" s="279">
        <v>736.99999999999989</v>
      </c>
      <c r="H50" s="279">
        <v>793.5999999999998</v>
      </c>
      <c r="I50" s="279">
        <v>810.9</v>
      </c>
      <c r="J50" s="279">
        <v>821.89999999999975</v>
      </c>
      <c r="K50" s="277">
        <v>799.9</v>
      </c>
      <c r="L50" s="277">
        <v>771.6</v>
      </c>
      <c r="M50" s="277">
        <v>22.194019999999998</v>
      </c>
    </row>
    <row r="51" spans="1:13">
      <c r="A51" s="268">
        <v>41</v>
      </c>
      <c r="B51" s="277" t="s">
        <v>311</v>
      </c>
      <c r="C51" s="278">
        <v>491.75</v>
      </c>
      <c r="D51" s="279">
        <v>493.34999999999997</v>
      </c>
      <c r="E51" s="279">
        <v>488.39999999999992</v>
      </c>
      <c r="F51" s="279">
        <v>485.04999999999995</v>
      </c>
      <c r="G51" s="279">
        <v>480.09999999999991</v>
      </c>
      <c r="H51" s="279">
        <v>496.69999999999993</v>
      </c>
      <c r="I51" s="279">
        <v>501.65</v>
      </c>
      <c r="J51" s="279">
        <v>504.99999999999994</v>
      </c>
      <c r="K51" s="277">
        <v>498.3</v>
      </c>
      <c r="L51" s="277">
        <v>490</v>
      </c>
      <c r="M51" s="277">
        <v>0.94182999999999995</v>
      </c>
    </row>
    <row r="52" spans="1:13">
      <c r="A52" s="268">
        <v>42</v>
      </c>
      <c r="B52" s="277" t="s">
        <v>55</v>
      </c>
      <c r="C52" s="278">
        <v>504.7</v>
      </c>
      <c r="D52" s="279">
        <v>505.23333333333335</v>
      </c>
      <c r="E52" s="279">
        <v>492.9666666666667</v>
      </c>
      <c r="F52" s="279">
        <v>481.23333333333335</v>
      </c>
      <c r="G52" s="279">
        <v>468.9666666666667</v>
      </c>
      <c r="H52" s="279">
        <v>516.9666666666667</v>
      </c>
      <c r="I52" s="279">
        <v>529.23333333333335</v>
      </c>
      <c r="J52" s="279">
        <v>540.9666666666667</v>
      </c>
      <c r="K52" s="277">
        <v>517.5</v>
      </c>
      <c r="L52" s="277">
        <v>493.5</v>
      </c>
      <c r="M52" s="277">
        <v>303.43675000000002</v>
      </c>
    </row>
    <row r="53" spans="1:13">
      <c r="A53" s="268">
        <v>43</v>
      </c>
      <c r="B53" s="277" t="s">
        <v>56</v>
      </c>
      <c r="C53" s="278">
        <v>2944.05</v>
      </c>
      <c r="D53" s="279">
        <v>2933.75</v>
      </c>
      <c r="E53" s="279">
        <v>2900.5</v>
      </c>
      <c r="F53" s="279">
        <v>2856.95</v>
      </c>
      <c r="G53" s="279">
        <v>2823.7</v>
      </c>
      <c r="H53" s="279">
        <v>2977.3</v>
      </c>
      <c r="I53" s="279">
        <v>3010.55</v>
      </c>
      <c r="J53" s="279">
        <v>3054.1000000000004</v>
      </c>
      <c r="K53" s="277">
        <v>2967</v>
      </c>
      <c r="L53" s="277">
        <v>2890.2</v>
      </c>
      <c r="M53" s="277">
        <v>11.97897</v>
      </c>
    </row>
    <row r="54" spans="1:13">
      <c r="A54" s="268">
        <v>44</v>
      </c>
      <c r="B54" s="277" t="s">
        <v>315</v>
      </c>
      <c r="C54" s="278">
        <v>184.1</v>
      </c>
      <c r="D54" s="279">
        <v>185.23333333333335</v>
      </c>
      <c r="E54" s="279">
        <v>180.66666666666669</v>
      </c>
      <c r="F54" s="279">
        <v>177.23333333333335</v>
      </c>
      <c r="G54" s="279">
        <v>172.66666666666669</v>
      </c>
      <c r="H54" s="279">
        <v>188.66666666666669</v>
      </c>
      <c r="I54" s="279">
        <v>193.23333333333335</v>
      </c>
      <c r="J54" s="279">
        <v>196.66666666666669</v>
      </c>
      <c r="K54" s="277">
        <v>189.8</v>
      </c>
      <c r="L54" s="277">
        <v>181.8</v>
      </c>
      <c r="M54" s="277">
        <v>2.5201600000000002</v>
      </c>
    </row>
    <row r="55" spans="1:13">
      <c r="A55" s="268">
        <v>45</v>
      </c>
      <c r="B55" s="277" t="s">
        <v>316</v>
      </c>
      <c r="C55" s="278">
        <v>488</v>
      </c>
      <c r="D55" s="279">
        <v>493.16666666666669</v>
      </c>
      <c r="E55" s="279">
        <v>480.93333333333339</v>
      </c>
      <c r="F55" s="279">
        <v>473.86666666666673</v>
      </c>
      <c r="G55" s="279">
        <v>461.63333333333344</v>
      </c>
      <c r="H55" s="279">
        <v>500.23333333333335</v>
      </c>
      <c r="I55" s="279">
        <v>512.46666666666658</v>
      </c>
      <c r="J55" s="279">
        <v>519.5333333333333</v>
      </c>
      <c r="K55" s="277">
        <v>505.4</v>
      </c>
      <c r="L55" s="277">
        <v>486.1</v>
      </c>
      <c r="M55" s="277">
        <v>1.1553100000000001</v>
      </c>
    </row>
    <row r="56" spans="1:13">
      <c r="A56" s="268">
        <v>46</v>
      </c>
      <c r="B56" s="277" t="s">
        <v>58</v>
      </c>
      <c r="C56" s="278">
        <v>5642.35</v>
      </c>
      <c r="D56" s="279">
        <v>5663.45</v>
      </c>
      <c r="E56" s="279">
        <v>5583.9</v>
      </c>
      <c r="F56" s="279">
        <v>5525.45</v>
      </c>
      <c r="G56" s="279">
        <v>5445.9</v>
      </c>
      <c r="H56" s="279">
        <v>5721.9</v>
      </c>
      <c r="I56" s="279">
        <v>5801.4500000000007</v>
      </c>
      <c r="J56" s="279">
        <v>5859.9</v>
      </c>
      <c r="K56" s="277">
        <v>5743</v>
      </c>
      <c r="L56" s="277">
        <v>5605</v>
      </c>
      <c r="M56" s="277">
        <v>6.5879000000000003</v>
      </c>
    </row>
    <row r="57" spans="1:13">
      <c r="A57" s="268">
        <v>47</v>
      </c>
      <c r="B57" s="277" t="s">
        <v>232</v>
      </c>
      <c r="C57" s="278">
        <v>2279.5</v>
      </c>
      <c r="D57" s="279">
        <v>2277.0666666666666</v>
      </c>
      <c r="E57" s="279">
        <v>2246.6833333333334</v>
      </c>
      <c r="F57" s="279">
        <v>2213.8666666666668</v>
      </c>
      <c r="G57" s="279">
        <v>2183.4833333333336</v>
      </c>
      <c r="H57" s="279">
        <v>2309.8833333333332</v>
      </c>
      <c r="I57" s="279">
        <v>2340.2666666666664</v>
      </c>
      <c r="J57" s="279">
        <v>2373.083333333333</v>
      </c>
      <c r="K57" s="277">
        <v>2307.4499999999998</v>
      </c>
      <c r="L57" s="277">
        <v>2244.25</v>
      </c>
      <c r="M57" s="277">
        <v>0.28428999999999999</v>
      </c>
    </row>
    <row r="58" spans="1:13">
      <c r="A58" s="268">
        <v>48</v>
      </c>
      <c r="B58" s="277" t="s">
        <v>59</v>
      </c>
      <c r="C58" s="278">
        <v>3370.8</v>
      </c>
      <c r="D58" s="279">
        <v>3402.8666666666668</v>
      </c>
      <c r="E58" s="279">
        <v>3315.8333333333335</v>
      </c>
      <c r="F58" s="279">
        <v>3260.8666666666668</v>
      </c>
      <c r="G58" s="279">
        <v>3173.8333333333335</v>
      </c>
      <c r="H58" s="279">
        <v>3457.8333333333335</v>
      </c>
      <c r="I58" s="279">
        <v>3544.8666666666663</v>
      </c>
      <c r="J58" s="279">
        <v>3599.8333333333335</v>
      </c>
      <c r="K58" s="277">
        <v>3489.9</v>
      </c>
      <c r="L58" s="277">
        <v>3347.9</v>
      </c>
      <c r="M58" s="277">
        <v>46.491199999999999</v>
      </c>
    </row>
    <row r="59" spans="1:13">
      <c r="A59" s="268">
        <v>49</v>
      </c>
      <c r="B59" s="277" t="s">
        <v>60</v>
      </c>
      <c r="C59" s="278">
        <v>1341.9</v>
      </c>
      <c r="D59" s="279">
        <v>1349.3</v>
      </c>
      <c r="E59" s="279">
        <v>1324.6</v>
      </c>
      <c r="F59" s="279">
        <v>1307.3</v>
      </c>
      <c r="G59" s="279">
        <v>1282.5999999999999</v>
      </c>
      <c r="H59" s="279">
        <v>1366.6</v>
      </c>
      <c r="I59" s="279">
        <v>1391.3000000000002</v>
      </c>
      <c r="J59" s="279">
        <v>1408.6</v>
      </c>
      <c r="K59" s="277">
        <v>1374</v>
      </c>
      <c r="L59" s="277">
        <v>1332</v>
      </c>
      <c r="M59" s="277">
        <v>9.3562100000000008</v>
      </c>
    </row>
    <row r="60" spans="1:13" ht="12" customHeight="1">
      <c r="A60" s="268">
        <v>50</v>
      </c>
      <c r="B60" s="277" t="s">
        <v>317</v>
      </c>
      <c r="C60" s="278">
        <v>100.25</v>
      </c>
      <c r="D60" s="279">
        <v>101.01666666666667</v>
      </c>
      <c r="E60" s="279">
        <v>99.133333333333326</v>
      </c>
      <c r="F60" s="279">
        <v>98.016666666666666</v>
      </c>
      <c r="G60" s="279">
        <v>96.133333333333326</v>
      </c>
      <c r="H60" s="279">
        <v>102.13333333333333</v>
      </c>
      <c r="I60" s="279">
        <v>104.01666666666668</v>
      </c>
      <c r="J60" s="279">
        <v>105.13333333333333</v>
      </c>
      <c r="K60" s="277">
        <v>102.9</v>
      </c>
      <c r="L60" s="277">
        <v>99.9</v>
      </c>
      <c r="M60" s="277">
        <v>2.00962</v>
      </c>
    </row>
    <row r="61" spans="1:13">
      <c r="A61" s="268">
        <v>51</v>
      </c>
      <c r="B61" s="277" t="s">
        <v>318</v>
      </c>
      <c r="C61" s="278">
        <v>162.19999999999999</v>
      </c>
      <c r="D61" s="279">
        <v>164.16666666666666</v>
      </c>
      <c r="E61" s="279">
        <v>158.5333333333333</v>
      </c>
      <c r="F61" s="279">
        <v>154.86666666666665</v>
      </c>
      <c r="G61" s="279">
        <v>149.23333333333329</v>
      </c>
      <c r="H61" s="279">
        <v>167.83333333333331</v>
      </c>
      <c r="I61" s="279">
        <v>173.4666666666667</v>
      </c>
      <c r="J61" s="279">
        <v>177.13333333333333</v>
      </c>
      <c r="K61" s="277">
        <v>169.8</v>
      </c>
      <c r="L61" s="277">
        <v>160.5</v>
      </c>
      <c r="M61" s="277">
        <v>31.71593</v>
      </c>
    </row>
    <row r="62" spans="1:13">
      <c r="A62" s="268">
        <v>52</v>
      </c>
      <c r="B62" s="277" t="s">
        <v>233</v>
      </c>
      <c r="C62" s="278">
        <v>288.95</v>
      </c>
      <c r="D62" s="279">
        <v>291.76666666666665</v>
      </c>
      <c r="E62" s="279">
        <v>284.18333333333328</v>
      </c>
      <c r="F62" s="279">
        <v>279.41666666666663</v>
      </c>
      <c r="G62" s="279">
        <v>271.83333333333326</v>
      </c>
      <c r="H62" s="279">
        <v>296.5333333333333</v>
      </c>
      <c r="I62" s="279">
        <v>304.11666666666667</v>
      </c>
      <c r="J62" s="279">
        <v>308.88333333333333</v>
      </c>
      <c r="K62" s="277">
        <v>299.35000000000002</v>
      </c>
      <c r="L62" s="277">
        <v>287</v>
      </c>
      <c r="M62" s="277">
        <v>63.829529999999998</v>
      </c>
    </row>
    <row r="63" spans="1:13">
      <c r="A63" s="268">
        <v>53</v>
      </c>
      <c r="B63" s="277" t="s">
        <v>61</v>
      </c>
      <c r="C63" s="278">
        <v>42</v>
      </c>
      <c r="D63" s="279">
        <v>42.283333333333331</v>
      </c>
      <c r="E63" s="279">
        <v>41.36666666666666</v>
      </c>
      <c r="F63" s="279">
        <v>40.733333333333327</v>
      </c>
      <c r="G63" s="279">
        <v>39.816666666666656</v>
      </c>
      <c r="H63" s="279">
        <v>42.916666666666664</v>
      </c>
      <c r="I63" s="279">
        <v>43.833333333333336</v>
      </c>
      <c r="J63" s="279">
        <v>44.466666666666669</v>
      </c>
      <c r="K63" s="277">
        <v>43.2</v>
      </c>
      <c r="L63" s="277">
        <v>41.65</v>
      </c>
      <c r="M63" s="277">
        <v>204.11304000000001</v>
      </c>
    </row>
    <row r="64" spans="1:13">
      <c r="A64" s="268">
        <v>54</v>
      </c>
      <c r="B64" s="277" t="s">
        <v>62</v>
      </c>
      <c r="C64" s="278">
        <v>39.549999999999997</v>
      </c>
      <c r="D64" s="279">
        <v>39.599999999999994</v>
      </c>
      <c r="E64" s="279">
        <v>39.29999999999999</v>
      </c>
      <c r="F64" s="279">
        <v>39.049999999999997</v>
      </c>
      <c r="G64" s="279">
        <v>38.749999999999993</v>
      </c>
      <c r="H64" s="279">
        <v>39.849999999999987</v>
      </c>
      <c r="I64" s="279">
        <v>40.15</v>
      </c>
      <c r="J64" s="279">
        <v>40.399999999999984</v>
      </c>
      <c r="K64" s="277">
        <v>39.9</v>
      </c>
      <c r="L64" s="277">
        <v>39.35</v>
      </c>
      <c r="M64" s="277">
        <v>6.1813799999999999</v>
      </c>
    </row>
    <row r="65" spans="1:13">
      <c r="A65" s="268">
        <v>55</v>
      </c>
      <c r="B65" s="277" t="s">
        <v>312</v>
      </c>
      <c r="C65" s="278">
        <v>1383.4</v>
      </c>
      <c r="D65" s="279">
        <v>1392.8333333333333</v>
      </c>
      <c r="E65" s="279">
        <v>1370.5666666666666</v>
      </c>
      <c r="F65" s="279">
        <v>1357.7333333333333</v>
      </c>
      <c r="G65" s="279">
        <v>1335.4666666666667</v>
      </c>
      <c r="H65" s="279">
        <v>1405.6666666666665</v>
      </c>
      <c r="I65" s="279">
        <v>1427.9333333333334</v>
      </c>
      <c r="J65" s="279">
        <v>1440.7666666666664</v>
      </c>
      <c r="K65" s="277">
        <v>1415.1</v>
      </c>
      <c r="L65" s="277">
        <v>1380</v>
      </c>
      <c r="M65" s="277">
        <v>7.9380000000000006E-2</v>
      </c>
    </row>
    <row r="66" spans="1:13">
      <c r="A66" s="268">
        <v>56</v>
      </c>
      <c r="B66" s="277" t="s">
        <v>63</v>
      </c>
      <c r="C66" s="278">
        <v>1324.8</v>
      </c>
      <c r="D66" s="279">
        <v>1332.5666666666666</v>
      </c>
      <c r="E66" s="279">
        <v>1313.2333333333331</v>
      </c>
      <c r="F66" s="279">
        <v>1301.6666666666665</v>
      </c>
      <c r="G66" s="279">
        <v>1282.333333333333</v>
      </c>
      <c r="H66" s="279">
        <v>1344.1333333333332</v>
      </c>
      <c r="I66" s="279">
        <v>1363.4666666666667</v>
      </c>
      <c r="J66" s="279">
        <v>1375.0333333333333</v>
      </c>
      <c r="K66" s="277">
        <v>1351.9</v>
      </c>
      <c r="L66" s="277">
        <v>1321</v>
      </c>
      <c r="M66" s="277">
        <v>6.7229700000000001</v>
      </c>
    </row>
    <row r="67" spans="1:13">
      <c r="A67" s="268">
        <v>57</v>
      </c>
      <c r="B67" s="277" t="s">
        <v>320</v>
      </c>
      <c r="C67" s="278">
        <v>5353</v>
      </c>
      <c r="D67" s="279">
        <v>5336.0166666666664</v>
      </c>
      <c r="E67" s="279">
        <v>5281.9833333333327</v>
      </c>
      <c r="F67" s="279">
        <v>5210.9666666666662</v>
      </c>
      <c r="G67" s="279">
        <v>5156.9333333333325</v>
      </c>
      <c r="H67" s="279">
        <v>5407.0333333333328</v>
      </c>
      <c r="I67" s="279">
        <v>5461.0666666666657</v>
      </c>
      <c r="J67" s="279">
        <v>5532.083333333333</v>
      </c>
      <c r="K67" s="277">
        <v>5390.05</v>
      </c>
      <c r="L67" s="277">
        <v>5265</v>
      </c>
      <c r="M67" s="277">
        <v>0.13971</v>
      </c>
    </row>
    <row r="68" spans="1:13">
      <c r="A68" s="268">
        <v>58</v>
      </c>
      <c r="B68" s="277" t="s">
        <v>234</v>
      </c>
      <c r="C68" s="278">
        <v>1212.3</v>
      </c>
      <c r="D68" s="279">
        <v>1218.9499999999998</v>
      </c>
      <c r="E68" s="279">
        <v>1195.7999999999997</v>
      </c>
      <c r="F68" s="279">
        <v>1179.3</v>
      </c>
      <c r="G68" s="279">
        <v>1156.1499999999999</v>
      </c>
      <c r="H68" s="279">
        <v>1235.4499999999996</v>
      </c>
      <c r="I68" s="279">
        <v>1258.5999999999997</v>
      </c>
      <c r="J68" s="279">
        <v>1275.0999999999995</v>
      </c>
      <c r="K68" s="277">
        <v>1242.0999999999999</v>
      </c>
      <c r="L68" s="277">
        <v>1202.45</v>
      </c>
      <c r="M68" s="277">
        <v>0.48632999999999998</v>
      </c>
    </row>
    <row r="69" spans="1:13">
      <c r="A69" s="268">
        <v>59</v>
      </c>
      <c r="B69" s="277" t="s">
        <v>321</v>
      </c>
      <c r="C69" s="278">
        <v>294.95</v>
      </c>
      <c r="D69" s="279">
        <v>296.51666666666665</v>
      </c>
      <c r="E69" s="279">
        <v>291.48333333333329</v>
      </c>
      <c r="F69" s="279">
        <v>288.01666666666665</v>
      </c>
      <c r="G69" s="279">
        <v>282.98333333333329</v>
      </c>
      <c r="H69" s="279">
        <v>299.98333333333329</v>
      </c>
      <c r="I69" s="279">
        <v>305.01666666666659</v>
      </c>
      <c r="J69" s="279">
        <v>308.48333333333329</v>
      </c>
      <c r="K69" s="277">
        <v>301.55</v>
      </c>
      <c r="L69" s="277">
        <v>293.05</v>
      </c>
      <c r="M69" s="277">
        <v>0.84197</v>
      </c>
    </row>
    <row r="70" spans="1:13">
      <c r="A70" s="268">
        <v>60</v>
      </c>
      <c r="B70" s="277" t="s">
        <v>65</v>
      </c>
      <c r="C70" s="278">
        <v>88.25</v>
      </c>
      <c r="D70" s="279">
        <v>88.666666666666671</v>
      </c>
      <c r="E70" s="279">
        <v>87.283333333333346</v>
      </c>
      <c r="F70" s="279">
        <v>86.316666666666677</v>
      </c>
      <c r="G70" s="279">
        <v>84.933333333333351</v>
      </c>
      <c r="H70" s="279">
        <v>89.63333333333334</v>
      </c>
      <c r="I70" s="279">
        <v>91.016666666666666</v>
      </c>
      <c r="J70" s="279">
        <v>91.983333333333334</v>
      </c>
      <c r="K70" s="277">
        <v>90.05</v>
      </c>
      <c r="L70" s="277">
        <v>87.7</v>
      </c>
      <c r="M70" s="277">
        <v>44.43777</v>
      </c>
    </row>
    <row r="71" spans="1:13">
      <c r="A71" s="268">
        <v>61</v>
      </c>
      <c r="B71" s="277" t="s">
        <v>313</v>
      </c>
      <c r="C71" s="278">
        <v>619.35</v>
      </c>
      <c r="D71" s="279">
        <v>621.19999999999993</v>
      </c>
      <c r="E71" s="279">
        <v>613.39999999999986</v>
      </c>
      <c r="F71" s="279">
        <v>607.44999999999993</v>
      </c>
      <c r="G71" s="279">
        <v>599.64999999999986</v>
      </c>
      <c r="H71" s="279">
        <v>627.14999999999986</v>
      </c>
      <c r="I71" s="279">
        <v>634.94999999999982</v>
      </c>
      <c r="J71" s="279">
        <v>640.89999999999986</v>
      </c>
      <c r="K71" s="277">
        <v>629</v>
      </c>
      <c r="L71" s="277">
        <v>615.25</v>
      </c>
      <c r="M71" s="277">
        <v>1.36551</v>
      </c>
    </row>
    <row r="72" spans="1:13">
      <c r="A72" s="268">
        <v>62</v>
      </c>
      <c r="B72" s="277" t="s">
        <v>66</v>
      </c>
      <c r="C72" s="278">
        <v>606.5</v>
      </c>
      <c r="D72" s="279">
        <v>611.86666666666667</v>
      </c>
      <c r="E72" s="279">
        <v>598.43333333333339</v>
      </c>
      <c r="F72" s="279">
        <v>590.36666666666667</v>
      </c>
      <c r="G72" s="279">
        <v>576.93333333333339</v>
      </c>
      <c r="H72" s="279">
        <v>619.93333333333339</v>
      </c>
      <c r="I72" s="279">
        <v>633.36666666666656</v>
      </c>
      <c r="J72" s="279">
        <v>641.43333333333339</v>
      </c>
      <c r="K72" s="277">
        <v>625.29999999999995</v>
      </c>
      <c r="L72" s="277">
        <v>603.79999999999995</v>
      </c>
      <c r="M72" s="277">
        <v>18.167680000000001</v>
      </c>
    </row>
    <row r="73" spans="1:13">
      <c r="A73" s="268">
        <v>63</v>
      </c>
      <c r="B73" s="277" t="s">
        <v>67</v>
      </c>
      <c r="C73" s="278">
        <v>460.05</v>
      </c>
      <c r="D73" s="279">
        <v>467.31666666666661</v>
      </c>
      <c r="E73" s="279">
        <v>450.13333333333321</v>
      </c>
      <c r="F73" s="279">
        <v>440.21666666666658</v>
      </c>
      <c r="G73" s="279">
        <v>423.03333333333319</v>
      </c>
      <c r="H73" s="279">
        <v>477.23333333333323</v>
      </c>
      <c r="I73" s="279">
        <v>494.41666666666663</v>
      </c>
      <c r="J73" s="279">
        <v>504.33333333333326</v>
      </c>
      <c r="K73" s="277">
        <v>484.5</v>
      </c>
      <c r="L73" s="277">
        <v>457.4</v>
      </c>
      <c r="M73" s="277">
        <v>32.547820000000002</v>
      </c>
    </row>
    <row r="74" spans="1:13">
      <c r="A74" s="268">
        <v>64</v>
      </c>
      <c r="B74" s="277" t="s">
        <v>1045</v>
      </c>
      <c r="C74" s="278">
        <v>8656</v>
      </c>
      <c r="D74" s="279">
        <v>8680.6333333333332</v>
      </c>
      <c r="E74" s="279">
        <v>8600.4166666666661</v>
      </c>
      <c r="F74" s="279">
        <v>8544.8333333333321</v>
      </c>
      <c r="G74" s="279">
        <v>8464.616666666665</v>
      </c>
      <c r="H74" s="279">
        <v>8736.2166666666672</v>
      </c>
      <c r="I74" s="279">
        <v>8816.4333333333343</v>
      </c>
      <c r="J74" s="279">
        <v>8872.0166666666682</v>
      </c>
      <c r="K74" s="277">
        <v>8760.85</v>
      </c>
      <c r="L74" s="277">
        <v>8625.0499999999993</v>
      </c>
      <c r="M74" s="277">
        <v>1.41E-2</v>
      </c>
    </row>
    <row r="75" spans="1:13">
      <c r="A75" s="268">
        <v>65</v>
      </c>
      <c r="B75" s="277" t="s">
        <v>69</v>
      </c>
      <c r="C75" s="278">
        <v>451.85</v>
      </c>
      <c r="D75" s="279">
        <v>460.61666666666662</v>
      </c>
      <c r="E75" s="279">
        <v>433.23333333333323</v>
      </c>
      <c r="F75" s="279">
        <v>414.61666666666662</v>
      </c>
      <c r="G75" s="279">
        <v>387.23333333333323</v>
      </c>
      <c r="H75" s="279">
        <v>479.23333333333323</v>
      </c>
      <c r="I75" s="279">
        <v>506.61666666666656</v>
      </c>
      <c r="J75" s="279">
        <v>525.23333333333323</v>
      </c>
      <c r="K75" s="277">
        <v>488</v>
      </c>
      <c r="L75" s="277">
        <v>442</v>
      </c>
      <c r="M75" s="277">
        <v>1235.85653</v>
      </c>
    </row>
    <row r="76" spans="1:13" s="16" customFormat="1">
      <c r="A76" s="268">
        <v>66</v>
      </c>
      <c r="B76" s="277" t="s">
        <v>70</v>
      </c>
      <c r="C76" s="278">
        <v>28.65</v>
      </c>
      <c r="D76" s="279">
        <v>28.900000000000002</v>
      </c>
      <c r="E76" s="279">
        <v>28.250000000000004</v>
      </c>
      <c r="F76" s="279">
        <v>27.85</v>
      </c>
      <c r="G76" s="279">
        <v>27.200000000000003</v>
      </c>
      <c r="H76" s="279">
        <v>29.300000000000004</v>
      </c>
      <c r="I76" s="279">
        <v>29.950000000000003</v>
      </c>
      <c r="J76" s="279">
        <v>30.350000000000005</v>
      </c>
      <c r="K76" s="277">
        <v>29.55</v>
      </c>
      <c r="L76" s="277">
        <v>28.5</v>
      </c>
      <c r="M76" s="277">
        <v>202.61850000000001</v>
      </c>
    </row>
    <row r="77" spans="1:13" s="16" customFormat="1">
      <c r="A77" s="268">
        <v>67</v>
      </c>
      <c r="B77" s="277" t="s">
        <v>71</v>
      </c>
      <c r="C77" s="278">
        <v>406.45</v>
      </c>
      <c r="D77" s="279">
        <v>409.31666666666666</v>
      </c>
      <c r="E77" s="279">
        <v>402.13333333333333</v>
      </c>
      <c r="F77" s="279">
        <v>397.81666666666666</v>
      </c>
      <c r="G77" s="279">
        <v>390.63333333333333</v>
      </c>
      <c r="H77" s="279">
        <v>413.63333333333333</v>
      </c>
      <c r="I77" s="279">
        <v>420.81666666666661</v>
      </c>
      <c r="J77" s="279">
        <v>425.13333333333333</v>
      </c>
      <c r="K77" s="277">
        <v>416.5</v>
      </c>
      <c r="L77" s="277">
        <v>405</v>
      </c>
      <c r="M77" s="277">
        <v>32.149030000000003</v>
      </c>
    </row>
    <row r="78" spans="1:13" s="16" customFormat="1">
      <c r="A78" s="268">
        <v>68</v>
      </c>
      <c r="B78" s="277" t="s">
        <v>322</v>
      </c>
      <c r="C78" s="278">
        <v>639.35</v>
      </c>
      <c r="D78" s="279">
        <v>639.08333333333337</v>
      </c>
      <c r="E78" s="279">
        <v>630.66666666666674</v>
      </c>
      <c r="F78" s="279">
        <v>621.98333333333335</v>
      </c>
      <c r="G78" s="279">
        <v>613.56666666666672</v>
      </c>
      <c r="H78" s="279">
        <v>647.76666666666677</v>
      </c>
      <c r="I78" s="279">
        <v>656.18333333333351</v>
      </c>
      <c r="J78" s="279">
        <v>664.86666666666679</v>
      </c>
      <c r="K78" s="277">
        <v>647.5</v>
      </c>
      <c r="L78" s="277">
        <v>630.4</v>
      </c>
      <c r="M78" s="277">
        <v>2.4865499999999998</v>
      </c>
    </row>
    <row r="79" spans="1:13" s="16" customFormat="1">
      <c r="A79" s="268">
        <v>69</v>
      </c>
      <c r="B79" s="277" t="s">
        <v>324</v>
      </c>
      <c r="C79" s="278">
        <v>170.65</v>
      </c>
      <c r="D79" s="279">
        <v>170.80000000000004</v>
      </c>
      <c r="E79" s="279">
        <v>169.90000000000009</v>
      </c>
      <c r="F79" s="279">
        <v>169.15000000000006</v>
      </c>
      <c r="G79" s="279">
        <v>168.25000000000011</v>
      </c>
      <c r="H79" s="279">
        <v>171.55000000000007</v>
      </c>
      <c r="I79" s="279">
        <v>172.45</v>
      </c>
      <c r="J79" s="279">
        <v>173.20000000000005</v>
      </c>
      <c r="K79" s="277">
        <v>171.7</v>
      </c>
      <c r="L79" s="277">
        <v>170.05</v>
      </c>
      <c r="M79" s="277">
        <v>4.5771800000000002</v>
      </c>
    </row>
    <row r="80" spans="1:13" s="16" customFormat="1">
      <c r="A80" s="268">
        <v>70</v>
      </c>
      <c r="B80" s="277" t="s">
        <v>325</v>
      </c>
      <c r="C80" s="278">
        <v>3202.3</v>
      </c>
      <c r="D80" s="279">
        <v>3235.1333333333332</v>
      </c>
      <c r="E80" s="279">
        <v>3122.2666666666664</v>
      </c>
      <c r="F80" s="279">
        <v>3042.2333333333331</v>
      </c>
      <c r="G80" s="279">
        <v>2929.3666666666663</v>
      </c>
      <c r="H80" s="279">
        <v>3315.1666666666665</v>
      </c>
      <c r="I80" s="279">
        <v>3428.0333333333333</v>
      </c>
      <c r="J80" s="279">
        <v>3508.0666666666666</v>
      </c>
      <c r="K80" s="277">
        <v>3348</v>
      </c>
      <c r="L80" s="277">
        <v>3155.1</v>
      </c>
      <c r="M80" s="277">
        <v>0.58891000000000004</v>
      </c>
    </row>
    <row r="81" spans="1:13" s="16" customFormat="1">
      <c r="A81" s="268">
        <v>71</v>
      </c>
      <c r="B81" s="277" t="s">
        <v>326</v>
      </c>
      <c r="C81" s="278">
        <v>646.29999999999995</v>
      </c>
      <c r="D81" s="279">
        <v>647.7833333333333</v>
      </c>
      <c r="E81" s="279">
        <v>636.66666666666663</v>
      </c>
      <c r="F81" s="279">
        <v>627.0333333333333</v>
      </c>
      <c r="G81" s="279">
        <v>615.91666666666663</v>
      </c>
      <c r="H81" s="279">
        <v>657.41666666666663</v>
      </c>
      <c r="I81" s="279">
        <v>668.53333333333342</v>
      </c>
      <c r="J81" s="279">
        <v>678.16666666666663</v>
      </c>
      <c r="K81" s="277">
        <v>658.9</v>
      </c>
      <c r="L81" s="277">
        <v>638.15</v>
      </c>
      <c r="M81" s="277">
        <v>1.32134</v>
      </c>
    </row>
    <row r="82" spans="1:13" s="16" customFormat="1">
      <c r="A82" s="268">
        <v>72</v>
      </c>
      <c r="B82" s="277" t="s">
        <v>327</v>
      </c>
      <c r="C82" s="278">
        <v>62.9</v>
      </c>
      <c r="D82" s="279">
        <v>63.116666666666674</v>
      </c>
      <c r="E82" s="279">
        <v>61.983333333333348</v>
      </c>
      <c r="F82" s="279">
        <v>61.066666666666677</v>
      </c>
      <c r="G82" s="279">
        <v>59.933333333333351</v>
      </c>
      <c r="H82" s="279">
        <v>64.033333333333346</v>
      </c>
      <c r="I82" s="279">
        <v>65.166666666666671</v>
      </c>
      <c r="J82" s="279">
        <v>66.083333333333343</v>
      </c>
      <c r="K82" s="277">
        <v>64.25</v>
      </c>
      <c r="L82" s="277">
        <v>62.2</v>
      </c>
      <c r="M82" s="277">
        <v>10.48251</v>
      </c>
    </row>
    <row r="83" spans="1:13" s="16" customFormat="1">
      <c r="A83" s="268">
        <v>73</v>
      </c>
      <c r="B83" s="277" t="s">
        <v>72</v>
      </c>
      <c r="C83" s="278">
        <v>11806.6</v>
      </c>
      <c r="D83" s="279">
        <v>11829.200000000003</v>
      </c>
      <c r="E83" s="279">
        <v>11620.200000000004</v>
      </c>
      <c r="F83" s="279">
        <v>11433.800000000001</v>
      </c>
      <c r="G83" s="279">
        <v>11224.800000000003</v>
      </c>
      <c r="H83" s="279">
        <v>12015.600000000006</v>
      </c>
      <c r="I83" s="279">
        <v>12224.600000000002</v>
      </c>
      <c r="J83" s="279">
        <v>12411.000000000007</v>
      </c>
      <c r="K83" s="277">
        <v>12038.2</v>
      </c>
      <c r="L83" s="277">
        <v>11642.8</v>
      </c>
      <c r="M83" s="277">
        <v>0.52642999999999995</v>
      </c>
    </row>
    <row r="84" spans="1:13" s="16" customFormat="1">
      <c r="A84" s="268">
        <v>74</v>
      </c>
      <c r="B84" s="277" t="s">
        <v>74</v>
      </c>
      <c r="C84" s="278">
        <v>345.45</v>
      </c>
      <c r="D84" s="279">
        <v>345.83333333333331</v>
      </c>
      <c r="E84" s="279">
        <v>342.06666666666661</v>
      </c>
      <c r="F84" s="279">
        <v>338.68333333333328</v>
      </c>
      <c r="G84" s="279">
        <v>334.91666666666657</v>
      </c>
      <c r="H84" s="279">
        <v>349.21666666666664</v>
      </c>
      <c r="I84" s="279">
        <v>352.98333333333341</v>
      </c>
      <c r="J84" s="279">
        <v>356.36666666666667</v>
      </c>
      <c r="K84" s="277">
        <v>349.6</v>
      </c>
      <c r="L84" s="277">
        <v>342.45</v>
      </c>
      <c r="M84" s="277">
        <v>38.719499999999996</v>
      </c>
    </row>
    <row r="85" spans="1:13" s="16" customFormat="1">
      <c r="A85" s="268">
        <v>75</v>
      </c>
      <c r="B85" s="277" t="s">
        <v>328</v>
      </c>
      <c r="C85" s="278">
        <v>179.85</v>
      </c>
      <c r="D85" s="279">
        <v>177.91666666666666</v>
      </c>
      <c r="E85" s="279">
        <v>173.93333333333331</v>
      </c>
      <c r="F85" s="279">
        <v>168.01666666666665</v>
      </c>
      <c r="G85" s="279">
        <v>164.0333333333333</v>
      </c>
      <c r="H85" s="279">
        <v>183.83333333333331</v>
      </c>
      <c r="I85" s="279">
        <v>187.81666666666666</v>
      </c>
      <c r="J85" s="279">
        <v>193.73333333333332</v>
      </c>
      <c r="K85" s="277">
        <v>181.9</v>
      </c>
      <c r="L85" s="277">
        <v>172</v>
      </c>
      <c r="M85" s="277">
        <v>1.4785200000000001</v>
      </c>
    </row>
    <row r="86" spans="1:13" s="16" customFormat="1">
      <c r="A86" s="268">
        <v>76</v>
      </c>
      <c r="B86" s="277" t="s">
        <v>75</v>
      </c>
      <c r="C86" s="278">
        <v>3541.7</v>
      </c>
      <c r="D86" s="279">
        <v>3555.4833333333336</v>
      </c>
      <c r="E86" s="279">
        <v>3511.166666666667</v>
      </c>
      <c r="F86" s="279">
        <v>3480.6333333333332</v>
      </c>
      <c r="G86" s="279">
        <v>3436.3166666666666</v>
      </c>
      <c r="H86" s="279">
        <v>3586.0166666666673</v>
      </c>
      <c r="I86" s="279">
        <v>3630.3333333333339</v>
      </c>
      <c r="J86" s="279">
        <v>3660.8666666666677</v>
      </c>
      <c r="K86" s="277">
        <v>3599.8</v>
      </c>
      <c r="L86" s="277">
        <v>3524.95</v>
      </c>
      <c r="M86" s="277">
        <v>6.67035</v>
      </c>
    </row>
    <row r="87" spans="1:13" s="16" customFormat="1">
      <c r="A87" s="268">
        <v>77</v>
      </c>
      <c r="B87" s="277" t="s">
        <v>314</v>
      </c>
      <c r="C87" s="278">
        <v>506.8</v>
      </c>
      <c r="D87" s="279">
        <v>507.33333333333331</v>
      </c>
      <c r="E87" s="279">
        <v>503.66666666666663</v>
      </c>
      <c r="F87" s="279">
        <v>500.5333333333333</v>
      </c>
      <c r="G87" s="279">
        <v>496.86666666666662</v>
      </c>
      <c r="H87" s="279">
        <v>510.46666666666664</v>
      </c>
      <c r="I87" s="279">
        <v>514.13333333333321</v>
      </c>
      <c r="J87" s="279">
        <v>517.26666666666665</v>
      </c>
      <c r="K87" s="277">
        <v>511</v>
      </c>
      <c r="L87" s="277">
        <v>504.2</v>
      </c>
      <c r="M87" s="277">
        <v>1.1462399999999999</v>
      </c>
    </row>
    <row r="88" spans="1:13" s="16" customFormat="1">
      <c r="A88" s="268">
        <v>78</v>
      </c>
      <c r="B88" s="277" t="s">
        <v>323</v>
      </c>
      <c r="C88" s="278">
        <v>184</v>
      </c>
      <c r="D88" s="279">
        <v>186</v>
      </c>
      <c r="E88" s="279">
        <v>180.5</v>
      </c>
      <c r="F88" s="279">
        <v>177</v>
      </c>
      <c r="G88" s="279">
        <v>171.5</v>
      </c>
      <c r="H88" s="279">
        <v>189.5</v>
      </c>
      <c r="I88" s="279">
        <v>195</v>
      </c>
      <c r="J88" s="279">
        <v>198.5</v>
      </c>
      <c r="K88" s="277">
        <v>191.5</v>
      </c>
      <c r="L88" s="277">
        <v>182.5</v>
      </c>
      <c r="M88" s="277">
        <v>5.4993299999999996</v>
      </c>
    </row>
    <row r="89" spans="1:13" s="16" customFormat="1">
      <c r="A89" s="268">
        <v>79</v>
      </c>
      <c r="B89" s="277" t="s">
        <v>76</v>
      </c>
      <c r="C89" s="278">
        <v>418.5</v>
      </c>
      <c r="D89" s="279">
        <v>421.06666666666661</v>
      </c>
      <c r="E89" s="279">
        <v>414.3333333333332</v>
      </c>
      <c r="F89" s="279">
        <v>410.16666666666657</v>
      </c>
      <c r="G89" s="279">
        <v>403.43333333333317</v>
      </c>
      <c r="H89" s="279">
        <v>425.23333333333323</v>
      </c>
      <c r="I89" s="279">
        <v>431.96666666666658</v>
      </c>
      <c r="J89" s="279">
        <v>436.13333333333327</v>
      </c>
      <c r="K89" s="277">
        <v>427.8</v>
      </c>
      <c r="L89" s="277">
        <v>416.9</v>
      </c>
      <c r="M89" s="277">
        <v>25.773209999999999</v>
      </c>
    </row>
    <row r="90" spans="1:13" s="16" customFormat="1">
      <c r="A90" s="268">
        <v>80</v>
      </c>
      <c r="B90" s="277" t="s">
        <v>77</v>
      </c>
      <c r="C90" s="278">
        <v>87</v>
      </c>
      <c r="D90" s="279">
        <v>87.283333333333346</v>
      </c>
      <c r="E90" s="279">
        <v>86.166666666666686</v>
      </c>
      <c r="F90" s="279">
        <v>85.333333333333343</v>
      </c>
      <c r="G90" s="279">
        <v>84.216666666666683</v>
      </c>
      <c r="H90" s="279">
        <v>88.116666666666688</v>
      </c>
      <c r="I90" s="279">
        <v>89.233333333333334</v>
      </c>
      <c r="J90" s="279">
        <v>90.066666666666691</v>
      </c>
      <c r="K90" s="277">
        <v>88.4</v>
      </c>
      <c r="L90" s="277">
        <v>86.45</v>
      </c>
      <c r="M90" s="277">
        <v>50.15258</v>
      </c>
    </row>
    <row r="91" spans="1:13" s="16" customFormat="1">
      <c r="A91" s="268">
        <v>81</v>
      </c>
      <c r="B91" s="277" t="s">
        <v>332</v>
      </c>
      <c r="C91" s="278">
        <v>449.5</v>
      </c>
      <c r="D91" s="279">
        <v>451.84999999999997</v>
      </c>
      <c r="E91" s="279">
        <v>443.69999999999993</v>
      </c>
      <c r="F91" s="279">
        <v>437.9</v>
      </c>
      <c r="G91" s="279">
        <v>429.74999999999994</v>
      </c>
      <c r="H91" s="279">
        <v>457.64999999999992</v>
      </c>
      <c r="I91" s="279">
        <v>465.7999999999999</v>
      </c>
      <c r="J91" s="279">
        <v>471.59999999999991</v>
      </c>
      <c r="K91" s="277">
        <v>460</v>
      </c>
      <c r="L91" s="277">
        <v>446.05</v>
      </c>
      <c r="M91" s="277">
        <v>1.2229099999999999</v>
      </c>
    </row>
    <row r="92" spans="1:13" s="16" customFormat="1">
      <c r="A92" s="268">
        <v>82</v>
      </c>
      <c r="B92" s="277" t="s">
        <v>333</v>
      </c>
      <c r="C92" s="278">
        <v>514.20000000000005</v>
      </c>
      <c r="D92" s="279">
        <v>516.73333333333335</v>
      </c>
      <c r="E92" s="279">
        <v>509.4666666666667</v>
      </c>
      <c r="F92" s="279">
        <v>504.73333333333335</v>
      </c>
      <c r="G92" s="279">
        <v>497.4666666666667</v>
      </c>
      <c r="H92" s="279">
        <v>521.4666666666667</v>
      </c>
      <c r="I92" s="279">
        <v>528.73333333333335</v>
      </c>
      <c r="J92" s="279">
        <v>533.4666666666667</v>
      </c>
      <c r="K92" s="277">
        <v>524</v>
      </c>
      <c r="L92" s="277">
        <v>512</v>
      </c>
      <c r="M92" s="277">
        <v>0.61497999999999997</v>
      </c>
    </row>
    <row r="93" spans="1:13" s="16" customFormat="1">
      <c r="A93" s="268">
        <v>83</v>
      </c>
      <c r="B93" s="277" t="s">
        <v>335</v>
      </c>
      <c r="C93" s="278">
        <v>259.55</v>
      </c>
      <c r="D93" s="279">
        <v>257.90000000000003</v>
      </c>
      <c r="E93" s="279">
        <v>246.95000000000005</v>
      </c>
      <c r="F93" s="279">
        <v>234.35000000000002</v>
      </c>
      <c r="G93" s="279">
        <v>223.40000000000003</v>
      </c>
      <c r="H93" s="279">
        <v>270.50000000000006</v>
      </c>
      <c r="I93" s="279">
        <v>281.45</v>
      </c>
      <c r="J93" s="279">
        <v>294.05000000000007</v>
      </c>
      <c r="K93" s="277">
        <v>268.85000000000002</v>
      </c>
      <c r="L93" s="277">
        <v>245.3</v>
      </c>
      <c r="M93" s="277">
        <v>22.150680000000001</v>
      </c>
    </row>
    <row r="94" spans="1:13" s="16" customFormat="1">
      <c r="A94" s="268">
        <v>84</v>
      </c>
      <c r="B94" s="277" t="s">
        <v>329</v>
      </c>
      <c r="C94" s="278">
        <v>305.3</v>
      </c>
      <c r="D94" s="279">
        <v>307.25</v>
      </c>
      <c r="E94" s="279">
        <v>300.10000000000002</v>
      </c>
      <c r="F94" s="279">
        <v>294.90000000000003</v>
      </c>
      <c r="G94" s="279">
        <v>287.75000000000006</v>
      </c>
      <c r="H94" s="279">
        <v>312.45</v>
      </c>
      <c r="I94" s="279">
        <v>319.59999999999997</v>
      </c>
      <c r="J94" s="279">
        <v>324.79999999999995</v>
      </c>
      <c r="K94" s="277">
        <v>314.39999999999998</v>
      </c>
      <c r="L94" s="277">
        <v>302.05</v>
      </c>
      <c r="M94" s="277">
        <v>1.72597</v>
      </c>
    </row>
    <row r="95" spans="1:13" s="16" customFormat="1">
      <c r="A95" s="268">
        <v>85</v>
      </c>
      <c r="B95" s="277" t="s">
        <v>78</v>
      </c>
      <c r="C95" s="278">
        <v>116.05</v>
      </c>
      <c r="D95" s="279">
        <v>116.81666666666666</v>
      </c>
      <c r="E95" s="279">
        <v>113.23333333333332</v>
      </c>
      <c r="F95" s="279">
        <v>110.41666666666666</v>
      </c>
      <c r="G95" s="279">
        <v>106.83333333333331</v>
      </c>
      <c r="H95" s="279">
        <v>119.63333333333333</v>
      </c>
      <c r="I95" s="279">
        <v>123.21666666666667</v>
      </c>
      <c r="J95" s="279">
        <v>126.03333333333333</v>
      </c>
      <c r="K95" s="277">
        <v>120.4</v>
      </c>
      <c r="L95" s="277">
        <v>114</v>
      </c>
      <c r="M95" s="277">
        <v>107.43138999999999</v>
      </c>
    </row>
    <row r="96" spans="1:13" s="16" customFormat="1">
      <c r="A96" s="268">
        <v>86</v>
      </c>
      <c r="B96" s="277" t="s">
        <v>330</v>
      </c>
      <c r="C96" s="278">
        <v>245.85</v>
      </c>
      <c r="D96" s="279">
        <v>246.95000000000002</v>
      </c>
      <c r="E96" s="279">
        <v>242.90000000000003</v>
      </c>
      <c r="F96" s="279">
        <v>239.95000000000002</v>
      </c>
      <c r="G96" s="279">
        <v>235.90000000000003</v>
      </c>
      <c r="H96" s="279">
        <v>249.90000000000003</v>
      </c>
      <c r="I96" s="279">
        <v>253.95000000000005</v>
      </c>
      <c r="J96" s="279">
        <v>256.90000000000003</v>
      </c>
      <c r="K96" s="277">
        <v>251</v>
      </c>
      <c r="L96" s="277">
        <v>244</v>
      </c>
      <c r="M96" s="277">
        <v>0.91559999999999997</v>
      </c>
    </row>
    <row r="97" spans="1:13" s="16" customFormat="1">
      <c r="A97" s="268">
        <v>87</v>
      </c>
      <c r="B97" s="277" t="s">
        <v>338</v>
      </c>
      <c r="C97" s="278">
        <v>463</v>
      </c>
      <c r="D97" s="279">
        <v>466.2166666666667</v>
      </c>
      <c r="E97" s="279">
        <v>457.13333333333338</v>
      </c>
      <c r="F97" s="279">
        <v>451.26666666666671</v>
      </c>
      <c r="G97" s="279">
        <v>442.18333333333339</v>
      </c>
      <c r="H97" s="279">
        <v>472.08333333333337</v>
      </c>
      <c r="I97" s="279">
        <v>481.16666666666663</v>
      </c>
      <c r="J97" s="279">
        <v>487.03333333333336</v>
      </c>
      <c r="K97" s="277">
        <v>475.3</v>
      </c>
      <c r="L97" s="277">
        <v>460.35</v>
      </c>
      <c r="M97" s="277">
        <v>6.3094700000000001</v>
      </c>
    </row>
    <row r="98" spans="1:13" s="16" customFormat="1">
      <c r="A98" s="268">
        <v>88</v>
      </c>
      <c r="B98" s="277" t="s">
        <v>336</v>
      </c>
      <c r="C98" s="278">
        <v>1147.95</v>
      </c>
      <c r="D98" s="279">
        <v>1141.7166666666665</v>
      </c>
      <c r="E98" s="279">
        <v>1114.4333333333329</v>
      </c>
      <c r="F98" s="279">
        <v>1080.9166666666665</v>
      </c>
      <c r="G98" s="279">
        <v>1053.633333333333</v>
      </c>
      <c r="H98" s="279">
        <v>1175.2333333333329</v>
      </c>
      <c r="I98" s="279">
        <v>1202.5166666666662</v>
      </c>
      <c r="J98" s="279">
        <v>1236.0333333333328</v>
      </c>
      <c r="K98" s="277">
        <v>1169</v>
      </c>
      <c r="L98" s="277">
        <v>1108.2</v>
      </c>
      <c r="M98" s="277">
        <v>4.47668</v>
      </c>
    </row>
    <row r="99" spans="1:13" s="16" customFormat="1">
      <c r="A99" s="268">
        <v>89</v>
      </c>
      <c r="B99" s="277" t="s">
        <v>337</v>
      </c>
      <c r="C99" s="278">
        <v>10.95</v>
      </c>
      <c r="D99" s="279">
        <v>11</v>
      </c>
      <c r="E99" s="279">
        <v>10.85</v>
      </c>
      <c r="F99" s="279">
        <v>10.75</v>
      </c>
      <c r="G99" s="279">
        <v>10.6</v>
      </c>
      <c r="H99" s="279">
        <v>11.1</v>
      </c>
      <c r="I99" s="279">
        <v>11.249999999999998</v>
      </c>
      <c r="J99" s="279">
        <v>11.35</v>
      </c>
      <c r="K99" s="277">
        <v>11.15</v>
      </c>
      <c r="L99" s="277">
        <v>10.9</v>
      </c>
      <c r="M99" s="277">
        <v>14.63373</v>
      </c>
    </row>
    <row r="100" spans="1:13" s="16" customFormat="1">
      <c r="A100" s="268">
        <v>90</v>
      </c>
      <c r="B100" s="277" t="s">
        <v>339</v>
      </c>
      <c r="C100" s="278">
        <v>178.85</v>
      </c>
      <c r="D100" s="279">
        <v>180.41666666666666</v>
      </c>
      <c r="E100" s="279">
        <v>176.5333333333333</v>
      </c>
      <c r="F100" s="279">
        <v>174.21666666666664</v>
      </c>
      <c r="G100" s="279">
        <v>170.33333333333329</v>
      </c>
      <c r="H100" s="279">
        <v>182.73333333333332</v>
      </c>
      <c r="I100" s="279">
        <v>186.6166666666667</v>
      </c>
      <c r="J100" s="279">
        <v>188.93333333333334</v>
      </c>
      <c r="K100" s="277">
        <v>184.3</v>
      </c>
      <c r="L100" s="277">
        <v>178.1</v>
      </c>
      <c r="M100" s="277">
        <v>1.11293</v>
      </c>
    </row>
    <row r="101" spans="1:13">
      <c r="A101" s="268">
        <v>91</v>
      </c>
      <c r="B101" s="277" t="s">
        <v>80</v>
      </c>
      <c r="C101" s="278">
        <v>305.05</v>
      </c>
      <c r="D101" s="279">
        <v>306.58333333333331</v>
      </c>
      <c r="E101" s="279">
        <v>301.71666666666664</v>
      </c>
      <c r="F101" s="279">
        <v>298.38333333333333</v>
      </c>
      <c r="G101" s="279">
        <v>293.51666666666665</v>
      </c>
      <c r="H101" s="279">
        <v>309.91666666666663</v>
      </c>
      <c r="I101" s="279">
        <v>314.7833333333333</v>
      </c>
      <c r="J101" s="279">
        <v>318.11666666666662</v>
      </c>
      <c r="K101" s="277">
        <v>311.45</v>
      </c>
      <c r="L101" s="277">
        <v>303.25</v>
      </c>
      <c r="M101" s="277">
        <v>4.3042199999999999</v>
      </c>
    </row>
    <row r="102" spans="1:13">
      <c r="A102" s="268">
        <v>92</v>
      </c>
      <c r="B102" s="277" t="s">
        <v>340</v>
      </c>
      <c r="C102" s="278">
        <v>2668.9</v>
      </c>
      <c r="D102" s="279">
        <v>2664.6333333333332</v>
      </c>
      <c r="E102" s="279">
        <v>2629.2666666666664</v>
      </c>
      <c r="F102" s="279">
        <v>2589.6333333333332</v>
      </c>
      <c r="G102" s="279">
        <v>2554.2666666666664</v>
      </c>
      <c r="H102" s="279">
        <v>2704.2666666666664</v>
      </c>
      <c r="I102" s="279">
        <v>2739.6333333333332</v>
      </c>
      <c r="J102" s="279">
        <v>2779.2666666666664</v>
      </c>
      <c r="K102" s="277">
        <v>2700</v>
      </c>
      <c r="L102" s="277">
        <v>2625</v>
      </c>
      <c r="M102" s="277">
        <v>7.8729999999999994E-2</v>
      </c>
    </row>
    <row r="103" spans="1:13">
      <c r="A103" s="268">
        <v>93</v>
      </c>
      <c r="B103" s="277" t="s">
        <v>81</v>
      </c>
      <c r="C103" s="278">
        <v>569.29999999999995</v>
      </c>
      <c r="D103" s="279">
        <v>573.4666666666667</v>
      </c>
      <c r="E103" s="279">
        <v>561.93333333333339</v>
      </c>
      <c r="F103" s="279">
        <v>554.56666666666672</v>
      </c>
      <c r="G103" s="279">
        <v>543.03333333333342</v>
      </c>
      <c r="H103" s="279">
        <v>580.83333333333337</v>
      </c>
      <c r="I103" s="279">
        <v>592.36666666666667</v>
      </c>
      <c r="J103" s="279">
        <v>599.73333333333335</v>
      </c>
      <c r="K103" s="277">
        <v>585</v>
      </c>
      <c r="L103" s="277">
        <v>566.1</v>
      </c>
      <c r="M103" s="277">
        <v>0.99458000000000002</v>
      </c>
    </row>
    <row r="104" spans="1:13">
      <c r="A104" s="268">
        <v>94</v>
      </c>
      <c r="B104" s="277" t="s">
        <v>334</v>
      </c>
      <c r="C104" s="278">
        <v>245.7</v>
      </c>
      <c r="D104" s="279">
        <v>244.1</v>
      </c>
      <c r="E104" s="279">
        <v>240.2</v>
      </c>
      <c r="F104" s="279">
        <v>234.7</v>
      </c>
      <c r="G104" s="279">
        <v>230.79999999999998</v>
      </c>
      <c r="H104" s="279">
        <v>249.6</v>
      </c>
      <c r="I104" s="279">
        <v>253.50000000000003</v>
      </c>
      <c r="J104" s="279">
        <v>259</v>
      </c>
      <c r="K104" s="277">
        <v>248</v>
      </c>
      <c r="L104" s="277">
        <v>238.6</v>
      </c>
      <c r="M104" s="277">
        <v>0.73923000000000005</v>
      </c>
    </row>
    <row r="105" spans="1:13">
      <c r="A105" s="268">
        <v>95</v>
      </c>
      <c r="B105" s="277" t="s">
        <v>342</v>
      </c>
      <c r="C105" s="278">
        <v>167.15</v>
      </c>
      <c r="D105" s="279">
        <v>167.41666666666666</v>
      </c>
      <c r="E105" s="279">
        <v>165.93333333333331</v>
      </c>
      <c r="F105" s="279">
        <v>164.71666666666664</v>
      </c>
      <c r="G105" s="279">
        <v>163.23333333333329</v>
      </c>
      <c r="H105" s="279">
        <v>168.63333333333333</v>
      </c>
      <c r="I105" s="279">
        <v>170.11666666666667</v>
      </c>
      <c r="J105" s="279">
        <v>171.33333333333334</v>
      </c>
      <c r="K105" s="277">
        <v>168.9</v>
      </c>
      <c r="L105" s="277">
        <v>166.2</v>
      </c>
      <c r="M105" s="277">
        <v>7.0107699999999999</v>
      </c>
    </row>
    <row r="106" spans="1:13">
      <c r="A106" s="268">
        <v>96</v>
      </c>
      <c r="B106" s="277" t="s">
        <v>343</v>
      </c>
      <c r="C106" s="278">
        <v>74.8</v>
      </c>
      <c r="D106" s="279">
        <v>75.55</v>
      </c>
      <c r="E106" s="279">
        <v>73.8</v>
      </c>
      <c r="F106" s="279">
        <v>72.8</v>
      </c>
      <c r="G106" s="279">
        <v>71.05</v>
      </c>
      <c r="H106" s="279">
        <v>76.55</v>
      </c>
      <c r="I106" s="279">
        <v>78.3</v>
      </c>
      <c r="J106" s="279">
        <v>79.3</v>
      </c>
      <c r="K106" s="277">
        <v>77.3</v>
      </c>
      <c r="L106" s="277">
        <v>74.55</v>
      </c>
      <c r="M106" s="277">
        <v>6.0558800000000002</v>
      </c>
    </row>
    <row r="107" spans="1:13">
      <c r="A107" s="268">
        <v>97</v>
      </c>
      <c r="B107" s="277" t="s">
        <v>82</v>
      </c>
      <c r="C107" s="278">
        <v>243.25</v>
      </c>
      <c r="D107" s="279">
        <v>245.01666666666665</v>
      </c>
      <c r="E107" s="279">
        <v>239.2833333333333</v>
      </c>
      <c r="F107" s="279">
        <v>235.31666666666666</v>
      </c>
      <c r="G107" s="279">
        <v>229.58333333333331</v>
      </c>
      <c r="H107" s="279">
        <v>248.98333333333329</v>
      </c>
      <c r="I107" s="279">
        <v>254.71666666666664</v>
      </c>
      <c r="J107" s="279">
        <v>258.68333333333328</v>
      </c>
      <c r="K107" s="277">
        <v>250.75</v>
      </c>
      <c r="L107" s="277">
        <v>241.05</v>
      </c>
      <c r="M107" s="277">
        <v>25.716460000000001</v>
      </c>
    </row>
    <row r="108" spans="1:13">
      <c r="A108" s="268">
        <v>98</v>
      </c>
      <c r="B108" s="285" t="s">
        <v>344</v>
      </c>
      <c r="C108" s="278">
        <v>379.95</v>
      </c>
      <c r="D108" s="279">
        <v>379.9666666666667</v>
      </c>
      <c r="E108" s="279">
        <v>375.13333333333338</v>
      </c>
      <c r="F108" s="279">
        <v>370.31666666666666</v>
      </c>
      <c r="G108" s="279">
        <v>365.48333333333335</v>
      </c>
      <c r="H108" s="279">
        <v>384.78333333333342</v>
      </c>
      <c r="I108" s="279">
        <v>389.61666666666667</v>
      </c>
      <c r="J108" s="279">
        <v>394.43333333333345</v>
      </c>
      <c r="K108" s="277">
        <v>384.8</v>
      </c>
      <c r="L108" s="277">
        <v>375.15</v>
      </c>
      <c r="M108" s="277">
        <v>0.22523000000000001</v>
      </c>
    </row>
    <row r="109" spans="1:13">
      <c r="A109" s="268">
        <v>99</v>
      </c>
      <c r="B109" s="277" t="s">
        <v>83</v>
      </c>
      <c r="C109" s="278">
        <v>765.25</v>
      </c>
      <c r="D109" s="279">
        <v>769.13333333333333</v>
      </c>
      <c r="E109" s="279">
        <v>758.26666666666665</v>
      </c>
      <c r="F109" s="279">
        <v>751.2833333333333</v>
      </c>
      <c r="G109" s="279">
        <v>740.41666666666663</v>
      </c>
      <c r="H109" s="279">
        <v>776.11666666666667</v>
      </c>
      <c r="I109" s="279">
        <v>786.98333333333323</v>
      </c>
      <c r="J109" s="279">
        <v>793.9666666666667</v>
      </c>
      <c r="K109" s="277">
        <v>780</v>
      </c>
      <c r="L109" s="277">
        <v>762.15</v>
      </c>
      <c r="M109" s="277">
        <v>70.502129999999994</v>
      </c>
    </row>
    <row r="110" spans="1:13">
      <c r="A110" s="268">
        <v>100</v>
      </c>
      <c r="B110" s="277" t="s">
        <v>84</v>
      </c>
      <c r="C110" s="278">
        <v>112.7</v>
      </c>
      <c r="D110" s="279">
        <v>113.03333333333335</v>
      </c>
      <c r="E110" s="279">
        <v>112.06666666666669</v>
      </c>
      <c r="F110" s="279">
        <v>111.43333333333335</v>
      </c>
      <c r="G110" s="279">
        <v>110.4666666666667</v>
      </c>
      <c r="H110" s="279">
        <v>113.66666666666669</v>
      </c>
      <c r="I110" s="279">
        <v>114.63333333333335</v>
      </c>
      <c r="J110" s="279">
        <v>115.26666666666668</v>
      </c>
      <c r="K110" s="277">
        <v>114</v>
      </c>
      <c r="L110" s="277">
        <v>112.4</v>
      </c>
      <c r="M110" s="277">
        <v>93.664289999999994</v>
      </c>
    </row>
    <row r="111" spans="1:13">
      <c r="A111" s="268">
        <v>101</v>
      </c>
      <c r="B111" s="277" t="s">
        <v>345</v>
      </c>
      <c r="C111" s="278">
        <v>348.8</v>
      </c>
      <c r="D111" s="279">
        <v>351.18333333333339</v>
      </c>
      <c r="E111" s="279">
        <v>343.76666666666677</v>
      </c>
      <c r="F111" s="279">
        <v>338.73333333333335</v>
      </c>
      <c r="G111" s="279">
        <v>331.31666666666672</v>
      </c>
      <c r="H111" s="279">
        <v>356.21666666666681</v>
      </c>
      <c r="I111" s="279">
        <v>363.63333333333344</v>
      </c>
      <c r="J111" s="279">
        <v>368.66666666666686</v>
      </c>
      <c r="K111" s="277">
        <v>358.6</v>
      </c>
      <c r="L111" s="277">
        <v>346.15</v>
      </c>
      <c r="M111" s="277">
        <v>3.14236</v>
      </c>
    </row>
    <row r="112" spans="1:13">
      <c r="A112" s="268">
        <v>102</v>
      </c>
      <c r="B112" s="277" t="s">
        <v>3634</v>
      </c>
      <c r="C112" s="278">
        <v>2242.3000000000002</v>
      </c>
      <c r="D112" s="279">
        <v>2247.4333333333334</v>
      </c>
      <c r="E112" s="279">
        <v>2214.8666666666668</v>
      </c>
      <c r="F112" s="279">
        <v>2187.4333333333334</v>
      </c>
      <c r="G112" s="279">
        <v>2154.8666666666668</v>
      </c>
      <c r="H112" s="279">
        <v>2274.8666666666668</v>
      </c>
      <c r="I112" s="279">
        <v>2307.4333333333334</v>
      </c>
      <c r="J112" s="279">
        <v>2334.8666666666668</v>
      </c>
      <c r="K112" s="277">
        <v>2280</v>
      </c>
      <c r="L112" s="277">
        <v>2220</v>
      </c>
      <c r="M112" s="277">
        <v>5.5429000000000004</v>
      </c>
    </row>
    <row r="113" spans="1:13">
      <c r="A113" s="268">
        <v>103</v>
      </c>
      <c r="B113" s="277" t="s">
        <v>85</v>
      </c>
      <c r="C113" s="278">
        <v>1540.9</v>
      </c>
      <c r="D113" s="279">
        <v>1540.5833333333333</v>
      </c>
      <c r="E113" s="279">
        <v>1521.3666666666666</v>
      </c>
      <c r="F113" s="279">
        <v>1501.8333333333333</v>
      </c>
      <c r="G113" s="279">
        <v>1482.6166666666666</v>
      </c>
      <c r="H113" s="279">
        <v>1560.1166666666666</v>
      </c>
      <c r="I113" s="279">
        <v>1579.3333333333333</v>
      </c>
      <c r="J113" s="279">
        <v>1598.8666666666666</v>
      </c>
      <c r="K113" s="277">
        <v>1559.8</v>
      </c>
      <c r="L113" s="277">
        <v>1521.05</v>
      </c>
      <c r="M113" s="277">
        <v>11.000819999999999</v>
      </c>
    </row>
    <row r="114" spans="1:13">
      <c r="A114" s="268">
        <v>104</v>
      </c>
      <c r="B114" s="277" t="s">
        <v>86</v>
      </c>
      <c r="C114" s="278">
        <v>389.85</v>
      </c>
      <c r="D114" s="279">
        <v>391.9666666666667</v>
      </c>
      <c r="E114" s="279">
        <v>382.93333333333339</v>
      </c>
      <c r="F114" s="279">
        <v>376.01666666666671</v>
      </c>
      <c r="G114" s="279">
        <v>366.98333333333341</v>
      </c>
      <c r="H114" s="279">
        <v>398.88333333333338</v>
      </c>
      <c r="I114" s="279">
        <v>407.91666666666669</v>
      </c>
      <c r="J114" s="279">
        <v>414.83333333333337</v>
      </c>
      <c r="K114" s="277">
        <v>401</v>
      </c>
      <c r="L114" s="277">
        <v>385.05</v>
      </c>
      <c r="M114" s="277">
        <v>18.80246</v>
      </c>
    </row>
    <row r="115" spans="1:13">
      <c r="A115" s="268">
        <v>105</v>
      </c>
      <c r="B115" s="277" t="s">
        <v>236</v>
      </c>
      <c r="C115" s="278">
        <v>725.1</v>
      </c>
      <c r="D115" s="279">
        <v>721.23333333333323</v>
      </c>
      <c r="E115" s="279">
        <v>712.66666666666652</v>
      </c>
      <c r="F115" s="279">
        <v>700.23333333333323</v>
      </c>
      <c r="G115" s="279">
        <v>691.66666666666652</v>
      </c>
      <c r="H115" s="279">
        <v>733.66666666666652</v>
      </c>
      <c r="I115" s="279">
        <v>742.23333333333335</v>
      </c>
      <c r="J115" s="279">
        <v>754.66666666666652</v>
      </c>
      <c r="K115" s="277">
        <v>729.8</v>
      </c>
      <c r="L115" s="277">
        <v>708.8</v>
      </c>
      <c r="M115" s="277">
        <v>3.8981499999999998</v>
      </c>
    </row>
    <row r="116" spans="1:13">
      <c r="A116" s="268">
        <v>106</v>
      </c>
      <c r="B116" s="277" t="s">
        <v>346</v>
      </c>
      <c r="C116" s="278">
        <v>633.6</v>
      </c>
      <c r="D116" s="279">
        <v>637.11666666666667</v>
      </c>
      <c r="E116" s="279">
        <v>627.33333333333337</v>
      </c>
      <c r="F116" s="279">
        <v>621.06666666666672</v>
      </c>
      <c r="G116" s="279">
        <v>611.28333333333342</v>
      </c>
      <c r="H116" s="279">
        <v>643.38333333333333</v>
      </c>
      <c r="I116" s="279">
        <v>653.16666666666663</v>
      </c>
      <c r="J116" s="279">
        <v>659.43333333333328</v>
      </c>
      <c r="K116" s="277">
        <v>646.9</v>
      </c>
      <c r="L116" s="277">
        <v>630.85</v>
      </c>
      <c r="M116" s="277">
        <v>0.63904000000000005</v>
      </c>
    </row>
    <row r="117" spans="1:13">
      <c r="A117" s="268">
        <v>107</v>
      </c>
      <c r="B117" s="277" t="s">
        <v>331</v>
      </c>
      <c r="C117" s="278">
        <v>1950</v>
      </c>
      <c r="D117" s="279">
        <v>1940</v>
      </c>
      <c r="E117" s="279">
        <v>1920</v>
      </c>
      <c r="F117" s="279">
        <v>1890</v>
      </c>
      <c r="G117" s="279">
        <v>1870</v>
      </c>
      <c r="H117" s="279">
        <v>1970</v>
      </c>
      <c r="I117" s="279">
        <v>1990</v>
      </c>
      <c r="J117" s="279">
        <v>2020</v>
      </c>
      <c r="K117" s="277">
        <v>1960</v>
      </c>
      <c r="L117" s="277">
        <v>1910</v>
      </c>
      <c r="M117" s="277">
        <v>0.18753</v>
      </c>
    </row>
    <row r="118" spans="1:13">
      <c r="A118" s="268">
        <v>108</v>
      </c>
      <c r="B118" s="277" t="s">
        <v>237</v>
      </c>
      <c r="C118" s="278">
        <v>298.39999999999998</v>
      </c>
      <c r="D118" s="279">
        <v>300.46666666666664</v>
      </c>
      <c r="E118" s="279">
        <v>293.98333333333329</v>
      </c>
      <c r="F118" s="279">
        <v>289.56666666666666</v>
      </c>
      <c r="G118" s="279">
        <v>283.08333333333331</v>
      </c>
      <c r="H118" s="279">
        <v>304.88333333333327</v>
      </c>
      <c r="I118" s="279">
        <v>311.36666666666662</v>
      </c>
      <c r="J118" s="279">
        <v>315.78333333333325</v>
      </c>
      <c r="K118" s="277">
        <v>306.95</v>
      </c>
      <c r="L118" s="277">
        <v>296.05</v>
      </c>
      <c r="M118" s="277">
        <v>9.6222100000000008</v>
      </c>
    </row>
    <row r="119" spans="1:13">
      <c r="A119" s="268">
        <v>109</v>
      </c>
      <c r="B119" s="277" t="s">
        <v>2995</v>
      </c>
      <c r="C119" s="278">
        <v>228.1</v>
      </c>
      <c r="D119" s="279">
        <v>228.53333333333333</v>
      </c>
      <c r="E119" s="279">
        <v>226.06666666666666</v>
      </c>
      <c r="F119" s="279">
        <v>224.03333333333333</v>
      </c>
      <c r="G119" s="279">
        <v>221.56666666666666</v>
      </c>
      <c r="H119" s="279">
        <v>230.56666666666666</v>
      </c>
      <c r="I119" s="279">
        <v>233.0333333333333</v>
      </c>
      <c r="J119" s="279">
        <v>235.06666666666666</v>
      </c>
      <c r="K119" s="277">
        <v>231</v>
      </c>
      <c r="L119" s="277">
        <v>226.5</v>
      </c>
      <c r="M119" s="277">
        <v>0.56544000000000005</v>
      </c>
    </row>
    <row r="120" spans="1:13">
      <c r="A120" s="268">
        <v>110</v>
      </c>
      <c r="B120" s="277" t="s">
        <v>235</v>
      </c>
      <c r="C120" s="278">
        <v>153.5</v>
      </c>
      <c r="D120" s="279">
        <v>154.96666666666667</v>
      </c>
      <c r="E120" s="279">
        <v>149.93333333333334</v>
      </c>
      <c r="F120" s="279">
        <v>146.36666666666667</v>
      </c>
      <c r="G120" s="279">
        <v>141.33333333333334</v>
      </c>
      <c r="H120" s="279">
        <v>158.53333333333333</v>
      </c>
      <c r="I120" s="279">
        <v>163.56666666666669</v>
      </c>
      <c r="J120" s="279">
        <v>167.13333333333333</v>
      </c>
      <c r="K120" s="277">
        <v>160</v>
      </c>
      <c r="L120" s="277">
        <v>151.4</v>
      </c>
      <c r="M120" s="277">
        <v>16.078469999999999</v>
      </c>
    </row>
    <row r="121" spans="1:13">
      <c r="A121" s="268">
        <v>111</v>
      </c>
      <c r="B121" s="277" t="s">
        <v>87</v>
      </c>
      <c r="C121" s="278">
        <v>443.25</v>
      </c>
      <c r="D121" s="279">
        <v>448.7166666666667</v>
      </c>
      <c r="E121" s="279">
        <v>434.63333333333338</v>
      </c>
      <c r="F121" s="279">
        <v>426.01666666666671</v>
      </c>
      <c r="G121" s="279">
        <v>411.93333333333339</v>
      </c>
      <c r="H121" s="279">
        <v>457.33333333333337</v>
      </c>
      <c r="I121" s="279">
        <v>471.41666666666663</v>
      </c>
      <c r="J121" s="279">
        <v>480.03333333333336</v>
      </c>
      <c r="K121" s="277">
        <v>462.8</v>
      </c>
      <c r="L121" s="277">
        <v>440.1</v>
      </c>
      <c r="M121" s="277">
        <v>5.5496699999999999</v>
      </c>
    </row>
    <row r="122" spans="1:13">
      <c r="A122" s="268">
        <v>112</v>
      </c>
      <c r="B122" s="277" t="s">
        <v>347</v>
      </c>
      <c r="C122" s="278">
        <v>421.7</v>
      </c>
      <c r="D122" s="279">
        <v>421.06666666666666</v>
      </c>
      <c r="E122" s="279">
        <v>414.68333333333334</v>
      </c>
      <c r="F122" s="279">
        <v>407.66666666666669</v>
      </c>
      <c r="G122" s="279">
        <v>401.28333333333336</v>
      </c>
      <c r="H122" s="279">
        <v>428.08333333333331</v>
      </c>
      <c r="I122" s="279">
        <v>434.46666666666664</v>
      </c>
      <c r="J122" s="279">
        <v>441.48333333333329</v>
      </c>
      <c r="K122" s="277">
        <v>427.45</v>
      </c>
      <c r="L122" s="277">
        <v>414.05</v>
      </c>
      <c r="M122" s="277">
        <v>3.9614199999999999</v>
      </c>
    </row>
    <row r="123" spans="1:13">
      <c r="A123" s="268">
        <v>113</v>
      </c>
      <c r="B123" s="277" t="s">
        <v>88</v>
      </c>
      <c r="C123" s="278">
        <v>517.15</v>
      </c>
      <c r="D123" s="279">
        <v>519.51666666666677</v>
      </c>
      <c r="E123" s="279">
        <v>513.03333333333353</v>
      </c>
      <c r="F123" s="279">
        <v>508.91666666666674</v>
      </c>
      <c r="G123" s="279">
        <v>502.43333333333351</v>
      </c>
      <c r="H123" s="279">
        <v>523.63333333333355</v>
      </c>
      <c r="I123" s="279">
        <v>530.1166666666669</v>
      </c>
      <c r="J123" s="279">
        <v>534.23333333333358</v>
      </c>
      <c r="K123" s="277">
        <v>526</v>
      </c>
      <c r="L123" s="277">
        <v>515.4</v>
      </c>
      <c r="M123" s="277">
        <v>18.634460000000001</v>
      </c>
    </row>
    <row r="124" spans="1:13">
      <c r="A124" s="268">
        <v>114</v>
      </c>
      <c r="B124" s="277" t="s">
        <v>238</v>
      </c>
      <c r="C124" s="278">
        <v>825</v>
      </c>
      <c r="D124" s="279">
        <v>829.88333333333333</v>
      </c>
      <c r="E124" s="279">
        <v>814.76666666666665</v>
      </c>
      <c r="F124" s="279">
        <v>804.5333333333333</v>
      </c>
      <c r="G124" s="279">
        <v>789.41666666666663</v>
      </c>
      <c r="H124" s="279">
        <v>840.11666666666667</v>
      </c>
      <c r="I124" s="279">
        <v>855.23333333333323</v>
      </c>
      <c r="J124" s="279">
        <v>865.4666666666667</v>
      </c>
      <c r="K124" s="277">
        <v>845</v>
      </c>
      <c r="L124" s="277">
        <v>819.65</v>
      </c>
      <c r="M124" s="277">
        <v>0.92845</v>
      </c>
    </row>
    <row r="125" spans="1:13">
      <c r="A125" s="268">
        <v>115</v>
      </c>
      <c r="B125" s="277" t="s">
        <v>348</v>
      </c>
      <c r="C125" s="278">
        <v>75.25</v>
      </c>
      <c r="D125" s="279">
        <v>75.933333333333337</v>
      </c>
      <c r="E125" s="279">
        <v>74.366666666666674</v>
      </c>
      <c r="F125" s="279">
        <v>73.483333333333334</v>
      </c>
      <c r="G125" s="279">
        <v>71.916666666666671</v>
      </c>
      <c r="H125" s="279">
        <v>76.816666666666677</v>
      </c>
      <c r="I125" s="279">
        <v>78.38333333333334</v>
      </c>
      <c r="J125" s="279">
        <v>79.26666666666668</v>
      </c>
      <c r="K125" s="277">
        <v>77.5</v>
      </c>
      <c r="L125" s="277">
        <v>75.05</v>
      </c>
      <c r="M125" s="277">
        <v>0.83786000000000005</v>
      </c>
    </row>
    <row r="126" spans="1:13">
      <c r="A126" s="268">
        <v>116</v>
      </c>
      <c r="B126" s="277" t="s">
        <v>355</v>
      </c>
      <c r="C126" s="278">
        <v>327.75</v>
      </c>
      <c r="D126" s="279">
        <v>330.21666666666664</v>
      </c>
      <c r="E126" s="279">
        <v>324.0333333333333</v>
      </c>
      <c r="F126" s="279">
        <v>320.31666666666666</v>
      </c>
      <c r="G126" s="279">
        <v>314.13333333333333</v>
      </c>
      <c r="H126" s="279">
        <v>333.93333333333328</v>
      </c>
      <c r="I126" s="279">
        <v>340.11666666666656</v>
      </c>
      <c r="J126" s="279">
        <v>343.83333333333326</v>
      </c>
      <c r="K126" s="277">
        <v>336.4</v>
      </c>
      <c r="L126" s="277">
        <v>326.5</v>
      </c>
      <c r="M126" s="277">
        <v>0.30764000000000002</v>
      </c>
    </row>
    <row r="127" spans="1:13">
      <c r="A127" s="268">
        <v>117</v>
      </c>
      <c r="B127" s="277" t="s">
        <v>356</v>
      </c>
      <c r="C127" s="278">
        <v>155.05000000000001</v>
      </c>
      <c r="D127" s="279">
        <v>156.03333333333333</v>
      </c>
      <c r="E127" s="279">
        <v>153.06666666666666</v>
      </c>
      <c r="F127" s="279">
        <v>151.08333333333334</v>
      </c>
      <c r="G127" s="279">
        <v>148.11666666666667</v>
      </c>
      <c r="H127" s="279">
        <v>158.01666666666665</v>
      </c>
      <c r="I127" s="279">
        <v>160.98333333333329</v>
      </c>
      <c r="J127" s="279">
        <v>162.96666666666664</v>
      </c>
      <c r="K127" s="277">
        <v>159</v>
      </c>
      <c r="L127" s="277">
        <v>154.05000000000001</v>
      </c>
      <c r="M127" s="277">
        <v>1.88209</v>
      </c>
    </row>
    <row r="128" spans="1:13">
      <c r="A128" s="268">
        <v>118</v>
      </c>
      <c r="B128" s="277" t="s">
        <v>349</v>
      </c>
      <c r="C128" s="278">
        <v>77.650000000000006</v>
      </c>
      <c r="D128" s="279">
        <v>78.466666666666669</v>
      </c>
      <c r="E128" s="279">
        <v>76.283333333333331</v>
      </c>
      <c r="F128" s="279">
        <v>74.916666666666657</v>
      </c>
      <c r="G128" s="279">
        <v>72.73333333333332</v>
      </c>
      <c r="H128" s="279">
        <v>79.833333333333343</v>
      </c>
      <c r="I128" s="279">
        <v>82.01666666666668</v>
      </c>
      <c r="J128" s="279">
        <v>83.383333333333354</v>
      </c>
      <c r="K128" s="277">
        <v>80.650000000000006</v>
      </c>
      <c r="L128" s="277">
        <v>77.099999999999994</v>
      </c>
      <c r="M128" s="277">
        <v>8.5439500000000006</v>
      </c>
    </row>
    <row r="129" spans="1:13">
      <c r="A129" s="268">
        <v>119</v>
      </c>
      <c r="B129" s="277" t="s">
        <v>350</v>
      </c>
      <c r="C129" s="278">
        <v>338.55</v>
      </c>
      <c r="D129" s="279">
        <v>340</v>
      </c>
      <c r="E129" s="279">
        <v>335.2</v>
      </c>
      <c r="F129" s="279">
        <v>331.84999999999997</v>
      </c>
      <c r="G129" s="279">
        <v>327.04999999999995</v>
      </c>
      <c r="H129" s="279">
        <v>343.35</v>
      </c>
      <c r="I129" s="279">
        <v>348.15</v>
      </c>
      <c r="J129" s="279">
        <v>351.50000000000006</v>
      </c>
      <c r="K129" s="277">
        <v>344.8</v>
      </c>
      <c r="L129" s="277">
        <v>336.65</v>
      </c>
      <c r="M129" s="277">
        <v>0.49764999999999998</v>
      </c>
    </row>
    <row r="130" spans="1:13">
      <c r="A130" s="268">
        <v>120</v>
      </c>
      <c r="B130" s="277" t="s">
        <v>351</v>
      </c>
      <c r="C130" s="278">
        <v>757.75</v>
      </c>
      <c r="D130" s="279">
        <v>757.18333333333339</v>
      </c>
      <c r="E130" s="279">
        <v>738.41666666666674</v>
      </c>
      <c r="F130" s="279">
        <v>719.08333333333337</v>
      </c>
      <c r="G130" s="279">
        <v>700.31666666666672</v>
      </c>
      <c r="H130" s="279">
        <v>776.51666666666677</v>
      </c>
      <c r="I130" s="279">
        <v>795.28333333333342</v>
      </c>
      <c r="J130" s="279">
        <v>814.61666666666679</v>
      </c>
      <c r="K130" s="277">
        <v>775.95</v>
      </c>
      <c r="L130" s="277">
        <v>737.85</v>
      </c>
      <c r="M130" s="277">
        <v>13.622159999999999</v>
      </c>
    </row>
    <row r="131" spans="1:13">
      <c r="A131" s="268">
        <v>121</v>
      </c>
      <c r="B131" s="277" t="s">
        <v>352</v>
      </c>
      <c r="C131" s="278">
        <v>114.95</v>
      </c>
      <c r="D131" s="279">
        <v>114.75</v>
      </c>
      <c r="E131" s="279">
        <v>109.5</v>
      </c>
      <c r="F131" s="279">
        <v>104.05</v>
      </c>
      <c r="G131" s="279">
        <v>98.8</v>
      </c>
      <c r="H131" s="279">
        <v>120.2</v>
      </c>
      <c r="I131" s="279">
        <v>125.45</v>
      </c>
      <c r="J131" s="279">
        <v>130.9</v>
      </c>
      <c r="K131" s="277">
        <v>120</v>
      </c>
      <c r="L131" s="277">
        <v>109.3</v>
      </c>
      <c r="M131" s="277">
        <v>87.637749999999997</v>
      </c>
    </row>
    <row r="132" spans="1:13">
      <c r="A132" s="268">
        <v>122</v>
      </c>
      <c r="B132" s="277" t="s">
        <v>1220</v>
      </c>
      <c r="C132" s="278">
        <v>716.1</v>
      </c>
      <c r="D132" s="279">
        <v>717.33333333333337</v>
      </c>
      <c r="E132" s="279">
        <v>711.76666666666677</v>
      </c>
      <c r="F132" s="279">
        <v>707.43333333333339</v>
      </c>
      <c r="G132" s="279">
        <v>701.86666666666679</v>
      </c>
      <c r="H132" s="279">
        <v>721.66666666666674</v>
      </c>
      <c r="I132" s="279">
        <v>727.23333333333335</v>
      </c>
      <c r="J132" s="279">
        <v>731.56666666666672</v>
      </c>
      <c r="K132" s="277">
        <v>722.9</v>
      </c>
      <c r="L132" s="277">
        <v>713</v>
      </c>
      <c r="M132" s="277">
        <v>0.22142999999999999</v>
      </c>
    </row>
    <row r="133" spans="1:13">
      <c r="A133" s="268">
        <v>123</v>
      </c>
      <c r="B133" s="277" t="s">
        <v>90</v>
      </c>
      <c r="C133" s="278">
        <v>11.8</v>
      </c>
      <c r="D133" s="279">
        <v>11.816666666666668</v>
      </c>
      <c r="E133" s="279">
        <v>11.633333333333336</v>
      </c>
      <c r="F133" s="279">
        <v>11.466666666666669</v>
      </c>
      <c r="G133" s="279">
        <v>11.283333333333337</v>
      </c>
      <c r="H133" s="279">
        <v>11.983333333333336</v>
      </c>
      <c r="I133" s="279">
        <v>12.16666666666667</v>
      </c>
      <c r="J133" s="279">
        <v>12.333333333333336</v>
      </c>
      <c r="K133" s="277">
        <v>12</v>
      </c>
      <c r="L133" s="277">
        <v>11.65</v>
      </c>
      <c r="M133" s="277">
        <v>21.37059</v>
      </c>
    </row>
    <row r="134" spans="1:13">
      <c r="A134" s="268">
        <v>124</v>
      </c>
      <c r="B134" s="277" t="s">
        <v>91</v>
      </c>
      <c r="C134" s="278">
        <v>3131.45</v>
      </c>
      <c r="D134" s="279">
        <v>3150.7833333333333</v>
      </c>
      <c r="E134" s="279">
        <v>3090.6666666666665</v>
      </c>
      <c r="F134" s="279">
        <v>3049.8833333333332</v>
      </c>
      <c r="G134" s="279">
        <v>2989.7666666666664</v>
      </c>
      <c r="H134" s="279">
        <v>3191.5666666666666</v>
      </c>
      <c r="I134" s="279">
        <v>3251.6833333333334</v>
      </c>
      <c r="J134" s="279">
        <v>3292.4666666666667</v>
      </c>
      <c r="K134" s="277">
        <v>3210.9</v>
      </c>
      <c r="L134" s="277">
        <v>3110</v>
      </c>
      <c r="M134" s="277">
        <v>14.12166</v>
      </c>
    </row>
    <row r="135" spans="1:13">
      <c r="A135" s="268">
        <v>125</v>
      </c>
      <c r="B135" s="277" t="s">
        <v>357</v>
      </c>
      <c r="C135" s="278">
        <v>9180.5499999999993</v>
      </c>
      <c r="D135" s="279">
        <v>9285.6833333333325</v>
      </c>
      <c r="E135" s="279">
        <v>8965.116666666665</v>
      </c>
      <c r="F135" s="279">
        <v>8749.6833333333325</v>
      </c>
      <c r="G135" s="279">
        <v>8429.116666666665</v>
      </c>
      <c r="H135" s="279">
        <v>9501.116666666665</v>
      </c>
      <c r="I135" s="279">
        <v>9821.6833333333343</v>
      </c>
      <c r="J135" s="279">
        <v>10037.116666666665</v>
      </c>
      <c r="K135" s="277">
        <v>9606.25</v>
      </c>
      <c r="L135" s="277">
        <v>9070.25</v>
      </c>
      <c r="M135" s="277">
        <v>0.31214999999999998</v>
      </c>
    </row>
    <row r="136" spans="1:13">
      <c r="A136" s="268">
        <v>126</v>
      </c>
      <c r="B136" s="277" t="s">
        <v>93</v>
      </c>
      <c r="C136" s="278">
        <v>156</v>
      </c>
      <c r="D136" s="279">
        <v>159.06666666666666</v>
      </c>
      <c r="E136" s="279">
        <v>152.13333333333333</v>
      </c>
      <c r="F136" s="279">
        <v>148.26666666666665</v>
      </c>
      <c r="G136" s="279">
        <v>141.33333333333331</v>
      </c>
      <c r="H136" s="279">
        <v>162.93333333333334</v>
      </c>
      <c r="I136" s="279">
        <v>169.86666666666667</v>
      </c>
      <c r="J136" s="279">
        <v>173.73333333333335</v>
      </c>
      <c r="K136" s="277">
        <v>166</v>
      </c>
      <c r="L136" s="277">
        <v>155.19999999999999</v>
      </c>
      <c r="M136" s="277">
        <v>150.46055999999999</v>
      </c>
    </row>
    <row r="137" spans="1:13">
      <c r="A137" s="268">
        <v>127</v>
      </c>
      <c r="B137" s="277" t="s">
        <v>231</v>
      </c>
      <c r="C137" s="278">
        <v>2240.1999999999998</v>
      </c>
      <c r="D137" s="279">
        <v>2221.4</v>
      </c>
      <c r="E137" s="279">
        <v>2193.8000000000002</v>
      </c>
      <c r="F137" s="279">
        <v>2147.4</v>
      </c>
      <c r="G137" s="279">
        <v>2119.8000000000002</v>
      </c>
      <c r="H137" s="279">
        <v>2267.8000000000002</v>
      </c>
      <c r="I137" s="279">
        <v>2295.3999999999996</v>
      </c>
      <c r="J137" s="279">
        <v>2341.8000000000002</v>
      </c>
      <c r="K137" s="277">
        <v>2249</v>
      </c>
      <c r="L137" s="277">
        <v>2175</v>
      </c>
      <c r="M137" s="277">
        <v>9.8925400000000003</v>
      </c>
    </row>
    <row r="138" spans="1:13">
      <c r="A138" s="268">
        <v>128</v>
      </c>
      <c r="B138" s="277" t="s">
        <v>94</v>
      </c>
      <c r="C138" s="278">
        <v>4951</v>
      </c>
      <c r="D138" s="279">
        <v>5007</v>
      </c>
      <c r="E138" s="279">
        <v>4864</v>
      </c>
      <c r="F138" s="279">
        <v>4777</v>
      </c>
      <c r="G138" s="279">
        <v>4634</v>
      </c>
      <c r="H138" s="279">
        <v>5094</v>
      </c>
      <c r="I138" s="279">
        <v>5237</v>
      </c>
      <c r="J138" s="279">
        <v>5324</v>
      </c>
      <c r="K138" s="277">
        <v>5150</v>
      </c>
      <c r="L138" s="277">
        <v>4920</v>
      </c>
      <c r="M138" s="277">
        <v>36.283340000000003</v>
      </c>
    </row>
    <row r="139" spans="1:13">
      <c r="A139" s="268">
        <v>129</v>
      </c>
      <c r="B139" s="277" t="s">
        <v>1263</v>
      </c>
      <c r="C139" s="278">
        <v>695.15</v>
      </c>
      <c r="D139" s="279">
        <v>698.35</v>
      </c>
      <c r="E139" s="279">
        <v>687.80000000000007</v>
      </c>
      <c r="F139" s="279">
        <v>680.45</v>
      </c>
      <c r="G139" s="279">
        <v>669.90000000000009</v>
      </c>
      <c r="H139" s="279">
        <v>705.7</v>
      </c>
      <c r="I139" s="279">
        <v>716.25</v>
      </c>
      <c r="J139" s="279">
        <v>723.6</v>
      </c>
      <c r="K139" s="277">
        <v>708.9</v>
      </c>
      <c r="L139" s="277">
        <v>691</v>
      </c>
      <c r="M139" s="277">
        <v>0.32837</v>
      </c>
    </row>
    <row r="140" spans="1:13">
      <c r="A140" s="268">
        <v>130</v>
      </c>
      <c r="B140" s="277" t="s">
        <v>239</v>
      </c>
      <c r="C140" s="278">
        <v>57.15</v>
      </c>
      <c r="D140" s="279">
        <v>57.466666666666661</v>
      </c>
      <c r="E140" s="279">
        <v>56.48333333333332</v>
      </c>
      <c r="F140" s="279">
        <v>55.816666666666656</v>
      </c>
      <c r="G140" s="279">
        <v>54.833333333333314</v>
      </c>
      <c r="H140" s="279">
        <v>58.133333333333326</v>
      </c>
      <c r="I140" s="279">
        <v>59.11666666666666</v>
      </c>
      <c r="J140" s="279">
        <v>59.783333333333331</v>
      </c>
      <c r="K140" s="277">
        <v>58.45</v>
      </c>
      <c r="L140" s="277">
        <v>56.8</v>
      </c>
      <c r="M140" s="277">
        <v>5.8317699999999997</v>
      </c>
    </row>
    <row r="141" spans="1:13">
      <c r="A141" s="268">
        <v>131</v>
      </c>
      <c r="B141" s="277" t="s">
        <v>95</v>
      </c>
      <c r="C141" s="278">
        <v>2135</v>
      </c>
      <c r="D141" s="279">
        <v>2127.2833333333333</v>
      </c>
      <c r="E141" s="279">
        <v>2108.2166666666667</v>
      </c>
      <c r="F141" s="279">
        <v>2081.4333333333334</v>
      </c>
      <c r="G141" s="279">
        <v>2062.3666666666668</v>
      </c>
      <c r="H141" s="279">
        <v>2154.0666666666666</v>
      </c>
      <c r="I141" s="279">
        <v>2173.1333333333332</v>
      </c>
      <c r="J141" s="279">
        <v>2199.9166666666665</v>
      </c>
      <c r="K141" s="277">
        <v>2146.35</v>
      </c>
      <c r="L141" s="277">
        <v>2100.5</v>
      </c>
      <c r="M141" s="277">
        <v>10.410159999999999</v>
      </c>
    </row>
    <row r="142" spans="1:13">
      <c r="A142" s="268">
        <v>132</v>
      </c>
      <c r="B142" s="277" t="s">
        <v>359</v>
      </c>
      <c r="C142" s="278">
        <v>279.8</v>
      </c>
      <c r="D142" s="279">
        <v>281.91666666666669</v>
      </c>
      <c r="E142" s="279">
        <v>275.88333333333338</v>
      </c>
      <c r="F142" s="279">
        <v>271.9666666666667</v>
      </c>
      <c r="G142" s="279">
        <v>265.93333333333339</v>
      </c>
      <c r="H142" s="279">
        <v>285.83333333333337</v>
      </c>
      <c r="I142" s="279">
        <v>291.86666666666667</v>
      </c>
      <c r="J142" s="279">
        <v>295.78333333333336</v>
      </c>
      <c r="K142" s="277">
        <v>287.95</v>
      </c>
      <c r="L142" s="277">
        <v>278</v>
      </c>
      <c r="M142" s="277">
        <v>1.58802</v>
      </c>
    </row>
    <row r="143" spans="1:13">
      <c r="A143" s="268">
        <v>133</v>
      </c>
      <c r="B143" s="277" t="s">
        <v>360</v>
      </c>
      <c r="C143" s="278">
        <v>76.150000000000006</v>
      </c>
      <c r="D143" s="279">
        <v>76.3</v>
      </c>
      <c r="E143" s="279">
        <v>75.449999999999989</v>
      </c>
      <c r="F143" s="279">
        <v>74.749999999999986</v>
      </c>
      <c r="G143" s="279">
        <v>73.899999999999977</v>
      </c>
      <c r="H143" s="279">
        <v>77</v>
      </c>
      <c r="I143" s="279">
        <v>77.849999999999994</v>
      </c>
      <c r="J143" s="279">
        <v>78.550000000000011</v>
      </c>
      <c r="K143" s="277">
        <v>77.150000000000006</v>
      </c>
      <c r="L143" s="277">
        <v>75.599999999999994</v>
      </c>
      <c r="M143" s="277">
        <v>3.77115</v>
      </c>
    </row>
    <row r="144" spans="1:13">
      <c r="A144" s="268">
        <v>134</v>
      </c>
      <c r="B144" s="277" t="s">
        <v>361</v>
      </c>
      <c r="C144" s="278">
        <v>105.95</v>
      </c>
      <c r="D144" s="279">
        <v>106.25</v>
      </c>
      <c r="E144" s="279">
        <v>103.8</v>
      </c>
      <c r="F144" s="279">
        <v>101.64999999999999</v>
      </c>
      <c r="G144" s="279">
        <v>99.199999999999989</v>
      </c>
      <c r="H144" s="279">
        <v>108.4</v>
      </c>
      <c r="I144" s="279">
        <v>110.85</v>
      </c>
      <c r="J144" s="279">
        <v>113.00000000000001</v>
      </c>
      <c r="K144" s="277">
        <v>108.7</v>
      </c>
      <c r="L144" s="277">
        <v>104.1</v>
      </c>
      <c r="M144" s="277">
        <v>0.33411000000000002</v>
      </c>
    </row>
    <row r="145" spans="1:13">
      <c r="A145" s="268">
        <v>135</v>
      </c>
      <c r="B145" s="277" t="s">
        <v>240</v>
      </c>
      <c r="C145" s="278">
        <v>363.5</v>
      </c>
      <c r="D145" s="279">
        <v>367.36666666666662</v>
      </c>
      <c r="E145" s="279">
        <v>355.13333333333321</v>
      </c>
      <c r="F145" s="279">
        <v>346.76666666666659</v>
      </c>
      <c r="G145" s="279">
        <v>334.53333333333319</v>
      </c>
      <c r="H145" s="279">
        <v>375.73333333333323</v>
      </c>
      <c r="I145" s="279">
        <v>387.9666666666667</v>
      </c>
      <c r="J145" s="279">
        <v>396.33333333333326</v>
      </c>
      <c r="K145" s="277">
        <v>379.6</v>
      </c>
      <c r="L145" s="277">
        <v>359</v>
      </c>
      <c r="M145" s="277">
        <v>4.2461700000000002</v>
      </c>
    </row>
    <row r="146" spans="1:13">
      <c r="A146" s="268">
        <v>136</v>
      </c>
      <c r="B146" s="277" t="s">
        <v>241</v>
      </c>
      <c r="C146" s="278">
        <v>1014.2</v>
      </c>
      <c r="D146" s="279">
        <v>1008.25</v>
      </c>
      <c r="E146" s="279">
        <v>995.9</v>
      </c>
      <c r="F146" s="279">
        <v>977.6</v>
      </c>
      <c r="G146" s="279">
        <v>965.25</v>
      </c>
      <c r="H146" s="279">
        <v>1026.55</v>
      </c>
      <c r="I146" s="279">
        <v>1038.8999999999999</v>
      </c>
      <c r="J146" s="279">
        <v>1057.1999999999998</v>
      </c>
      <c r="K146" s="277">
        <v>1020.6</v>
      </c>
      <c r="L146" s="277">
        <v>989.95</v>
      </c>
      <c r="M146" s="277">
        <v>0.99734999999999996</v>
      </c>
    </row>
    <row r="147" spans="1:13">
      <c r="A147" s="268">
        <v>137</v>
      </c>
      <c r="B147" s="277" t="s">
        <v>242</v>
      </c>
      <c r="C147" s="278">
        <v>64.75</v>
      </c>
      <c r="D147" s="279">
        <v>65.350000000000009</v>
      </c>
      <c r="E147" s="279">
        <v>63.90000000000002</v>
      </c>
      <c r="F147" s="279">
        <v>63.050000000000011</v>
      </c>
      <c r="G147" s="279">
        <v>61.600000000000023</v>
      </c>
      <c r="H147" s="279">
        <v>66.200000000000017</v>
      </c>
      <c r="I147" s="279">
        <v>67.650000000000006</v>
      </c>
      <c r="J147" s="279">
        <v>68.500000000000014</v>
      </c>
      <c r="K147" s="277">
        <v>66.8</v>
      </c>
      <c r="L147" s="277">
        <v>64.5</v>
      </c>
      <c r="M147" s="277">
        <v>7.7226100000000004</v>
      </c>
    </row>
    <row r="148" spans="1:13">
      <c r="A148" s="268">
        <v>138</v>
      </c>
      <c r="B148" s="277" t="s">
        <v>96</v>
      </c>
      <c r="C148" s="278">
        <v>48.2</v>
      </c>
      <c r="D148" s="279">
        <v>48.383333333333326</v>
      </c>
      <c r="E148" s="279">
        <v>47.866666666666653</v>
      </c>
      <c r="F148" s="279">
        <v>47.533333333333324</v>
      </c>
      <c r="G148" s="279">
        <v>47.016666666666652</v>
      </c>
      <c r="H148" s="279">
        <v>48.716666666666654</v>
      </c>
      <c r="I148" s="279">
        <v>49.233333333333334</v>
      </c>
      <c r="J148" s="279">
        <v>49.566666666666656</v>
      </c>
      <c r="K148" s="277">
        <v>48.9</v>
      </c>
      <c r="L148" s="277">
        <v>48.05</v>
      </c>
      <c r="M148" s="277">
        <v>8.7736000000000001</v>
      </c>
    </row>
    <row r="149" spans="1:13">
      <c r="A149" s="268">
        <v>139</v>
      </c>
      <c r="B149" s="277" t="s">
        <v>362</v>
      </c>
      <c r="C149" s="278">
        <v>501.35</v>
      </c>
      <c r="D149" s="279">
        <v>500.7833333333333</v>
      </c>
      <c r="E149" s="279">
        <v>496.56666666666661</v>
      </c>
      <c r="F149" s="279">
        <v>491.7833333333333</v>
      </c>
      <c r="G149" s="279">
        <v>487.56666666666661</v>
      </c>
      <c r="H149" s="279">
        <v>505.56666666666661</v>
      </c>
      <c r="I149" s="279">
        <v>509.7833333333333</v>
      </c>
      <c r="J149" s="279">
        <v>514.56666666666661</v>
      </c>
      <c r="K149" s="277">
        <v>505</v>
      </c>
      <c r="L149" s="277">
        <v>496</v>
      </c>
      <c r="M149" s="277">
        <v>0.30258000000000002</v>
      </c>
    </row>
    <row r="150" spans="1:13">
      <c r="A150" s="268">
        <v>140</v>
      </c>
      <c r="B150" s="277" t="s">
        <v>1297</v>
      </c>
      <c r="C150" s="278">
        <v>1322.8</v>
      </c>
      <c r="D150" s="279">
        <v>1332.6000000000001</v>
      </c>
      <c r="E150" s="279">
        <v>1305.2000000000003</v>
      </c>
      <c r="F150" s="279">
        <v>1287.6000000000001</v>
      </c>
      <c r="G150" s="279">
        <v>1260.2000000000003</v>
      </c>
      <c r="H150" s="279">
        <v>1350.2000000000003</v>
      </c>
      <c r="I150" s="279">
        <v>1377.6000000000004</v>
      </c>
      <c r="J150" s="279">
        <v>1395.2000000000003</v>
      </c>
      <c r="K150" s="277">
        <v>1360</v>
      </c>
      <c r="L150" s="277">
        <v>1315</v>
      </c>
      <c r="M150" s="277">
        <v>1.559E-2</v>
      </c>
    </row>
    <row r="151" spans="1:13">
      <c r="A151" s="268">
        <v>141</v>
      </c>
      <c r="B151" s="277" t="s">
        <v>97</v>
      </c>
      <c r="C151" s="278">
        <v>1205.5</v>
      </c>
      <c r="D151" s="279">
        <v>1218.5</v>
      </c>
      <c r="E151" s="279">
        <v>1175</v>
      </c>
      <c r="F151" s="279">
        <v>1144.5</v>
      </c>
      <c r="G151" s="279">
        <v>1101</v>
      </c>
      <c r="H151" s="279">
        <v>1249</v>
      </c>
      <c r="I151" s="279">
        <v>1292.5</v>
      </c>
      <c r="J151" s="279">
        <v>1323</v>
      </c>
      <c r="K151" s="277">
        <v>1262</v>
      </c>
      <c r="L151" s="277">
        <v>1188</v>
      </c>
      <c r="M151" s="277">
        <v>33.738880000000002</v>
      </c>
    </row>
    <row r="152" spans="1:13">
      <c r="A152" s="268">
        <v>142</v>
      </c>
      <c r="B152" s="277" t="s">
        <v>363</v>
      </c>
      <c r="C152" s="278" t="e">
        <v>#N/A</v>
      </c>
      <c r="D152" s="279" t="e">
        <v>#N/A</v>
      </c>
      <c r="E152" s="279" t="e">
        <v>#N/A</v>
      </c>
      <c r="F152" s="279" t="e">
        <v>#N/A</v>
      </c>
      <c r="G152" s="279" t="e">
        <v>#N/A</v>
      </c>
      <c r="H152" s="279" t="e">
        <v>#N/A</v>
      </c>
      <c r="I152" s="279" t="e">
        <v>#N/A</v>
      </c>
      <c r="J152" s="279" t="e">
        <v>#N/A</v>
      </c>
      <c r="K152" s="277" t="e">
        <v>#N/A</v>
      </c>
      <c r="L152" s="277" t="e">
        <v>#N/A</v>
      </c>
      <c r="M152" s="277" t="e">
        <v>#N/A</v>
      </c>
    </row>
    <row r="153" spans="1:13">
      <c r="A153" s="268">
        <v>143</v>
      </c>
      <c r="B153" s="277" t="s">
        <v>98</v>
      </c>
      <c r="C153" s="278">
        <v>158.85</v>
      </c>
      <c r="D153" s="279">
        <v>160.85</v>
      </c>
      <c r="E153" s="279">
        <v>156.04999999999998</v>
      </c>
      <c r="F153" s="279">
        <v>153.25</v>
      </c>
      <c r="G153" s="279">
        <v>148.44999999999999</v>
      </c>
      <c r="H153" s="279">
        <v>163.64999999999998</v>
      </c>
      <c r="I153" s="279">
        <v>168.45</v>
      </c>
      <c r="J153" s="279">
        <v>171.24999999999997</v>
      </c>
      <c r="K153" s="277">
        <v>165.65</v>
      </c>
      <c r="L153" s="277">
        <v>158.05000000000001</v>
      </c>
      <c r="M153" s="277">
        <v>35.773000000000003</v>
      </c>
    </row>
    <row r="154" spans="1:13">
      <c r="A154" s="268">
        <v>144</v>
      </c>
      <c r="B154" s="277" t="s">
        <v>243</v>
      </c>
      <c r="C154" s="278">
        <v>6.95</v>
      </c>
      <c r="D154" s="279">
        <v>6.9833333333333343</v>
      </c>
      <c r="E154" s="279">
        <v>6.8666666666666689</v>
      </c>
      <c r="F154" s="279">
        <v>6.783333333333335</v>
      </c>
      <c r="G154" s="279">
        <v>6.6666666666666696</v>
      </c>
      <c r="H154" s="279">
        <v>7.0666666666666682</v>
      </c>
      <c r="I154" s="279">
        <v>7.1833333333333336</v>
      </c>
      <c r="J154" s="279">
        <v>7.2666666666666675</v>
      </c>
      <c r="K154" s="277">
        <v>7.1</v>
      </c>
      <c r="L154" s="277">
        <v>6.9</v>
      </c>
      <c r="M154" s="277">
        <v>44.39864</v>
      </c>
    </row>
    <row r="155" spans="1:13">
      <c r="A155" s="268">
        <v>145</v>
      </c>
      <c r="B155" s="277" t="s">
        <v>364</v>
      </c>
      <c r="C155" s="278">
        <v>344.15</v>
      </c>
      <c r="D155" s="279">
        <v>346.56666666666661</v>
      </c>
      <c r="E155" s="279">
        <v>340.23333333333323</v>
      </c>
      <c r="F155" s="279">
        <v>336.31666666666661</v>
      </c>
      <c r="G155" s="279">
        <v>329.98333333333323</v>
      </c>
      <c r="H155" s="279">
        <v>350.48333333333323</v>
      </c>
      <c r="I155" s="279">
        <v>356.81666666666661</v>
      </c>
      <c r="J155" s="279">
        <v>360.73333333333323</v>
      </c>
      <c r="K155" s="277">
        <v>352.9</v>
      </c>
      <c r="L155" s="277">
        <v>342.65</v>
      </c>
      <c r="M155" s="277">
        <v>0.76678000000000002</v>
      </c>
    </row>
    <row r="156" spans="1:13">
      <c r="A156" s="268">
        <v>146</v>
      </c>
      <c r="B156" s="277" t="s">
        <v>99</v>
      </c>
      <c r="C156" s="278">
        <v>52.15</v>
      </c>
      <c r="D156" s="279">
        <v>52.583333333333336</v>
      </c>
      <c r="E156" s="279">
        <v>51.166666666666671</v>
      </c>
      <c r="F156" s="279">
        <v>50.183333333333337</v>
      </c>
      <c r="G156" s="279">
        <v>48.766666666666673</v>
      </c>
      <c r="H156" s="279">
        <v>53.56666666666667</v>
      </c>
      <c r="I156" s="279">
        <v>54.983333333333341</v>
      </c>
      <c r="J156" s="279">
        <v>55.966666666666669</v>
      </c>
      <c r="K156" s="277">
        <v>54</v>
      </c>
      <c r="L156" s="277">
        <v>51.6</v>
      </c>
      <c r="M156" s="277">
        <v>457.81986999999998</v>
      </c>
    </row>
    <row r="157" spans="1:13">
      <c r="A157" s="268">
        <v>147</v>
      </c>
      <c r="B157" s="277" t="s">
        <v>367</v>
      </c>
      <c r="C157" s="278">
        <v>278.85000000000002</v>
      </c>
      <c r="D157" s="279">
        <v>281.11666666666667</v>
      </c>
      <c r="E157" s="279">
        <v>275.83333333333337</v>
      </c>
      <c r="F157" s="279">
        <v>272.81666666666672</v>
      </c>
      <c r="G157" s="279">
        <v>267.53333333333342</v>
      </c>
      <c r="H157" s="279">
        <v>284.13333333333333</v>
      </c>
      <c r="I157" s="279">
        <v>289.41666666666663</v>
      </c>
      <c r="J157" s="279">
        <v>292.43333333333328</v>
      </c>
      <c r="K157" s="277">
        <v>286.39999999999998</v>
      </c>
      <c r="L157" s="277">
        <v>278.10000000000002</v>
      </c>
      <c r="M157" s="277">
        <v>1.0232300000000001</v>
      </c>
    </row>
    <row r="158" spans="1:13">
      <c r="A158" s="268">
        <v>148</v>
      </c>
      <c r="B158" s="277" t="s">
        <v>366</v>
      </c>
      <c r="C158" s="278">
        <v>2680.7</v>
      </c>
      <c r="D158" s="279">
        <v>2689.2000000000003</v>
      </c>
      <c r="E158" s="279">
        <v>2651.5000000000005</v>
      </c>
      <c r="F158" s="279">
        <v>2622.3</v>
      </c>
      <c r="G158" s="279">
        <v>2584.6000000000004</v>
      </c>
      <c r="H158" s="279">
        <v>2718.4000000000005</v>
      </c>
      <c r="I158" s="279">
        <v>2756.1000000000004</v>
      </c>
      <c r="J158" s="279">
        <v>2785.3000000000006</v>
      </c>
      <c r="K158" s="277">
        <v>2726.9</v>
      </c>
      <c r="L158" s="277">
        <v>2660</v>
      </c>
      <c r="M158" s="277">
        <v>0.14607000000000001</v>
      </c>
    </row>
    <row r="159" spans="1:13">
      <c r="A159" s="268">
        <v>149</v>
      </c>
      <c r="B159" s="277" t="s">
        <v>368</v>
      </c>
      <c r="C159" s="278">
        <v>546.20000000000005</v>
      </c>
      <c r="D159" s="279">
        <v>548.88333333333333</v>
      </c>
      <c r="E159" s="279">
        <v>540.76666666666665</v>
      </c>
      <c r="F159" s="279">
        <v>535.33333333333337</v>
      </c>
      <c r="G159" s="279">
        <v>527.2166666666667</v>
      </c>
      <c r="H159" s="279">
        <v>554.31666666666661</v>
      </c>
      <c r="I159" s="279">
        <v>562.43333333333317</v>
      </c>
      <c r="J159" s="279">
        <v>567.86666666666656</v>
      </c>
      <c r="K159" s="277">
        <v>557</v>
      </c>
      <c r="L159" s="277">
        <v>543.45000000000005</v>
      </c>
      <c r="M159" s="277">
        <v>2.6094900000000001</v>
      </c>
    </row>
    <row r="160" spans="1:13">
      <c r="A160" s="268">
        <v>150</v>
      </c>
      <c r="B160" s="277" t="s">
        <v>2940</v>
      </c>
      <c r="C160" s="278">
        <v>468.85</v>
      </c>
      <c r="D160" s="279">
        <v>465.91666666666669</v>
      </c>
      <c r="E160" s="279">
        <v>445.08333333333337</v>
      </c>
      <c r="F160" s="279">
        <v>421.31666666666666</v>
      </c>
      <c r="G160" s="279">
        <v>400.48333333333335</v>
      </c>
      <c r="H160" s="279">
        <v>489.68333333333339</v>
      </c>
      <c r="I160" s="279">
        <v>510.51666666666677</v>
      </c>
      <c r="J160" s="279">
        <v>534.28333333333342</v>
      </c>
      <c r="K160" s="277">
        <v>486.75</v>
      </c>
      <c r="L160" s="277">
        <v>442.15</v>
      </c>
      <c r="M160" s="277">
        <v>0.94047999999999998</v>
      </c>
    </row>
    <row r="161" spans="1:13">
      <c r="A161" s="268">
        <v>151</v>
      </c>
      <c r="B161" s="277" t="s">
        <v>370</v>
      </c>
      <c r="C161" s="278">
        <v>126.3</v>
      </c>
      <c r="D161" s="279">
        <v>125.73333333333335</v>
      </c>
      <c r="E161" s="279">
        <v>124.7166666666667</v>
      </c>
      <c r="F161" s="279">
        <v>123.13333333333335</v>
      </c>
      <c r="G161" s="279">
        <v>122.1166666666667</v>
      </c>
      <c r="H161" s="279">
        <v>127.31666666666669</v>
      </c>
      <c r="I161" s="279">
        <v>128.33333333333334</v>
      </c>
      <c r="J161" s="279">
        <v>129.91666666666669</v>
      </c>
      <c r="K161" s="277">
        <v>126.75</v>
      </c>
      <c r="L161" s="277">
        <v>124.15</v>
      </c>
      <c r="M161" s="277">
        <v>10.189959999999999</v>
      </c>
    </row>
    <row r="162" spans="1:13">
      <c r="A162" s="268">
        <v>152</v>
      </c>
      <c r="B162" s="277" t="s">
        <v>244</v>
      </c>
      <c r="C162" s="278">
        <v>69.400000000000006</v>
      </c>
      <c r="D162" s="279">
        <v>69.833333333333329</v>
      </c>
      <c r="E162" s="279">
        <v>68.566666666666663</v>
      </c>
      <c r="F162" s="279">
        <v>67.733333333333334</v>
      </c>
      <c r="G162" s="279">
        <v>66.466666666666669</v>
      </c>
      <c r="H162" s="279">
        <v>70.666666666666657</v>
      </c>
      <c r="I162" s="279">
        <v>71.933333333333337</v>
      </c>
      <c r="J162" s="279">
        <v>72.766666666666652</v>
      </c>
      <c r="K162" s="277">
        <v>71.099999999999994</v>
      </c>
      <c r="L162" s="277">
        <v>69</v>
      </c>
      <c r="M162" s="277">
        <v>33.763730000000002</v>
      </c>
    </row>
    <row r="163" spans="1:13">
      <c r="A163" s="268">
        <v>153</v>
      </c>
      <c r="B163" s="277" t="s">
        <v>369</v>
      </c>
      <c r="C163" s="278">
        <v>73.75</v>
      </c>
      <c r="D163" s="279">
        <v>74.466666666666669</v>
      </c>
      <c r="E163" s="279">
        <v>72.433333333333337</v>
      </c>
      <c r="F163" s="279">
        <v>71.116666666666674</v>
      </c>
      <c r="G163" s="279">
        <v>69.083333333333343</v>
      </c>
      <c r="H163" s="279">
        <v>75.783333333333331</v>
      </c>
      <c r="I163" s="279">
        <v>77.816666666666663</v>
      </c>
      <c r="J163" s="279">
        <v>79.133333333333326</v>
      </c>
      <c r="K163" s="277">
        <v>76.5</v>
      </c>
      <c r="L163" s="277">
        <v>73.150000000000006</v>
      </c>
      <c r="M163" s="277">
        <v>51.542949999999998</v>
      </c>
    </row>
    <row r="164" spans="1:13">
      <c r="A164" s="268">
        <v>154</v>
      </c>
      <c r="B164" s="277" t="s">
        <v>100</v>
      </c>
      <c r="C164" s="278">
        <v>83.1</v>
      </c>
      <c r="D164" s="279">
        <v>83.616666666666674</v>
      </c>
      <c r="E164" s="279">
        <v>82.283333333333346</v>
      </c>
      <c r="F164" s="279">
        <v>81.466666666666669</v>
      </c>
      <c r="G164" s="279">
        <v>80.13333333333334</v>
      </c>
      <c r="H164" s="279">
        <v>84.433333333333351</v>
      </c>
      <c r="I164" s="279">
        <v>85.766666666666666</v>
      </c>
      <c r="J164" s="279">
        <v>86.583333333333357</v>
      </c>
      <c r="K164" s="277">
        <v>84.95</v>
      </c>
      <c r="L164" s="277">
        <v>82.8</v>
      </c>
      <c r="M164" s="277">
        <v>131.55852999999999</v>
      </c>
    </row>
    <row r="165" spans="1:13">
      <c r="A165" s="268">
        <v>155</v>
      </c>
      <c r="B165" s="277" t="s">
        <v>375</v>
      </c>
      <c r="C165" s="278">
        <v>1682.5</v>
      </c>
      <c r="D165" s="279">
        <v>1677.45</v>
      </c>
      <c r="E165" s="279">
        <v>1655.0500000000002</v>
      </c>
      <c r="F165" s="279">
        <v>1627.6000000000001</v>
      </c>
      <c r="G165" s="279">
        <v>1605.2000000000003</v>
      </c>
      <c r="H165" s="279">
        <v>1704.9</v>
      </c>
      <c r="I165" s="279">
        <v>1727.3000000000002</v>
      </c>
      <c r="J165" s="279">
        <v>1754.75</v>
      </c>
      <c r="K165" s="277">
        <v>1699.85</v>
      </c>
      <c r="L165" s="277">
        <v>1650</v>
      </c>
      <c r="M165" s="277">
        <v>0.12872</v>
      </c>
    </row>
    <row r="166" spans="1:13">
      <c r="A166" s="268">
        <v>156</v>
      </c>
      <c r="B166" s="277" t="s">
        <v>376</v>
      </c>
      <c r="C166" s="278">
        <v>1942.35</v>
      </c>
      <c r="D166" s="279">
        <v>1940.6000000000001</v>
      </c>
      <c r="E166" s="279">
        <v>1921.2000000000003</v>
      </c>
      <c r="F166" s="279">
        <v>1900.0500000000002</v>
      </c>
      <c r="G166" s="279">
        <v>1880.6500000000003</v>
      </c>
      <c r="H166" s="279">
        <v>1961.7500000000002</v>
      </c>
      <c r="I166" s="279">
        <v>1981.1500000000003</v>
      </c>
      <c r="J166" s="279">
        <v>2002.3000000000002</v>
      </c>
      <c r="K166" s="277">
        <v>1960</v>
      </c>
      <c r="L166" s="277">
        <v>1919.45</v>
      </c>
      <c r="M166" s="277">
        <v>0.14191999999999999</v>
      </c>
    </row>
    <row r="167" spans="1:13">
      <c r="A167" s="268">
        <v>157</v>
      </c>
      <c r="B167" s="277" t="s">
        <v>372</v>
      </c>
      <c r="C167" s="278">
        <v>249.05</v>
      </c>
      <c r="D167" s="279">
        <v>267.83333333333337</v>
      </c>
      <c r="E167" s="279">
        <v>224.31666666666672</v>
      </c>
      <c r="F167" s="279">
        <v>199.58333333333334</v>
      </c>
      <c r="G167" s="279">
        <v>156.06666666666669</v>
      </c>
      <c r="H167" s="279">
        <v>292.56666666666672</v>
      </c>
      <c r="I167" s="279">
        <v>336.08333333333337</v>
      </c>
      <c r="J167" s="279">
        <v>360.81666666666678</v>
      </c>
      <c r="K167" s="277">
        <v>311.35000000000002</v>
      </c>
      <c r="L167" s="277">
        <v>243.1</v>
      </c>
      <c r="M167" s="277">
        <v>25.728439999999999</v>
      </c>
    </row>
    <row r="168" spans="1:13">
      <c r="A168" s="268">
        <v>158</v>
      </c>
      <c r="B168" s="277" t="s">
        <v>382</v>
      </c>
      <c r="C168" s="278">
        <v>227.9</v>
      </c>
      <c r="D168" s="279">
        <v>229.91666666666666</v>
      </c>
      <c r="E168" s="279">
        <v>224.33333333333331</v>
      </c>
      <c r="F168" s="279">
        <v>220.76666666666665</v>
      </c>
      <c r="G168" s="279">
        <v>215.18333333333331</v>
      </c>
      <c r="H168" s="279">
        <v>233.48333333333332</v>
      </c>
      <c r="I168" s="279">
        <v>239.06666666666663</v>
      </c>
      <c r="J168" s="279">
        <v>242.63333333333333</v>
      </c>
      <c r="K168" s="277">
        <v>235.5</v>
      </c>
      <c r="L168" s="277">
        <v>226.35</v>
      </c>
      <c r="M168" s="277">
        <v>1.0577300000000001</v>
      </c>
    </row>
    <row r="169" spans="1:13">
      <c r="A169" s="268">
        <v>159</v>
      </c>
      <c r="B169" s="277" t="s">
        <v>373</v>
      </c>
      <c r="C169" s="278">
        <v>83.3</v>
      </c>
      <c r="D169" s="279">
        <v>83.933333333333337</v>
      </c>
      <c r="E169" s="279">
        <v>80.866666666666674</v>
      </c>
      <c r="F169" s="279">
        <v>78.433333333333337</v>
      </c>
      <c r="G169" s="279">
        <v>75.366666666666674</v>
      </c>
      <c r="H169" s="279">
        <v>86.366666666666674</v>
      </c>
      <c r="I169" s="279">
        <v>89.433333333333337</v>
      </c>
      <c r="J169" s="279">
        <v>91.866666666666674</v>
      </c>
      <c r="K169" s="277">
        <v>87</v>
      </c>
      <c r="L169" s="277">
        <v>81.5</v>
      </c>
      <c r="M169" s="277">
        <v>0.54915999999999998</v>
      </c>
    </row>
    <row r="170" spans="1:13">
      <c r="A170" s="268">
        <v>160</v>
      </c>
      <c r="B170" s="277" t="s">
        <v>374</v>
      </c>
      <c r="C170" s="278">
        <v>157.35</v>
      </c>
      <c r="D170" s="279">
        <v>158.15</v>
      </c>
      <c r="E170" s="279">
        <v>154.20000000000002</v>
      </c>
      <c r="F170" s="279">
        <v>151.05000000000001</v>
      </c>
      <c r="G170" s="279">
        <v>147.10000000000002</v>
      </c>
      <c r="H170" s="279">
        <v>161.30000000000001</v>
      </c>
      <c r="I170" s="279">
        <v>165.25</v>
      </c>
      <c r="J170" s="279">
        <v>168.4</v>
      </c>
      <c r="K170" s="277">
        <v>162.1</v>
      </c>
      <c r="L170" s="277">
        <v>155</v>
      </c>
      <c r="M170" s="277">
        <v>1.35043</v>
      </c>
    </row>
    <row r="171" spans="1:13">
      <c r="A171" s="268">
        <v>161</v>
      </c>
      <c r="B171" s="277" t="s">
        <v>245</v>
      </c>
      <c r="C171" s="278">
        <v>119.2</v>
      </c>
      <c r="D171" s="279">
        <v>119.51666666666667</v>
      </c>
      <c r="E171" s="279">
        <v>118.33333333333333</v>
      </c>
      <c r="F171" s="279">
        <v>117.46666666666667</v>
      </c>
      <c r="G171" s="279">
        <v>116.28333333333333</v>
      </c>
      <c r="H171" s="279">
        <v>120.38333333333333</v>
      </c>
      <c r="I171" s="279">
        <v>121.56666666666666</v>
      </c>
      <c r="J171" s="279">
        <v>122.43333333333332</v>
      </c>
      <c r="K171" s="277">
        <v>120.7</v>
      </c>
      <c r="L171" s="277">
        <v>118.65</v>
      </c>
      <c r="M171" s="277">
        <v>0.67493999999999998</v>
      </c>
    </row>
    <row r="172" spans="1:13">
      <c r="A172" s="268">
        <v>162</v>
      </c>
      <c r="B172" s="277" t="s">
        <v>378</v>
      </c>
      <c r="C172" s="278">
        <v>5258.05</v>
      </c>
      <c r="D172" s="279">
        <v>5268.7</v>
      </c>
      <c r="E172" s="279">
        <v>5220.45</v>
      </c>
      <c r="F172" s="279">
        <v>5182.8500000000004</v>
      </c>
      <c r="G172" s="279">
        <v>5134.6000000000004</v>
      </c>
      <c r="H172" s="279">
        <v>5306.2999999999993</v>
      </c>
      <c r="I172" s="279">
        <v>5354.5499999999993</v>
      </c>
      <c r="J172" s="279">
        <v>5392.1499999999987</v>
      </c>
      <c r="K172" s="277">
        <v>5316.95</v>
      </c>
      <c r="L172" s="277">
        <v>5231.1000000000004</v>
      </c>
      <c r="M172" s="277">
        <v>2.3740000000000001E-2</v>
      </c>
    </row>
    <row r="173" spans="1:13">
      <c r="A173" s="268">
        <v>163</v>
      </c>
      <c r="B173" s="277" t="s">
        <v>379</v>
      </c>
      <c r="C173" s="278">
        <v>1498.75</v>
      </c>
      <c r="D173" s="279">
        <v>1503.2666666666667</v>
      </c>
      <c r="E173" s="279">
        <v>1491.4833333333333</v>
      </c>
      <c r="F173" s="279">
        <v>1484.2166666666667</v>
      </c>
      <c r="G173" s="279">
        <v>1472.4333333333334</v>
      </c>
      <c r="H173" s="279">
        <v>1510.5333333333333</v>
      </c>
      <c r="I173" s="279">
        <v>1522.3166666666666</v>
      </c>
      <c r="J173" s="279">
        <v>1529.5833333333333</v>
      </c>
      <c r="K173" s="277">
        <v>1515.05</v>
      </c>
      <c r="L173" s="277">
        <v>1496</v>
      </c>
      <c r="M173" s="277">
        <v>0.11523</v>
      </c>
    </row>
    <row r="174" spans="1:13">
      <c r="A174" s="268">
        <v>164</v>
      </c>
      <c r="B174" s="277" t="s">
        <v>101</v>
      </c>
      <c r="C174" s="278">
        <v>478.85</v>
      </c>
      <c r="D174" s="279">
        <v>481.16666666666669</v>
      </c>
      <c r="E174" s="279">
        <v>473.03333333333336</v>
      </c>
      <c r="F174" s="279">
        <v>467.2166666666667</v>
      </c>
      <c r="G174" s="279">
        <v>459.08333333333337</v>
      </c>
      <c r="H174" s="279">
        <v>486.98333333333335</v>
      </c>
      <c r="I174" s="279">
        <v>495.11666666666667</v>
      </c>
      <c r="J174" s="279">
        <v>500.93333333333334</v>
      </c>
      <c r="K174" s="277">
        <v>489.3</v>
      </c>
      <c r="L174" s="277">
        <v>475.35</v>
      </c>
      <c r="M174" s="277">
        <v>14.87983</v>
      </c>
    </row>
    <row r="175" spans="1:13">
      <c r="A175" s="268">
        <v>165</v>
      </c>
      <c r="B175" s="277" t="s">
        <v>387</v>
      </c>
      <c r="C175" s="278">
        <v>42.65</v>
      </c>
      <c r="D175" s="279">
        <v>42.816666666666663</v>
      </c>
      <c r="E175" s="279">
        <v>42.333333333333329</v>
      </c>
      <c r="F175" s="279">
        <v>42.016666666666666</v>
      </c>
      <c r="G175" s="279">
        <v>41.533333333333331</v>
      </c>
      <c r="H175" s="279">
        <v>43.133333333333326</v>
      </c>
      <c r="I175" s="279">
        <v>43.61666666666666</v>
      </c>
      <c r="J175" s="279">
        <v>43.933333333333323</v>
      </c>
      <c r="K175" s="277">
        <v>43.3</v>
      </c>
      <c r="L175" s="277">
        <v>42.5</v>
      </c>
      <c r="M175" s="277">
        <v>2.6856300000000002</v>
      </c>
    </row>
    <row r="176" spans="1:13">
      <c r="A176" s="268">
        <v>166</v>
      </c>
      <c r="B176" s="277" t="s">
        <v>1396</v>
      </c>
      <c r="C176" s="278">
        <v>3568.85</v>
      </c>
      <c r="D176" s="279">
        <v>3591.7999999999997</v>
      </c>
      <c r="E176" s="279">
        <v>3528.0499999999993</v>
      </c>
      <c r="F176" s="279">
        <v>3487.2499999999995</v>
      </c>
      <c r="G176" s="279">
        <v>3423.4999999999991</v>
      </c>
      <c r="H176" s="279">
        <v>3632.5999999999995</v>
      </c>
      <c r="I176" s="279">
        <v>3696.3500000000004</v>
      </c>
      <c r="J176" s="279">
        <v>3737.1499999999996</v>
      </c>
      <c r="K176" s="277">
        <v>3655.55</v>
      </c>
      <c r="L176" s="277">
        <v>3551</v>
      </c>
      <c r="M176" s="277">
        <v>0.32617000000000002</v>
      </c>
    </row>
    <row r="177" spans="1:13">
      <c r="A177" s="268">
        <v>167</v>
      </c>
      <c r="B177" s="277" t="s">
        <v>103</v>
      </c>
      <c r="C177" s="278">
        <v>23.65</v>
      </c>
      <c r="D177" s="279">
        <v>23.816666666666663</v>
      </c>
      <c r="E177" s="279">
        <v>23.433333333333326</v>
      </c>
      <c r="F177" s="279">
        <v>23.216666666666665</v>
      </c>
      <c r="G177" s="279">
        <v>22.833333333333329</v>
      </c>
      <c r="H177" s="279">
        <v>24.033333333333324</v>
      </c>
      <c r="I177" s="279">
        <v>24.416666666666664</v>
      </c>
      <c r="J177" s="279">
        <v>24.633333333333322</v>
      </c>
      <c r="K177" s="277">
        <v>24.2</v>
      </c>
      <c r="L177" s="277">
        <v>23.6</v>
      </c>
      <c r="M177" s="277">
        <v>80.807590000000005</v>
      </c>
    </row>
    <row r="178" spans="1:13">
      <c r="A178" s="268">
        <v>168</v>
      </c>
      <c r="B178" s="277" t="s">
        <v>388</v>
      </c>
      <c r="C178" s="278">
        <v>209.7</v>
      </c>
      <c r="D178" s="279">
        <v>210.56666666666669</v>
      </c>
      <c r="E178" s="279">
        <v>205.93333333333339</v>
      </c>
      <c r="F178" s="279">
        <v>202.16666666666671</v>
      </c>
      <c r="G178" s="279">
        <v>197.53333333333342</v>
      </c>
      <c r="H178" s="279">
        <v>214.33333333333337</v>
      </c>
      <c r="I178" s="279">
        <v>218.96666666666664</v>
      </c>
      <c r="J178" s="279">
        <v>222.73333333333335</v>
      </c>
      <c r="K178" s="277">
        <v>215.2</v>
      </c>
      <c r="L178" s="277">
        <v>206.8</v>
      </c>
      <c r="M178" s="277">
        <v>6.3451899999999997</v>
      </c>
    </row>
    <row r="179" spans="1:13">
      <c r="A179" s="268">
        <v>169</v>
      </c>
      <c r="B179" s="277" t="s">
        <v>380</v>
      </c>
      <c r="C179" s="278">
        <v>899.9</v>
      </c>
      <c r="D179" s="279">
        <v>903.30000000000007</v>
      </c>
      <c r="E179" s="279">
        <v>891.60000000000014</v>
      </c>
      <c r="F179" s="279">
        <v>883.30000000000007</v>
      </c>
      <c r="G179" s="279">
        <v>871.60000000000014</v>
      </c>
      <c r="H179" s="279">
        <v>911.60000000000014</v>
      </c>
      <c r="I179" s="279">
        <v>923.30000000000018</v>
      </c>
      <c r="J179" s="279">
        <v>931.60000000000014</v>
      </c>
      <c r="K179" s="277">
        <v>915</v>
      </c>
      <c r="L179" s="277">
        <v>895</v>
      </c>
      <c r="M179" s="277">
        <v>0.14419000000000001</v>
      </c>
    </row>
    <row r="180" spans="1:13">
      <c r="A180" s="268">
        <v>170</v>
      </c>
      <c r="B180" s="277" t="s">
        <v>246</v>
      </c>
      <c r="C180" s="278">
        <v>523.6</v>
      </c>
      <c r="D180" s="279">
        <v>521.86666666666667</v>
      </c>
      <c r="E180" s="279">
        <v>518.7833333333333</v>
      </c>
      <c r="F180" s="279">
        <v>513.96666666666658</v>
      </c>
      <c r="G180" s="279">
        <v>510.88333333333321</v>
      </c>
      <c r="H180" s="279">
        <v>526.68333333333339</v>
      </c>
      <c r="I180" s="279">
        <v>529.76666666666665</v>
      </c>
      <c r="J180" s="279">
        <v>534.58333333333348</v>
      </c>
      <c r="K180" s="277">
        <v>524.95000000000005</v>
      </c>
      <c r="L180" s="277">
        <v>517.04999999999995</v>
      </c>
      <c r="M180" s="277">
        <v>0.53844999999999998</v>
      </c>
    </row>
    <row r="181" spans="1:13">
      <c r="A181" s="268">
        <v>171</v>
      </c>
      <c r="B181" s="277" t="s">
        <v>104</v>
      </c>
      <c r="C181" s="278">
        <v>677.15</v>
      </c>
      <c r="D181" s="279">
        <v>680.33333333333337</v>
      </c>
      <c r="E181" s="279">
        <v>669.66666666666674</v>
      </c>
      <c r="F181" s="279">
        <v>662.18333333333339</v>
      </c>
      <c r="G181" s="279">
        <v>651.51666666666677</v>
      </c>
      <c r="H181" s="279">
        <v>687.81666666666672</v>
      </c>
      <c r="I181" s="279">
        <v>698.48333333333346</v>
      </c>
      <c r="J181" s="279">
        <v>705.9666666666667</v>
      </c>
      <c r="K181" s="277">
        <v>691</v>
      </c>
      <c r="L181" s="277">
        <v>672.85</v>
      </c>
      <c r="M181" s="277">
        <v>8.7515900000000002</v>
      </c>
    </row>
    <row r="182" spans="1:13">
      <c r="A182" s="268">
        <v>172</v>
      </c>
      <c r="B182" s="277" t="s">
        <v>247</v>
      </c>
      <c r="C182" s="278">
        <v>372.65</v>
      </c>
      <c r="D182" s="279">
        <v>375.88333333333338</v>
      </c>
      <c r="E182" s="279">
        <v>368.76666666666677</v>
      </c>
      <c r="F182" s="279">
        <v>364.88333333333338</v>
      </c>
      <c r="G182" s="279">
        <v>357.76666666666677</v>
      </c>
      <c r="H182" s="279">
        <v>379.76666666666677</v>
      </c>
      <c r="I182" s="279">
        <v>386.88333333333344</v>
      </c>
      <c r="J182" s="279">
        <v>390.76666666666677</v>
      </c>
      <c r="K182" s="277">
        <v>383</v>
      </c>
      <c r="L182" s="277">
        <v>372</v>
      </c>
      <c r="M182" s="277">
        <v>0.59379000000000004</v>
      </c>
    </row>
    <row r="183" spans="1:13">
      <c r="A183" s="268">
        <v>173</v>
      </c>
      <c r="B183" s="277" t="s">
        <v>248</v>
      </c>
      <c r="C183" s="278">
        <v>994</v>
      </c>
      <c r="D183" s="279">
        <v>1001.6999999999999</v>
      </c>
      <c r="E183" s="279">
        <v>981.89999999999986</v>
      </c>
      <c r="F183" s="279">
        <v>969.8</v>
      </c>
      <c r="G183" s="279">
        <v>949.99999999999989</v>
      </c>
      <c r="H183" s="279">
        <v>1013.7999999999998</v>
      </c>
      <c r="I183" s="279">
        <v>1033.5999999999999</v>
      </c>
      <c r="J183" s="279">
        <v>1045.6999999999998</v>
      </c>
      <c r="K183" s="277">
        <v>1021.5</v>
      </c>
      <c r="L183" s="277">
        <v>989.6</v>
      </c>
      <c r="M183" s="277">
        <v>5.4212400000000001</v>
      </c>
    </row>
    <row r="184" spans="1:13">
      <c r="A184" s="268">
        <v>174</v>
      </c>
      <c r="B184" s="277" t="s">
        <v>389</v>
      </c>
      <c r="C184" s="278">
        <v>86.1</v>
      </c>
      <c r="D184" s="279">
        <v>86.516666666666652</v>
      </c>
      <c r="E184" s="279">
        <v>85.183333333333309</v>
      </c>
      <c r="F184" s="279">
        <v>84.266666666666652</v>
      </c>
      <c r="G184" s="279">
        <v>82.933333333333309</v>
      </c>
      <c r="H184" s="279">
        <v>87.433333333333309</v>
      </c>
      <c r="I184" s="279">
        <v>88.766666666666652</v>
      </c>
      <c r="J184" s="279">
        <v>89.683333333333309</v>
      </c>
      <c r="K184" s="277">
        <v>87.85</v>
      </c>
      <c r="L184" s="277">
        <v>85.6</v>
      </c>
      <c r="M184" s="277">
        <v>1.7084299999999999</v>
      </c>
    </row>
    <row r="185" spans="1:13">
      <c r="A185" s="268">
        <v>175</v>
      </c>
      <c r="B185" s="277" t="s">
        <v>381</v>
      </c>
      <c r="C185" s="278">
        <v>378.25</v>
      </c>
      <c r="D185" s="279">
        <v>380.43333333333334</v>
      </c>
      <c r="E185" s="279">
        <v>374.01666666666665</v>
      </c>
      <c r="F185" s="279">
        <v>369.7833333333333</v>
      </c>
      <c r="G185" s="279">
        <v>363.36666666666662</v>
      </c>
      <c r="H185" s="279">
        <v>384.66666666666669</v>
      </c>
      <c r="I185" s="279">
        <v>391.08333333333331</v>
      </c>
      <c r="J185" s="279">
        <v>395.31666666666672</v>
      </c>
      <c r="K185" s="277">
        <v>386.85</v>
      </c>
      <c r="L185" s="277">
        <v>376.2</v>
      </c>
      <c r="M185" s="277">
        <v>7.2960599999999998</v>
      </c>
    </row>
    <row r="186" spans="1:13">
      <c r="A186" s="268">
        <v>176</v>
      </c>
      <c r="B186" s="277" t="s">
        <v>249</v>
      </c>
      <c r="C186" s="278">
        <v>176.9</v>
      </c>
      <c r="D186" s="279">
        <v>178.65</v>
      </c>
      <c r="E186" s="279">
        <v>174.60000000000002</v>
      </c>
      <c r="F186" s="279">
        <v>172.3</v>
      </c>
      <c r="G186" s="279">
        <v>168.25000000000003</v>
      </c>
      <c r="H186" s="279">
        <v>180.95000000000002</v>
      </c>
      <c r="I186" s="279">
        <v>185.00000000000003</v>
      </c>
      <c r="J186" s="279">
        <v>187.3</v>
      </c>
      <c r="K186" s="277">
        <v>182.7</v>
      </c>
      <c r="L186" s="277">
        <v>176.35</v>
      </c>
      <c r="M186" s="277">
        <v>2.8626999999999998</v>
      </c>
    </row>
    <row r="187" spans="1:13">
      <c r="A187" s="268">
        <v>177</v>
      </c>
      <c r="B187" s="277" t="s">
        <v>105</v>
      </c>
      <c r="C187" s="278">
        <v>777.25</v>
      </c>
      <c r="D187" s="279">
        <v>780</v>
      </c>
      <c r="E187" s="279">
        <v>770.3</v>
      </c>
      <c r="F187" s="279">
        <v>763.34999999999991</v>
      </c>
      <c r="G187" s="279">
        <v>753.64999999999986</v>
      </c>
      <c r="H187" s="279">
        <v>786.95</v>
      </c>
      <c r="I187" s="279">
        <v>796.65000000000009</v>
      </c>
      <c r="J187" s="279">
        <v>803.60000000000014</v>
      </c>
      <c r="K187" s="277">
        <v>789.7</v>
      </c>
      <c r="L187" s="277">
        <v>773.05</v>
      </c>
      <c r="M187" s="277">
        <v>19.773969999999998</v>
      </c>
    </row>
    <row r="188" spans="1:13">
      <c r="A188" s="268">
        <v>178</v>
      </c>
      <c r="B188" s="277" t="s">
        <v>383</v>
      </c>
      <c r="C188" s="278">
        <v>70.55</v>
      </c>
      <c r="D188" s="279">
        <v>71.099999999999994</v>
      </c>
      <c r="E188" s="279">
        <v>69.849999999999994</v>
      </c>
      <c r="F188" s="279">
        <v>69.150000000000006</v>
      </c>
      <c r="G188" s="279">
        <v>67.900000000000006</v>
      </c>
      <c r="H188" s="279">
        <v>71.799999999999983</v>
      </c>
      <c r="I188" s="279">
        <v>73.049999999999983</v>
      </c>
      <c r="J188" s="279">
        <v>73.749999999999972</v>
      </c>
      <c r="K188" s="277">
        <v>72.349999999999994</v>
      </c>
      <c r="L188" s="277">
        <v>70.400000000000006</v>
      </c>
      <c r="M188" s="277">
        <v>2.0039799999999999</v>
      </c>
    </row>
    <row r="189" spans="1:13">
      <c r="A189" s="268">
        <v>179</v>
      </c>
      <c r="B189" s="277" t="s">
        <v>384</v>
      </c>
      <c r="C189" s="278">
        <v>547.04999999999995</v>
      </c>
      <c r="D189" s="279">
        <v>549.35</v>
      </c>
      <c r="E189" s="279">
        <v>540.70000000000005</v>
      </c>
      <c r="F189" s="279">
        <v>534.35</v>
      </c>
      <c r="G189" s="279">
        <v>525.70000000000005</v>
      </c>
      <c r="H189" s="279">
        <v>555.70000000000005</v>
      </c>
      <c r="I189" s="279">
        <v>564.34999999999991</v>
      </c>
      <c r="J189" s="279">
        <v>570.70000000000005</v>
      </c>
      <c r="K189" s="277">
        <v>558</v>
      </c>
      <c r="L189" s="277">
        <v>543</v>
      </c>
      <c r="M189" s="277">
        <v>6.6360000000000002E-2</v>
      </c>
    </row>
    <row r="190" spans="1:13">
      <c r="A190" s="268">
        <v>180</v>
      </c>
      <c r="B190" s="277" t="s">
        <v>1439</v>
      </c>
      <c r="C190" s="278">
        <v>195.6</v>
      </c>
      <c r="D190" s="279">
        <v>196.31666666666669</v>
      </c>
      <c r="E190" s="279">
        <v>193.63333333333338</v>
      </c>
      <c r="F190" s="279">
        <v>191.66666666666669</v>
      </c>
      <c r="G190" s="279">
        <v>188.98333333333338</v>
      </c>
      <c r="H190" s="279">
        <v>198.28333333333339</v>
      </c>
      <c r="I190" s="279">
        <v>200.96666666666673</v>
      </c>
      <c r="J190" s="279">
        <v>202.93333333333339</v>
      </c>
      <c r="K190" s="277">
        <v>199</v>
      </c>
      <c r="L190" s="277">
        <v>194.35</v>
      </c>
      <c r="M190" s="277">
        <v>0.37169999999999997</v>
      </c>
    </row>
    <row r="191" spans="1:13">
      <c r="A191" s="268">
        <v>181</v>
      </c>
      <c r="B191" s="277" t="s">
        <v>390</v>
      </c>
      <c r="C191" s="278">
        <v>65.099999999999994</v>
      </c>
      <c r="D191" s="279">
        <v>65.683333333333323</v>
      </c>
      <c r="E191" s="279">
        <v>63.516666666666652</v>
      </c>
      <c r="F191" s="279">
        <v>61.933333333333323</v>
      </c>
      <c r="G191" s="279">
        <v>59.766666666666652</v>
      </c>
      <c r="H191" s="279">
        <v>67.266666666666652</v>
      </c>
      <c r="I191" s="279">
        <v>69.433333333333309</v>
      </c>
      <c r="J191" s="279">
        <v>71.016666666666652</v>
      </c>
      <c r="K191" s="277">
        <v>67.849999999999994</v>
      </c>
      <c r="L191" s="277">
        <v>64.099999999999994</v>
      </c>
      <c r="M191" s="277">
        <v>19.930890000000002</v>
      </c>
    </row>
    <row r="192" spans="1:13">
      <c r="A192" s="268">
        <v>182</v>
      </c>
      <c r="B192" s="277" t="s">
        <v>250</v>
      </c>
      <c r="C192" s="278">
        <v>195.35</v>
      </c>
      <c r="D192" s="279">
        <v>197.29999999999998</v>
      </c>
      <c r="E192" s="279">
        <v>191.14999999999998</v>
      </c>
      <c r="F192" s="279">
        <v>186.95</v>
      </c>
      <c r="G192" s="279">
        <v>180.79999999999998</v>
      </c>
      <c r="H192" s="279">
        <v>201.49999999999997</v>
      </c>
      <c r="I192" s="279">
        <v>207.65</v>
      </c>
      <c r="J192" s="279">
        <v>211.84999999999997</v>
      </c>
      <c r="K192" s="277">
        <v>203.45</v>
      </c>
      <c r="L192" s="277">
        <v>193.1</v>
      </c>
      <c r="M192" s="277">
        <v>3.0477699999999999</v>
      </c>
    </row>
    <row r="193" spans="1:13">
      <c r="A193" s="268">
        <v>183</v>
      </c>
      <c r="B193" s="277" t="s">
        <v>385</v>
      </c>
      <c r="C193" s="278">
        <v>315.25</v>
      </c>
      <c r="D193" s="279">
        <v>316.43333333333334</v>
      </c>
      <c r="E193" s="279">
        <v>311.86666666666667</v>
      </c>
      <c r="F193" s="279">
        <v>308.48333333333335</v>
      </c>
      <c r="G193" s="279">
        <v>303.91666666666669</v>
      </c>
      <c r="H193" s="279">
        <v>319.81666666666666</v>
      </c>
      <c r="I193" s="279">
        <v>324.38333333333338</v>
      </c>
      <c r="J193" s="279">
        <v>327.76666666666665</v>
      </c>
      <c r="K193" s="277">
        <v>321</v>
      </c>
      <c r="L193" s="277">
        <v>313.05</v>
      </c>
      <c r="M193" s="277">
        <v>0.38129999999999997</v>
      </c>
    </row>
    <row r="194" spans="1:13">
      <c r="A194" s="268">
        <v>184</v>
      </c>
      <c r="B194" s="277" t="s">
        <v>386</v>
      </c>
      <c r="C194" s="278">
        <v>294.85000000000002</v>
      </c>
      <c r="D194" s="279">
        <v>295.03333333333336</v>
      </c>
      <c r="E194" s="279">
        <v>292.9666666666667</v>
      </c>
      <c r="F194" s="279">
        <v>291.08333333333331</v>
      </c>
      <c r="G194" s="279">
        <v>289.01666666666665</v>
      </c>
      <c r="H194" s="279">
        <v>296.91666666666674</v>
      </c>
      <c r="I194" s="279">
        <v>298.98333333333346</v>
      </c>
      <c r="J194" s="279">
        <v>300.86666666666679</v>
      </c>
      <c r="K194" s="277">
        <v>297.10000000000002</v>
      </c>
      <c r="L194" s="277">
        <v>293.14999999999998</v>
      </c>
      <c r="M194" s="277">
        <v>2.9405899999999998</v>
      </c>
    </row>
    <row r="195" spans="1:13">
      <c r="A195" s="268">
        <v>185</v>
      </c>
      <c r="B195" s="277" t="s">
        <v>391</v>
      </c>
      <c r="C195" s="278">
        <v>665.8</v>
      </c>
      <c r="D195" s="279">
        <v>659.80000000000007</v>
      </c>
      <c r="E195" s="279">
        <v>650.60000000000014</v>
      </c>
      <c r="F195" s="279">
        <v>635.40000000000009</v>
      </c>
      <c r="G195" s="279">
        <v>626.20000000000016</v>
      </c>
      <c r="H195" s="279">
        <v>675.00000000000011</v>
      </c>
      <c r="I195" s="279">
        <v>684.20000000000016</v>
      </c>
      <c r="J195" s="279">
        <v>699.40000000000009</v>
      </c>
      <c r="K195" s="277">
        <v>669</v>
      </c>
      <c r="L195" s="277">
        <v>644.6</v>
      </c>
      <c r="M195" s="277">
        <v>0.10754</v>
      </c>
    </row>
    <row r="196" spans="1:13">
      <c r="A196" s="268">
        <v>186</v>
      </c>
      <c r="B196" s="277" t="s">
        <v>399</v>
      </c>
      <c r="C196" s="278">
        <v>701.25</v>
      </c>
      <c r="D196" s="279">
        <v>702.85</v>
      </c>
      <c r="E196" s="279">
        <v>692.30000000000007</v>
      </c>
      <c r="F196" s="279">
        <v>683.35</v>
      </c>
      <c r="G196" s="279">
        <v>672.80000000000007</v>
      </c>
      <c r="H196" s="279">
        <v>711.80000000000007</v>
      </c>
      <c r="I196" s="279">
        <v>722.35</v>
      </c>
      <c r="J196" s="279">
        <v>731.30000000000007</v>
      </c>
      <c r="K196" s="277">
        <v>713.4</v>
      </c>
      <c r="L196" s="277">
        <v>693.9</v>
      </c>
      <c r="M196" s="277">
        <v>2.9136899999999999</v>
      </c>
    </row>
    <row r="197" spans="1:13">
      <c r="A197" s="268">
        <v>187</v>
      </c>
      <c r="B197" s="277" t="s">
        <v>392</v>
      </c>
      <c r="C197" s="278">
        <v>28.75</v>
      </c>
      <c r="D197" s="279">
        <v>28.883333333333336</v>
      </c>
      <c r="E197" s="279">
        <v>27.816666666666674</v>
      </c>
      <c r="F197" s="279">
        <v>26.883333333333336</v>
      </c>
      <c r="G197" s="279">
        <v>25.816666666666674</v>
      </c>
      <c r="H197" s="279">
        <v>29.816666666666674</v>
      </c>
      <c r="I197" s="279">
        <v>30.883333333333336</v>
      </c>
      <c r="J197" s="279">
        <v>31.816666666666674</v>
      </c>
      <c r="K197" s="277">
        <v>29.95</v>
      </c>
      <c r="L197" s="277">
        <v>27.95</v>
      </c>
      <c r="M197" s="277">
        <v>3.4305599999999998</v>
      </c>
    </row>
    <row r="198" spans="1:13">
      <c r="A198" s="268">
        <v>188</v>
      </c>
      <c r="B198" s="277" t="s">
        <v>393</v>
      </c>
      <c r="C198" s="278">
        <v>801.65</v>
      </c>
      <c r="D198" s="279">
        <v>800.63333333333321</v>
      </c>
      <c r="E198" s="279">
        <v>792.46666666666647</v>
      </c>
      <c r="F198" s="279">
        <v>783.2833333333333</v>
      </c>
      <c r="G198" s="279">
        <v>775.11666666666656</v>
      </c>
      <c r="H198" s="279">
        <v>809.81666666666638</v>
      </c>
      <c r="I198" s="279">
        <v>817.98333333333312</v>
      </c>
      <c r="J198" s="279">
        <v>827.16666666666629</v>
      </c>
      <c r="K198" s="277">
        <v>808.8</v>
      </c>
      <c r="L198" s="277">
        <v>791.45</v>
      </c>
      <c r="M198" s="277">
        <v>0.17057</v>
      </c>
    </row>
    <row r="199" spans="1:13">
      <c r="A199" s="268">
        <v>189</v>
      </c>
      <c r="B199" s="277" t="s">
        <v>106</v>
      </c>
      <c r="C199" s="278">
        <v>728.6</v>
      </c>
      <c r="D199" s="279">
        <v>725.2166666666667</v>
      </c>
      <c r="E199" s="279">
        <v>718.73333333333335</v>
      </c>
      <c r="F199" s="279">
        <v>708.86666666666667</v>
      </c>
      <c r="G199" s="279">
        <v>702.38333333333333</v>
      </c>
      <c r="H199" s="279">
        <v>735.08333333333337</v>
      </c>
      <c r="I199" s="279">
        <v>741.56666666666672</v>
      </c>
      <c r="J199" s="279">
        <v>751.43333333333339</v>
      </c>
      <c r="K199" s="277">
        <v>731.7</v>
      </c>
      <c r="L199" s="277">
        <v>715.35</v>
      </c>
      <c r="M199" s="277">
        <v>9.53186</v>
      </c>
    </row>
    <row r="200" spans="1:13">
      <c r="A200" s="268">
        <v>190</v>
      </c>
      <c r="B200" s="277" t="s">
        <v>108</v>
      </c>
      <c r="C200" s="278">
        <v>829.6</v>
      </c>
      <c r="D200" s="279">
        <v>834.4</v>
      </c>
      <c r="E200" s="279">
        <v>816.8</v>
      </c>
      <c r="F200" s="279">
        <v>804</v>
      </c>
      <c r="G200" s="279">
        <v>786.4</v>
      </c>
      <c r="H200" s="279">
        <v>847.19999999999993</v>
      </c>
      <c r="I200" s="279">
        <v>864.80000000000007</v>
      </c>
      <c r="J200" s="279">
        <v>877.59999999999991</v>
      </c>
      <c r="K200" s="277">
        <v>852</v>
      </c>
      <c r="L200" s="277">
        <v>821.6</v>
      </c>
      <c r="M200" s="277">
        <v>68.530429999999996</v>
      </c>
    </row>
    <row r="201" spans="1:13">
      <c r="A201" s="268">
        <v>191</v>
      </c>
      <c r="B201" s="277" t="s">
        <v>109</v>
      </c>
      <c r="C201" s="278">
        <v>1968.9</v>
      </c>
      <c r="D201" s="279">
        <v>1992.9666666666665</v>
      </c>
      <c r="E201" s="279">
        <v>1940.9333333333329</v>
      </c>
      <c r="F201" s="279">
        <v>1912.9666666666665</v>
      </c>
      <c r="G201" s="279">
        <v>1860.9333333333329</v>
      </c>
      <c r="H201" s="279">
        <v>2020.9333333333329</v>
      </c>
      <c r="I201" s="279">
        <v>2072.9666666666662</v>
      </c>
      <c r="J201" s="279">
        <v>2100.9333333333329</v>
      </c>
      <c r="K201" s="277">
        <v>2045</v>
      </c>
      <c r="L201" s="277">
        <v>1965</v>
      </c>
      <c r="M201" s="277">
        <v>46.367379999999997</v>
      </c>
    </row>
    <row r="202" spans="1:13">
      <c r="A202" s="268">
        <v>192</v>
      </c>
      <c r="B202" s="277" t="s">
        <v>252</v>
      </c>
      <c r="C202" s="278">
        <v>2282.25</v>
      </c>
      <c r="D202" s="279">
        <v>2285.7333333333331</v>
      </c>
      <c r="E202" s="279">
        <v>2266.5166666666664</v>
      </c>
      <c r="F202" s="279">
        <v>2250.7833333333333</v>
      </c>
      <c r="G202" s="279">
        <v>2231.5666666666666</v>
      </c>
      <c r="H202" s="279">
        <v>2301.4666666666662</v>
      </c>
      <c r="I202" s="279">
        <v>2320.6833333333325</v>
      </c>
      <c r="J202" s="279">
        <v>2336.4166666666661</v>
      </c>
      <c r="K202" s="277">
        <v>2304.9499999999998</v>
      </c>
      <c r="L202" s="277">
        <v>2270</v>
      </c>
      <c r="M202" s="277">
        <v>1.41127</v>
      </c>
    </row>
    <row r="203" spans="1:13">
      <c r="A203" s="268">
        <v>193</v>
      </c>
      <c r="B203" s="277" t="s">
        <v>110</v>
      </c>
      <c r="C203" s="278">
        <v>1209.5999999999999</v>
      </c>
      <c r="D203" s="279">
        <v>1214.3666666666666</v>
      </c>
      <c r="E203" s="279">
        <v>1196.7333333333331</v>
      </c>
      <c r="F203" s="279">
        <v>1183.8666666666666</v>
      </c>
      <c r="G203" s="279">
        <v>1166.2333333333331</v>
      </c>
      <c r="H203" s="279">
        <v>1227.2333333333331</v>
      </c>
      <c r="I203" s="279">
        <v>1244.8666666666668</v>
      </c>
      <c r="J203" s="279">
        <v>1257.7333333333331</v>
      </c>
      <c r="K203" s="277">
        <v>1232</v>
      </c>
      <c r="L203" s="277">
        <v>1201.5</v>
      </c>
      <c r="M203" s="277">
        <v>82.856250000000003</v>
      </c>
    </row>
    <row r="204" spans="1:13">
      <c r="A204" s="268">
        <v>194</v>
      </c>
      <c r="B204" s="277" t="s">
        <v>253</v>
      </c>
      <c r="C204" s="278">
        <v>586.15</v>
      </c>
      <c r="D204" s="279">
        <v>588.19999999999993</v>
      </c>
      <c r="E204" s="279">
        <v>581.59999999999991</v>
      </c>
      <c r="F204" s="279">
        <v>577.04999999999995</v>
      </c>
      <c r="G204" s="279">
        <v>570.44999999999993</v>
      </c>
      <c r="H204" s="279">
        <v>592.74999999999989</v>
      </c>
      <c r="I204" s="279">
        <v>599.35</v>
      </c>
      <c r="J204" s="279">
        <v>603.89999999999986</v>
      </c>
      <c r="K204" s="277">
        <v>594.79999999999995</v>
      </c>
      <c r="L204" s="277">
        <v>583.65</v>
      </c>
      <c r="M204" s="277">
        <v>40.621070000000003</v>
      </c>
    </row>
    <row r="205" spans="1:13">
      <c r="A205" s="268">
        <v>195</v>
      </c>
      <c r="B205" s="277" t="s">
        <v>251</v>
      </c>
      <c r="C205" s="278">
        <v>692.25</v>
      </c>
      <c r="D205" s="279">
        <v>695.11666666666667</v>
      </c>
      <c r="E205" s="279">
        <v>684.7833333333333</v>
      </c>
      <c r="F205" s="279">
        <v>677.31666666666661</v>
      </c>
      <c r="G205" s="279">
        <v>666.98333333333323</v>
      </c>
      <c r="H205" s="279">
        <v>702.58333333333337</v>
      </c>
      <c r="I205" s="279">
        <v>712.91666666666663</v>
      </c>
      <c r="J205" s="279">
        <v>720.38333333333344</v>
      </c>
      <c r="K205" s="277">
        <v>705.45</v>
      </c>
      <c r="L205" s="277">
        <v>687.65</v>
      </c>
      <c r="M205" s="277">
        <v>1.3290500000000001</v>
      </c>
    </row>
    <row r="206" spans="1:13">
      <c r="A206" s="268">
        <v>196</v>
      </c>
      <c r="B206" s="277" t="s">
        <v>394</v>
      </c>
      <c r="C206" s="278">
        <v>185.1</v>
      </c>
      <c r="D206" s="279">
        <v>185.94999999999996</v>
      </c>
      <c r="E206" s="279">
        <v>180.69999999999993</v>
      </c>
      <c r="F206" s="279">
        <v>176.29999999999998</v>
      </c>
      <c r="G206" s="279">
        <v>171.04999999999995</v>
      </c>
      <c r="H206" s="279">
        <v>190.34999999999991</v>
      </c>
      <c r="I206" s="279">
        <v>195.59999999999997</v>
      </c>
      <c r="J206" s="279">
        <v>199.99999999999989</v>
      </c>
      <c r="K206" s="277">
        <v>191.2</v>
      </c>
      <c r="L206" s="277">
        <v>181.55</v>
      </c>
      <c r="M206" s="277">
        <v>4.5628799999999998</v>
      </c>
    </row>
    <row r="207" spans="1:13">
      <c r="A207" s="268">
        <v>197</v>
      </c>
      <c r="B207" s="277" t="s">
        <v>395</v>
      </c>
      <c r="C207" s="278">
        <v>305.7</v>
      </c>
      <c r="D207" s="279">
        <v>302.98333333333335</v>
      </c>
      <c r="E207" s="279">
        <v>287.01666666666671</v>
      </c>
      <c r="F207" s="279">
        <v>268.33333333333337</v>
      </c>
      <c r="G207" s="279">
        <v>252.36666666666673</v>
      </c>
      <c r="H207" s="279">
        <v>321.66666666666669</v>
      </c>
      <c r="I207" s="279">
        <v>337.63333333333338</v>
      </c>
      <c r="J207" s="279">
        <v>356.31666666666666</v>
      </c>
      <c r="K207" s="277">
        <v>318.95</v>
      </c>
      <c r="L207" s="277">
        <v>284.3</v>
      </c>
      <c r="M207" s="277">
        <v>2.68716</v>
      </c>
    </row>
    <row r="208" spans="1:13">
      <c r="A208" s="268">
        <v>198</v>
      </c>
      <c r="B208" s="277" t="s">
        <v>111</v>
      </c>
      <c r="C208" s="278">
        <v>2946.2</v>
      </c>
      <c r="D208" s="279">
        <v>2970.5166666666664</v>
      </c>
      <c r="E208" s="279">
        <v>2906.0333333333328</v>
      </c>
      <c r="F208" s="279">
        <v>2865.8666666666663</v>
      </c>
      <c r="G208" s="279">
        <v>2801.3833333333328</v>
      </c>
      <c r="H208" s="279">
        <v>3010.6833333333329</v>
      </c>
      <c r="I208" s="279">
        <v>3075.1666666666665</v>
      </c>
      <c r="J208" s="279">
        <v>3115.333333333333</v>
      </c>
      <c r="K208" s="277">
        <v>3035</v>
      </c>
      <c r="L208" s="277">
        <v>2930.35</v>
      </c>
      <c r="M208" s="277">
        <v>53.212040000000002</v>
      </c>
    </row>
    <row r="209" spans="1:13">
      <c r="A209" s="268">
        <v>199</v>
      </c>
      <c r="B209" s="277" t="s">
        <v>112</v>
      </c>
      <c r="C209" s="278">
        <v>470.55</v>
      </c>
      <c r="D209" s="279">
        <v>470.55</v>
      </c>
      <c r="E209" s="279">
        <v>470.20000000000005</v>
      </c>
      <c r="F209" s="279">
        <v>469.85</v>
      </c>
      <c r="G209" s="279">
        <v>469.50000000000006</v>
      </c>
      <c r="H209" s="279">
        <v>470.90000000000003</v>
      </c>
      <c r="I209" s="279">
        <v>471.25000000000006</v>
      </c>
      <c r="J209" s="279">
        <v>471.6</v>
      </c>
      <c r="K209" s="277">
        <v>470.9</v>
      </c>
      <c r="L209" s="277">
        <v>470.2</v>
      </c>
      <c r="M209" s="277">
        <v>1.61182</v>
      </c>
    </row>
    <row r="210" spans="1:13">
      <c r="A210" s="268">
        <v>200</v>
      </c>
      <c r="B210" s="277" t="s">
        <v>396</v>
      </c>
      <c r="C210" s="278">
        <v>16.8</v>
      </c>
      <c r="D210" s="279">
        <v>16.883333333333336</v>
      </c>
      <c r="E210" s="279">
        <v>16.666666666666671</v>
      </c>
      <c r="F210" s="279">
        <v>16.533333333333335</v>
      </c>
      <c r="G210" s="279">
        <v>16.31666666666667</v>
      </c>
      <c r="H210" s="279">
        <v>17.016666666666673</v>
      </c>
      <c r="I210" s="279">
        <v>17.233333333333334</v>
      </c>
      <c r="J210" s="279">
        <v>17.366666666666674</v>
      </c>
      <c r="K210" s="277">
        <v>17.100000000000001</v>
      </c>
      <c r="L210" s="277">
        <v>16.75</v>
      </c>
      <c r="M210" s="277">
        <v>42.944299999999998</v>
      </c>
    </row>
    <row r="211" spans="1:13">
      <c r="A211" s="268">
        <v>201</v>
      </c>
      <c r="B211" s="277" t="s">
        <v>398</v>
      </c>
      <c r="C211" s="278">
        <v>126.6</v>
      </c>
      <c r="D211" s="279">
        <v>128.23333333333335</v>
      </c>
      <c r="E211" s="279">
        <v>124.9666666666667</v>
      </c>
      <c r="F211" s="279">
        <v>123.33333333333334</v>
      </c>
      <c r="G211" s="279">
        <v>120.06666666666669</v>
      </c>
      <c r="H211" s="279">
        <v>129.8666666666667</v>
      </c>
      <c r="I211" s="279">
        <v>133.13333333333335</v>
      </c>
      <c r="J211" s="279">
        <v>134.76666666666671</v>
      </c>
      <c r="K211" s="277">
        <v>131.5</v>
      </c>
      <c r="L211" s="277">
        <v>126.6</v>
      </c>
      <c r="M211" s="277">
        <v>5.5082800000000001</v>
      </c>
    </row>
    <row r="212" spans="1:13">
      <c r="A212" s="268">
        <v>202</v>
      </c>
      <c r="B212" s="277" t="s">
        <v>114</v>
      </c>
      <c r="C212" s="278">
        <v>170.45</v>
      </c>
      <c r="D212" s="279">
        <v>172.26666666666665</v>
      </c>
      <c r="E212" s="279">
        <v>167.43333333333331</v>
      </c>
      <c r="F212" s="279">
        <v>164.41666666666666</v>
      </c>
      <c r="G212" s="279">
        <v>159.58333333333331</v>
      </c>
      <c r="H212" s="279">
        <v>175.2833333333333</v>
      </c>
      <c r="I212" s="279">
        <v>180.11666666666667</v>
      </c>
      <c r="J212" s="279">
        <v>183.1333333333333</v>
      </c>
      <c r="K212" s="277">
        <v>177.1</v>
      </c>
      <c r="L212" s="277">
        <v>169.25</v>
      </c>
      <c r="M212" s="277">
        <v>144.26025999999999</v>
      </c>
    </row>
    <row r="213" spans="1:13">
      <c r="A213" s="268">
        <v>203</v>
      </c>
      <c r="B213" s="277" t="s">
        <v>400</v>
      </c>
      <c r="C213" s="278">
        <v>33.65</v>
      </c>
      <c r="D213" s="279">
        <v>33.866666666666667</v>
      </c>
      <c r="E213" s="279">
        <v>33.133333333333333</v>
      </c>
      <c r="F213" s="279">
        <v>32.616666666666667</v>
      </c>
      <c r="G213" s="279">
        <v>31.883333333333333</v>
      </c>
      <c r="H213" s="279">
        <v>34.383333333333333</v>
      </c>
      <c r="I213" s="279">
        <v>35.116666666666667</v>
      </c>
      <c r="J213" s="279">
        <v>35.633333333333333</v>
      </c>
      <c r="K213" s="277">
        <v>34.6</v>
      </c>
      <c r="L213" s="277">
        <v>33.35</v>
      </c>
      <c r="M213" s="277">
        <v>3.1349900000000002</v>
      </c>
    </row>
    <row r="214" spans="1:13">
      <c r="A214" s="268">
        <v>204</v>
      </c>
      <c r="B214" s="277" t="s">
        <v>115</v>
      </c>
      <c r="C214" s="278">
        <v>171.9</v>
      </c>
      <c r="D214" s="279">
        <v>173.01666666666668</v>
      </c>
      <c r="E214" s="279">
        <v>170.23333333333335</v>
      </c>
      <c r="F214" s="279">
        <v>168.56666666666666</v>
      </c>
      <c r="G214" s="279">
        <v>165.78333333333333</v>
      </c>
      <c r="H214" s="279">
        <v>174.68333333333337</v>
      </c>
      <c r="I214" s="279">
        <v>177.46666666666673</v>
      </c>
      <c r="J214" s="279">
        <v>179.13333333333338</v>
      </c>
      <c r="K214" s="277">
        <v>175.8</v>
      </c>
      <c r="L214" s="277">
        <v>171.35</v>
      </c>
      <c r="M214" s="277">
        <v>56.450650000000003</v>
      </c>
    </row>
    <row r="215" spans="1:13">
      <c r="A215" s="268">
        <v>205</v>
      </c>
      <c r="B215" s="277" t="s">
        <v>116</v>
      </c>
      <c r="C215" s="278">
        <v>2164.35</v>
      </c>
      <c r="D215" s="279">
        <v>2164.1333333333332</v>
      </c>
      <c r="E215" s="279">
        <v>2144.3166666666666</v>
      </c>
      <c r="F215" s="279">
        <v>2124.2833333333333</v>
      </c>
      <c r="G215" s="279">
        <v>2104.4666666666667</v>
      </c>
      <c r="H215" s="279">
        <v>2184.1666666666665</v>
      </c>
      <c r="I215" s="279">
        <v>2203.9833333333331</v>
      </c>
      <c r="J215" s="279">
        <v>2224.0166666666664</v>
      </c>
      <c r="K215" s="277">
        <v>2183.9499999999998</v>
      </c>
      <c r="L215" s="277">
        <v>2144.1</v>
      </c>
      <c r="M215" s="277">
        <v>15.55484</v>
      </c>
    </row>
    <row r="216" spans="1:13">
      <c r="A216" s="268">
        <v>206</v>
      </c>
      <c r="B216" s="277" t="s">
        <v>254</v>
      </c>
      <c r="C216" s="278">
        <v>210.25</v>
      </c>
      <c r="D216" s="279">
        <v>211.68333333333331</v>
      </c>
      <c r="E216" s="279">
        <v>207.61666666666662</v>
      </c>
      <c r="F216" s="279">
        <v>204.98333333333332</v>
      </c>
      <c r="G216" s="279">
        <v>200.91666666666663</v>
      </c>
      <c r="H216" s="279">
        <v>214.31666666666661</v>
      </c>
      <c r="I216" s="279">
        <v>218.38333333333327</v>
      </c>
      <c r="J216" s="279">
        <v>221.01666666666659</v>
      </c>
      <c r="K216" s="277">
        <v>215.75</v>
      </c>
      <c r="L216" s="277">
        <v>209.05</v>
      </c>
      <c r="M216" s="277">
        <v>11.546250000000001</v>
      </c>
    </row>
    <row r="217" spans="1:13">
      <c r="A217" s="268">
        <v>207</v>
      </c>
      <c r="B217" s="277" t="s">
        <v>401</v>
      </c>
      <c r="C217" s="278">
        <v>28599.05</v>
      </c>
      <c r="D217" s="279">
        <v>28939.05</v>
      </c>
      <c r="E217" s="279">
        <v>28215.05</v>
      </c>
      <c r="F217" s="279">
        <v>27831.05</v>
      </c>
      <c r="G217" s="279">
        <v>27107.05</v>
      </c>
      <c r="H217" s="279">
        <v>29323.05</v>
      </c>
      <c r="I217" s="279">
        <v>30047.05</v>
      </c>
      <c r="J217" s="279">
        <v>30431.05</v>
      </c>
      <c r="K217" s="277">
        <v>29663.05</v>
      </c>
      <c r="L217" s="277">
        <v>28555.05</v>
      </c>
      <c r="M217" s="277">
        <v>6.8540000000000004E-2</v>
      </c>
    </row>
    <row r="218" spans="1:13">
      <c r="A218" s="268">
        <v>208</v>
      </c>
      <c r="B218" s="277" t="s">
        <v>397</v>
      </c>
      <c r="C218" s="278">
        <v>49.6</v>
      </c>
      <c r="D218" s="279">
        <v>49.949999999999996</v>
      </c>
      <c r="E218" s="279">
        <v>49.04999999999999</v>
      </c>
      <c r="F218" s="279">
        <v>48.499999999999993</v>
      </c>
      <c r="G218" s="279">
        <v>47.599999999999987</v>
      </c>
      <c r="H218" s="279">
        <v>50.499999999999993</v>
      </c>
      <c r="I218" s="279">
        <v>51.4</v>
      </c>
      <c r="J218" s="279">
        <v>51.949999999999996</v>
      </c>
      <c r="K218" s="277">
        <v>50.85</v>
      </c>
      <c r="L218" s="277">
        <v>49.4</v>
      </c>
      <c r="M218" s="277">
        <v>6.1620699999999999</v>
      </c>
    </row>
    <row r="219" spans="1:13">
      <c r="A219" s="268">
        <v>209</v>
      </c>
      <c r="B219" s="277" t="s">
        <v>255</v>
      </c>
      <c r="C219" s="278">
        <v>31.75</v>
      </c>
      <c r="D219" s="279">
        <v>31.933333333333337</v>
      </c>
      <c r="E219" s="279">
        <v>31.416666666666671</v>
      </c>
      <c r="F219" s="279">
        <v>31.083333333333336</v>
      </c>
      <c r="G219" s="279">
        <v>30.56666666666667</v>
      </c>
      <c r="H219" s="279">
        <v>32.266666666666673</v>
      </c>
      <c r="I219" s="279">
        <v>32.783333333333339</v>
      </c>
      <c r="J219" s="279">
        <v>33.116666666666674</v>
      </c>
      <c r="K219" s="277">
        <v>32.450000000000003</v>
      </c>
      <c r="L219" s="277">
        <v>31.6</v>
      </c>
      <c r="M219" s="277">
        <v>3.8979499999999998</v>
      </c>
    </row>
    <row r="220" spans="1:13">
      <c r="A220" s="268">
        <v>210</v>
      </c>
      <c r="B220" s="277" t="s">
        <v>415</v>
      </c>
      <c r="C220" s="278">
        <v>48.2</v>
      </c>
      <c r="D220" s="279">
        <v>48.666666666666664</v>
      </c>
      <c r="E220" s="279">
        <v>47.283333333333331</v>
      </c>
      <c r="F220" s="279">
        <v>46.366666666666667</v>
      </c>
      <c r="G220" s="279">
        <v>44.983333333333334</v>
      </c>
      <c r="H220" s="279">
        <v>49.583333333333329</v>
      </c>
      <c r="I220" s="279">
        <v>50.966666666666669</v>
      </c>
      <c r="J220" s="279">
        <v>51.883333333333326</v>
      </c>
      <c r="K220" s="277">
        <v>50.05</v>
      </c>
      <c r="L220" s="277">
        <v>47.75</v>
      </c>
      <c r="M220" s="277">
        <v>15.31359</v>
      </c>
    </row>
    <row r="221" spans="1:13">
      <c r="A221" s="268">
        <v>211</v>
      </c>
      <c r="B221" s="277" t="s">
        <v>117</v>
      </c>
      <c r="C221" s="278">
        <v>143.30000000000001</v>
      </c>
      <c r="D221" s="279">
        <v>144.4</v>
      </c>
      <c r="E221" s="279">
        <v>140.15</v>
      </c>
      <c r="F221" s="279">
        <v>137</v>
      </c>
      <c r="G221" s="279">
        <v>132.75</v>
      </c>
      <c r="H221" s="279">
        <v>147.55000000000001</v>
      </c>
      <c r="I221" s="279">
        <v>151.80000000000001</v>
      </c>
      <c r="J221" s="279">
        <v>154.95000000000002</v>
      </c>
      <c r="K221" s="277">
        <v>148.65</v>
      </c>
      <c r="L221" s="277">
        <v>141.25</v>
      </c>
      <c r="M221" s="277">
        <v>131.34904</v>
      </c>
    </row>
    <row r="222" spans="1:13">
      <c r="A222" s="268">
        <v>212</v>
      </c>
      <c r="B222" s="277" t="s">
        <v>258</v>
      </c>
      <c r="C222" s="278" t="e">
        <v>#N/A</v>
      </c>
      <c r="D222" s="279" t="e">
        <v>#N/A</v>
      </c>
      <c r="E222" s="279" t="e">
        <v>#N/A</v>
      </c>
      <c r="F222" s="279" t="e">
        <v>#N/A</v>
      </c>
      <c r="G222" s="279" t="e">
        <v>#N/A</v>
      </c>
      <c r="H222" s="279" t="e">
        <v>#N/A</v>
      </c>
      <c r="I222" s="279" t="e">
        <v>#N/A</v>
      </c>
      <c r="J222" s="279" t="e">
        <v>#N/A</v>
      </c>
      <c r="K222" s="277" t="e">
        <v>#N/A</v>
      </c>
      <c r="L222" s="277" t="e">
        <v>#N/A</v>
      </c>
      <c r="M222" s="277" t="e">
        <v>#N/A</v>
      </c>
    </row>
    <row r="223" spans="1:13">
      <c r="A223" s="268">
        <v>213</v>
      </c>
      <c r="B223" s="277" t="s">
        <v>118</v>
      </c>
      <c r="C223" s="278">
        <v>396.05</v>
      </c>
      <c r="D223" s="279">
        <v>400.25</v>
      </c>
      <c r="E223" s="279">
        <v>390.6</v>
      </c>
      <c r="F223" s="279">
        <v>385.15000000000003</v>
      </c>
      <c r="G223" s="279">
        <v>375.50000000000006</v>
      </c>
      <c r="H223" s="279">
        <v>405.7</v>
      </c>
      <c r="I223" s="279">
        <v>415.34999999999997</v>
      </c>
      <c r="J223" s="279">
        <v>420.79999999999995</v>
      </c>
      <c r="K223" s="277">
        <v>409.9</v>
      </c>
      <c r="L223" s="277">
        <v>394.8</v>
      </c>
      <c r="M223" s="277">
        <v>281.45199000000002</v>
      </c>
    </row>
    <row r="224" spans="1:13">
      <c r="A224" s="268">
        <v>214</v>
      </c>
      <c r="B224" s="277" t="s">
        <v>256</v>
      </c>
      <c r="C224" s="278">
        <v>1230.5999999999999</v>
      </c>
      <c r="D224" s="279">
        <v>1237.8833333333332</v>
      </c>
      <c r="E224" s="279">
        <v>1220.7666666666664</v>
      </c>
      <c r="F224" s="279">
        <v>1210.9333333333332</v>
      </c>
      <c r="G224" s="279">
        <v>1193.8166666666664</v>
      </c>
      <c r="H224" s="279">
        <v>1247.7166666666665</v>
      </c>
      <c r="I224" s="279">
        <v>1264.8333333333333</v>
      </c>
      <c r="J224" s="279">
        <v>1274.6666666666665</v>
      </c>
      <c r="K224" s="277">
        <v>1255</v>
      </c>
      <c r="L224" s="277">
        <v>1228.05</v>
      </c>
      <c r="M224" s="277">
        <v>3.6902699999999999</v>
      </c>
    </row>
    <row r="225" spans="1:13">
      <c r="A225" s="268">
        <v>215</v>
      </c>
      <c r="B225" s="277" t="s">
        <v>119</v>
      </c>
      <c r="C225" s="278">
        <v>408.9</v>
      </c>
      <c r="D225" s="279">
        <v>411.5</v>
      </c>
      <c r="E225" s="279">
        <v>400.85</v>
      </c>
      <c r="F225" s="279">
        <v>392.8</v>
      </c>
      <c r="G225" s="279">
        <v>382.15000000000003</v>
      </c>
      <c r="H225" s="279">
        <v>419.55</v>
      </c>
      <c r="I225" s="279">
        <v>430.2</v>
      </c>
      <c r="J225" s="279">
        <v>438.25</v>
      </c>
      <c r="K225" s="277">
        <v>422.15</v>
      </c>
      <c r="L225" s="277">
        <v>403.45</v>
      </c>
      <c r="M225" s="277">
        <v>31.22579</v>
      </c>
    </row>
    <row r="226" spans="1:13">
      <c r="A226" s="268">
        <v>216</v>
      </c>
      <c r="B226" s="277" t="s">
        <v>403</v>
      </c>
      <c r="C226" s="278">
        <v>2675.2</v>
      </c>
      <c r="D226" s="279">
        <v>2687.9333333333329</v>
      </c>
      <c r="E226" s="279">
        <v>2650.8666666666659</v>
      </c>
      <c r="F226" s="279">
        <v>2626.5333333333328</v>
      </c>
      <c r="G226" s="279">
        <v>2589.4666666666658</v>
      </c>
      <c r="H226" s="279">
        <v>2712.266666666666</v>
      </c>
      <c r="I226" s="279">
        <v>2749.3333333333326</v>
      </c>
      <c r="J226" s="279">
        <v>2773.6666666666661</v>
      </c>
      <c r="K226" s="277">
        <v>2725</v>
      </c>
      <c r="L226" s="277">
        <v>2663.6</v>
      </c>
      <c r="M226" s="277">
        <v>9.7000000000000005E-4</v>
      </c>
    </row>
    <row r="227" spans="1:13">
      <c r="A227" s="268">
        <v>217</v>
      </c>
      <c r="B227" s="277" t="s">
        <v>257</v>
      </c>
      <c r="C227" s="278">
        <v>37.25</v>
      </c>
      <c r="D227" s="279">
        <v>37.433333333333337</v>
      </c>
      <c r="E227" s="279">
        <v>36.916666666666671</v>
      </c>
      <c r="F227" s="279">
        <v>36.583333333333336</v>
      </c>
      <c r="G227" s="279">
        <v>36.06666666666667</v>
      </c>
      <c r="H227" s="279">
        <v>37.766666666666673</v>
      </c>
      <c r="I227" s="279">
        <v>38.283333333333339</v>
      </c>
      <c r="J227" s="279">
        <v>38.616666666666674</v>
      </c>
      <c r="K227" s="277">
        <v>37.950000000000003</v>
      </c>
      <c r="L227" s="277">
        <v>37.1</v>
      </c>
      <c r="M227" s="277">
        <v>7.1932400000000003</v>
      </c>
    </row>
    <row r="228" spans="1:13">
      <c r="A228" s="268">
        <v>218</v>
      </c>
      <c r="B228" s="277" t="s">
        <v>120</v>
      </c>
      <c r="C228" s="278">
        <v>8.6999999999999993</v>
      </c>
      <c r="D228" s="279">
        <v>8.7666666666666675</v>
      </c>
      <c r="E228" s="279">
        <v>8.4833333333333343</v>
      </c>
      <c r="F228" s="279">
        <v>8.2666666666666675</v>
      </c>
      <c r="G228" s="279">
        <v>7.9833333333333343</v>
      </c>
      <c r="H228" s="279">
        <v>8.9833333333333343</v>
      </c>
      <c r="I228" s="279">
        <v>9.2666666666666693</v>
      </c>
      <c r="J228" s="279">
        <v>9.4833333333333343</v>
      </c>
      <c r="K228" s="277">
        <v>9.0500000000000007</v>
      </c>
      <c r="L228" s="277">
        <v>8.5500000000000007</v>
      </c>
      <c r="M228" s="277">
        <v>1501.1601800000001</v>
      </c>
    </row>
    <row r="229" spans="1:13">
      <c r="A229" s="268">
        <v>219</v>
      </c>
      <c r="B229" s="277" t="s">
        <v>404</v>
      </c>
      <c r="C229" s="278">
        <v>29.15</v>
      </c>
      <c r="D229" s="279">
        <v>29.3</v>
      </c>
      <c r="E229" s="279">
        <v>28.8</v>
      </c>
      <c r="F229" s="279">
        <v>28.45</v>
      </c>
      <c r="G229" s="279">
        <v>27.95</v>
      </c>
      <c r="H229" s="279">
        <v>29.650000000000002</v>
      </c>
      <c r="I229" s="279">
        <v>30.150000000000002</v>
      </c>
      <c r="J229" s="279">
        <v>30.500000000000004</v>
      </c>
      <c r="K229" s="277">
        <v>29.8</v>
      </c>
      <c r="L229" s="277">
        <v>28.95</v>
      </c>
      <c r="M229" s="277">
        <v>15.847300000000001</v>
      </c>
    </row>
    <row r="230" spans="1:13">
      <c r="A230" s="268">
        <v>220</v>
      </c>
      <c r="B230" s="277" t="s">
        <v>121</v>
      </c>
      <c r="C230" s="278">
        <v>30.9</v>
      </c>
      <c r="D230" s="279">
        <v>31.083333333333332</v>
      </c>
      <c r="E230" s="279">
        <v>30.466666666666665</v>
      </c>
      <c r="F230" s="279">
        <v>30.033333333333331</v>
      </c>
      <c r="G230" s="279">
        <v>29.416666666666664</v>
      </c>
      <c r="H230" s="279">
        <v>31.516666666666666</v>
      </c>
      <c r="I230" s="279">
        <v>32.133333333333333</v>
      </c>
      <c r="J230" s="279">
        <v>32.566666666666663</v>
      </c>
      <c r="K230" s="277">
        <v>31.7</v>
      </c>
      <c r="L230" s="277">
        <v>30.65</v>
      </c>
      <c r="M230" s="277">
        <v>199.71838</v>
      </c>
    </row>
    <row r="231" spans="1:13">
      <c r="A231" s="268">
        <v>221</v>
      </c>
      <c r="B231" s="277" t="s">
        <v>416</v>
      </c>
      <c r="C231" s="278">
        <v>193.45</v>
      </c>
      <c r="D231" s="279">
        <v>193.94999999999996</v>
      </c>
      <c r="E231" s="279">
        <v>192.29999999999993</v>
      </c>
      <c r="F231" s="279">
        <v>191.14999999999998</v>
      </c>
      <c r="G231" s="279">
        <v>189.49999999999994</v>
      </c>
      <c r="H231" s="279">
        <v>195.09999999999991</v>
      </c>
      <c r="I231" s="279">
        <v>196.74999999999994</v>
      </c>
      <c r="J231" s="279">
        <v>197.89999999999989</v>
      </c>
      <c r="K231" s="277">
        <v>195.6</v>
      </c>
      <c r="L231" s="277">
        <v>192.8</v>
      </c>
      <c r="M231" s="277">
        <v>9.7500300000000006</v>
      </c>
    </row>
    <row r="232" spans="1:13">
      <c r="A232" s="268">
        <v>222</v>
      </c>
      <c r="B232" s="277" t="s">
        <v>405</v>
      </c>
      <c r="C232" s="278">
        <v>748.35</v>
      </c>
      <c r="D232" s="279">
        <v>754.81666666666661</v>
      </c>
      <c r="E232" s="279">
        <v>735.63333333333321</v>
      </c>
      <c r="F232" s="279">
        <v>722.91666666666663</v>
      </c>
      <c r="G232" s="279">
        <v>703.73333333333323</v>
      </c>
      <c r="H232" s="279">
        <v>767.53333333333319</v>
      </c>
      <c r="I232" s="279">
        <v>786.71666666666658</v>
      </c>
      <c r="J232" s="279">
        <v>799.43333333333317</v>
      </c>
      <c r="K232" s="277">
        <v>774</v>
      </c>
      <c r="L232" s="277">
        <v>742.1</v>
      </c>
      <c r="M232" s="277">
        <v>0.54466999999999999</v>
      </c>
    </row>
    <row r="233" spans="1:13">
      <c r="A233" s="268">
        <v>223</v>
      </c>
      <c r="B233" s="277" t="s">
        <v>406</v>
      </c>
      <c r="C233" s="278">
        <v>5.95</v>
      </c>
      <c r="D233" s="279">
        <v>6.0166666666666666</v>
      </c>
      <c r="E233" s="279">
        <v>5.833333333333333</v>
      </c>
      <c r="F233" s="279">
        <v>5.7166666666666668</v>
      </c>
      <c r="G233" s="279">
        <v>5.5333333333333332</v>
      </c>
      <c r="H233" s="279">
        <v>6.1333333333333329</v>
      </c>
      <c r="I233" s="279">
        <v>6.3166666666666664</v>
      </c>
      <c r="J233" s="279">
        <v>6.4333333333333327</v>
      </c>
      <c r="K233" s="277">
        <v>6.2</v>
      </c>
      <c r="L233" s="277">
        <v>5.9</v>
      </c>
      <c r="M233" s="277">
        <v>8.3410899999999994</v>
      </c>
    </row>
    <row r="234" spans="1:13">
      <c r="A234" s="268">
        <v>224</v>
      </c>
      <c r="B234" s="277" t="s">
        <v>122</v>
      </c>
      <c r="C234" s="278">
        <v>406.55</v>
      </c>
      <c r="D234" s="279">
        <v>408.25</v>
      </c>
      <c r="E234" s="279">
        <v>402.7</v>
      </c>
      <c r="F234" s="279">
        <v>398.84999999999997</v>
      </c>
      <c r="G234" s="279">
        <v>393.29999999999995</v>
      </c>
      <c r="H234" s="279">
        <v>412.1</v>
      </c>
      <c r="I234" s="279">
        <v>417.65</v>
      </c>
      <c r="J234" s="279">
        <v>421.50000000000006</v>
      </c>
      <c r="K234" s="277">
        <v>413.8</v>
      </c>
      <c r="L234" s="277">
        <v>404.4</v>
      </c>
      <c r="M234" s="277">
        <v>23.05125</v>
      </c>
    </row>
    <row r="235" spans="1:13">
      <c r="A235" s="268">
        <v>225</v>
      </c>
      <c r="B235" s="277" t="s">
        <v>407</v>
      </c>
      <c r="C235" s="278">
        <v>77.150000000000006</v>
      </c>
      <c r="D235" s="279">
        <v>78.05</v>
      </c>
      <c r="E235" s="279">
        <v>75.599999999999994</v>
      </c>
      <c r="F235" s="279">
        <v>74.05</v>
      </c>
      <c r="G235" s="279">
        <v>71.599999999999994</v>
      </c>
      <c r="H235" s="279">
        <v>79.599999999999994</v>
      </c>
      <c r="I235" s="279">
        <v>82.050000000000011</v>
      </c>
      <c r="J235" s="279">
        <v>83.6</v>
      </c>
      <c r="K235" s="277">
        <v>80.5</v>
      </c>
      <c r="L235" s="277">
        <v>76.5</v>
      </c>
      <c r="M235" s="277">
        <v>2.3481000000000001</v>
      </c>
    </row>
    <row r="236" spans="1:13">
      <c r="A236" s="268">
        <v>226</v>
      </c>
      <c r="B236" s="277" t="s">
        <v>1603</v>
      </c>
      <c r="C236" s="278">
        <v>925</v>
      </c>
      <c r="D236" s="279">
        <v>924.33333333333337</v>
      </c>
      <c r="E236" s="279">
        <v>899.66666666666674</v>
      </c>
      <c r="F236" s="279">
        <v>874.33333333333337</v>
      </c>
      <c r="G236" s="279">
        <v>849.66666666666674</v>
      </c>
      <c r="H236" s="279">
        <v>949.66666666666674</v>
      </c>
      <c r="I236" s="279">
        <v>974.33333333333348</v>
      </c>
      <c r="J236" s="279">
        <v>999.66666666666674</v>
      </c>
      <c r="K236" s="277">
        <v>949</v>
      </c>
      <c r="L236" s="277">
        <v>899</v>
      </c>
      <c r="M236" s="277">
        <v>0.27609</v>
      </c>
    </row>
    <row r="237" spans="1:13">
      <c r="A237" s="268">
        <v>227</v>
      </c>
      <c r="B237" s="277" t="s">
        <v>260</v>
      </c>
      <c r="C237" s="278">
        <v>97.55</v>
      </c>
      <c r="D237" s="279">
        <v>97.783333333333346</v>
      </c>
      <c r="E237" s="279">
        <v>96.166666666666686</v>
      </c>
      <c r="F237" s="279">
        <v>94.783333333333346</v>
      </c>
      <c r="G237" s="279">
        <v>93.166666666666686</v>
      </c>
      <c r="H237" s="279">
        <v>99.166666666666686</v>
      </c>
      <c r="I237" s="279">
        <v>100.78333333333333</v>
      </c>
      <c r="J237" s="279">
        <v>102.16666666666669</v>
      </c>
      <c r="K237" s="277">
        <v>99.4</v>
      </c>
      <c r="L237" s="277">
        <v>96.4</v>
      </c>
      <c r="M237" s="277">
        <v>7.4370200000000004</v>
      </c>
    </row>
    <row r="238" spans="1:13">
      <c r="A238" s="268">
        <v>228</v>
      </c>
      <c r="B238" s="277" t="s">
        <v>412</v>
      </c>
      <c r="C238" s="278">
        <v>115.95</v>
      </c>
      <c r="D238" s="279">
        <v>116.81666666666668</v>
      </c>
      <c r="E238" s="279">
        <v>114.78333333333336</v>
      </c>
      <c r="F238" s="279">
        <v>113.61666666666669</v>
      </c>
      <c r="G238" s="279">
        <v>111.58333333333337</v>
      </c>
      <c r="H238" s="279">
        <v>117.98333333333335</v>
      </c>
      <c r="I238" s="279">
        <v>120.01666666666668</v>
      </c>
      <c r="J238" s="279">
        <v>121.18333333333334</v>
      </c>
      <c r="K238" s="277">
        <v>118.85</v>
      </c>
      <c r="L238" s="277">
        <v>115.65</v>
      </c>
      <c r="M238" s="277">
        <v>4.3211700000000004</v>
      </c>
    </row>
    <row r="239" spans="1:13">
      <c r="A239" s="268">
        <v>229</v>
      </c>
      <c r="B239" s="277" t="s">
        <v>1615</v>
      </c>
      <c r="C239" s="278">
        <v>4946.2</v>
      </c>
      <c r="D239" s="279">
        <v>4955.7666666666664</v>
      </c>
      <c r="E239" s="279">
        <v>4871.6833333333325</v>
      </c>
      <c r="F239" s="279">
        <v>4797.1666666666661</v>
      </c>
      <c r="G239" s="279">
        <v>4713.0833333333321</v>
      </c>
      <c r="H239" s="279">
        <v>5030.2833333333328</v>
      </c>
      <c r="I239" s="279">
        <v>5114.3666666666668</v>
      </c>
      <c r="J239" s="279">
        <v>5188.8833333333332</v>
      </c>
      <c r="K239" s="277">
        <v>5039.8500000000004</v>
      </c>
      <c r="L239" s="277">
        <v>4881.25</v>
      </c>
      <c r="M239" s="277">
        <v>0.35769000000000001</v>
      </c>
    </row>
    <row r="240" spans="1:13">
      <c r="A240" s="268">
        <v>230</v>
      </c>
      <c r="B240" s="277" t="s">
        <v>259</v>
      </c>
      <c r="C240" s="278">
        <v>59.25</v>
      </c>
      <c r="D240" s="279">
        <v>59.416666666666664</v>
      </c>
      <c r="E240" s="279">
        <v>58.833333333333329</v>
      </c>
      <c r="F240" s="279">
        <v>58.416666666666664</v>
      </c>
      <c r="G240" s="279">
        <v>57.833333333333329</v>
      </c>
      <c r="H240" s="279">
        <v>59.833333333333329</v>
      </c>
      <c r="I240" s="279">
        <v>60.416666666666657</v>
      </c>
      <c r="J240" s="279">
        <v>60.833333333333329</v>
      </c>
      <c r="K240" s="277">
        <v>60</v>
      </c>
      <c r="L240" s="277">
        <v>59</v>
      </c>
      <c r="M240" s="277">
        <v>4.3475900000000003</v>
      </c>
    </row>
    <row r="241" spans="1:13">
      <c r="A241" s="268">
        <v>231</v>
      </c>
      <c r="B241" s="277" t="s">
        <v>123</v>
      </c>
      <c r="C241" s="278">
        <v>1293.7</v>
      </c>
      <c r="D241" s="279">
        <v>1305.5833333333333</v>
      </c>
      <c r="E241" s="279">
        <v>1276.1666666666665</v>
      </c>
      <c r="F241" s="279">
        <v>1258.6333333333332</v>
      </c>
      <c r="G241" s="279">
        <v>1229.2166666666665</v>
      </c>
      <c r="H241" s="279">
        <v>1323.1166666666666</v>
      </c>
      <c r="I241" s="279">
        <v>1352.5333333333331</v>
      </c>
      <c r="J241" s="279">
        <v>1370.0666666666666</v>
      </c>
      <c r="K241" s="277">
        <v>1335</v>
      </c>
      <c r="L241" s="277">
        <v>1288.05</v>
      </c>
      <c r="M241" s="277">
        <v>9.1680399999999995</v>
      </c>
    </row>
    <row r="242" spans="1:13">
      <c r="A242" s="268">
        <v>232</v>
      </c>
      <c r="B242" s="277" t="s">
        <v>1622</v>
      </c>
      <c r="C242" s="278">
        <v>255.4</v>
      </c>
      <c r="D242" s="279">
        <v>258.5</v>
      </c>
      <c r="E242" s="279">
        <v>251</v>
      </c>
      <c r="F242" s="279">
        <v>246.6</v>
      </c>
      <c r="G242" s="279">
        <v>239.1</v>
      </c>
      <c r="H242" s="279">
        <v>262.89999999999998</v>
      </c>
      <c r="I242" s="279">
        <v>270.39999999999998</v>
      </c>
      <c r="J242" s="279">
        <v>274.8</v>
      </c>
      <c r="K242" s="277">
        <v>266</v>
      </c>
      <c r="L242" s="277">
        <v>254.1</v>
      </c>
      <c r="M242" s="277">
        <v>0.93550999999999995</v>
      </c>
    </row>
    <row r="243" spans="1:13">
      <c r="A243" s="268">
        <v>233</v>
      </c>
      <c r="B243" s="277" t="s">
        <v>418</v>
      </c>
      <c r="C243" s="278">
        <v>288.05</v>
      </c>
      <c r="D243" s="279">
        <v>286.68333333333334</v>
      </c>
      <c r="E243" s="279">
        <v>283.51666666666665</v>
      </c>
      <c r="F243" s="279">
        <v>278.98333333333329</v>
      </c>
      <c r="G243" s="279">
        <v>275.81666666666661</v>
      </c>
      <c r="H243" s="279">
        <v>291.2166666666667</v>
      </c>
      <c r="I243" s="279">
        <v>294.38333333333333</v>
      </c>
      <c r="J243" s="279">
        <v>298.91666666666674</v>
      </c>
      <c r="K243" s="277">
        <v>289.85000000000002</v>
      </c>
      <c r="L243" s="277">
        <v>282.14999999999998</v>
      </c>
      <c r="M243" s="277">
        <v>5.7389999999999997E-2</v>
      </c>
    </row>
    <row r="244" spans="1:13">
      <c r="A244" s="268">
        <v>234</v>
      </c>
      <c r="B244" s="277" t="s">
        <v>124</v>
      </c>
      <c r="C244" s="278">
        <v>592.85</v>
      </c>
      <c r="D244" s="279">
        <v>598.30000000000007</v>
      </c>
      <c r="E244" s="279">
        <v>580.65000000000009</v>
      </c>
      <c r="F244" s="279">
        <v>568.45000000000005</v>
      </c>
      <c r="G244" s="279">
        <v>550.80000000000007</v>
      </c>
      <c r="H244" s="279">
        <v>610.50000000000011</v>
      </c>
      <c r="I244" s="279">
        <v>628.15</v>
      </c>
      <c r="J244" s="279">
        <v>640.35000000000014</v>
      </c>
      <c r="K244" s="277">
        <v>615.95000000000005</v>
      </c>
      <c r="L244" s="277">
        <v>586.1</v>
      </c>
      <c r="M244" s="277">
        <v>149.33520999999999</v>
      </c>
    </row>
    <row r="245" spans="1:13">
      <c r="A245" s="268">
        <v>235</v>
      </c>
      <c r="B245" s="277" t="s">
        <v>419</v>
      </c>
      <c r="C245" s="278">
        <v>83.3</v>
      </c>
      <c r="D245" s="279">
        <v>83.75</v>
      </c>
      <c r="E245" s="279">
        <v>82</v>
      </c>
      <c r="F245" s="279">
        <v>80.7</v>
      </c>
      <c r="G245" s="279">
        <v>78.95</v>
      </c>
      <c r="H245" s="279">
        <v>85.05</v>
      </c>
      <c r="I245" s="279">
        <v>86.8</v>
      </c>
      <c r="J245" s="279">
        <v>88.1</v>
      </c>
      <c r="K245" s="277">
        <v>85.5</v>
      </c>
      <c r="L245" s="277">
        <v>82.45</v>
      </c>
      <c r="M245" s="277">
        <v>8.1520100000000006</v>
      </c>
    </row>
    <row r="246" spans="1:13">
      <c r="A246" s="268">
        <v>236</v>
      </c>
      <c r="B246" s="277" t="s">
        <v>125</v>
      </c>
      <c r="C246" s="278">
        <v>186.15</v>
      </c>
      <c r="D246" s="279">
        <v>188.0333333333333</v>
      </c>
      <c r="E246" s="279">
        <v>181.81666666666661</v>
      </c>
      <c r="F246" s="279">
        <v>177.48333333333329</v>
      </c>
      <c r="G246" s="279">
        <v>171.26666666666659</v>
      </c>
      <c r="H246" s="279">
        <v>192.36666666666662</v>
      </c>
      <c r="I246" s="279">
        <v>198.58333333333331</v>
      </c>
      <c r="J246" s="279">
        <v>202.91666666666663</v>
      </c>
      <c r="K246" s="277">
        <v>194.25</v>
      </c>
      <c r="L246" s="277">
        <v>183.7</v>
      </c>
      <c r="M246" s="277">
        <v>83.844729999999998</v>
      </c>
    </row>
    <row r="247" spans="1:13">
      <c r="A247" s="268">
        <v>237</v>
      </c>
      <c r="B247" s="277" t="s">
        <v>126</v>
      </c>
      <c r="C247" s="278">
        <v>1076.55</v>
      </c>
      <c r="D247" s="279">
        <v>1083.7833333333335</v>
      </c>
      <c r="E247" s="279">
        <v>1062.8166666666671</v>
      </c>
      <c r="F247" s="279">
        <v>1049.0833333333335</v>
      </c>
      <c r="G247" s="279">
        <v>1028.116666666667</v>
      </c>
      <c r="H247" s="279">
        <v>1097.5166666666671</v>
      </c>
      <c r="I247" s="279">
        <v>1118.4833333333338</v>
      </c>
      <c r="J247" s="279">
        <v>1132.2166666666672</v>
      </c>
      <c r="K247" s="277">
        <v>1104.75</v>
      </c>
      <c r="L247" s="277">
        <v>1070.05</v>
      </c>
      <c r="M247" s="277">
        <v>76.084130000000002</v>
      </c>
    </row>
    <row r="248" spans="1:13">
      <c r="A248" s="268">
        <v>238</v>
      </c>
      <c r="B248" s="277" t="s">
        <v>1645</v>
      </c>
      <c r="C248" s="278">
        <v>574.35</v>
      </c>
      <c r="D248" s="279">
        <v>572.01666666666665</v>
      </c>
      <c r="E248" s="279">
        <v>559.0333333333333</v>
      </c>
      <c r="F248" s="279">
        <v>543.7166666666667</v>
      </c>
      <c r="G248" s="279">
        <v>530.73333333333335</v>
      </c>
      <c r="H248" s="279">
        <v>587.33333333333326</v>
      </c>
      <c r="I248" s="279">
        <v>600.31666666666661</v>
      </c>
      <c r="J248" s="279">
        <v>615.63333333333321</v>
      </c>
      <c r="K248" s="277">
        <v>585</v>
      </c>
      <c r="L248" s="277">
        <v>556.70000000000005</v>
      </c>
      <c r="M248" s="277">
        <v>0.22756999999999999</v>
      </c>
    </row>
    <row r="249" spans="1:13">
      <c r="A249" s="268">
        <v>239</v>
      </c>
      <c r="B249" s="277" t="s">
        <v>420</v>
      </c>
      <c r="C249" s="278">
        <v>263</v>
      </c>
      <c r="D249" s="279">
        <v>263.11666666666667</v>
      </c>
      <c r="E249" s="279">
        <v>260.23333333333335</v>
      </c>
      <c r="F249" s="279">
        <v>257.4666666666667</v>
      </c>
      <c r="G249" s="279">
        <v>254.58333333333337</v>
      </c>
      <c r="H249" s="279">
        <v>265.88333333333333</v>
      </c>
      <c r="I249" s="279">
        <v>268.76666666666665</v>
      </c>
      <c r="J249" s="279">
        <v>271.5333333333333</v>
      </c>
      <c r="K249" s="277">
        <v>266</v>
      </c>
      <c r="L249" s="277">
        <v>260.35000000000002</v>
      </c>
      <c r="M249" s="277">
        <v>3.2990900000000001</v>
      </c>
    </row>
    <row r="250" spans="1:13">
      <c r="A250" s="268">
        <v>240</v>
      </c>
      <c r="B250" s="277" t="s">
        <v>421</v>
      </c>
      <c r="C250" s="278">
        <v>234.6</v>
      </c>
      <c r="D250" s="279">
        <v>237.36666666666667</v>
      </c>
      <c r="E250" s="279">
        <v>229.13333333333335</v>
      </c>
      <c r="F250" s="279">
        <v>223.66666666666669</v>
      </c>
      <c r="G250" s="279">
        <v>215.43333333333337</v>
      </c>
      <c r="H250" s="279">
        <v>242.83333333333334</v>
      </c>
      <c r="I250" s="279">
        <v>251.06666666666669</v>
      </c>
      <c r="J250" s="279">
        <v>256.5333333333333</v>
      </c>
      <c r="K250" s="277">
        <v>245.6</v>
      </c>
      <c r="L250" s="277">
        <v>231.9</v>
      </c>
      <c r="M250" s="277">
        <v>2.0706500000000001</v>
      </c>
    </row>
    <row r="251" spans="1:13">
      <c r="A251" s="268">
        <v>241</v>
      </c>
      <c r="B251" s="277" t="s">
        <v>417</v>
      </c>
      <c r="C251" s="278">
        <v>9.3000000000000007</v>
      </c>
      <c r="D251" s="279">
        <v>9.2999999999999989</v>
      </c>
      <c r="E251" s="279">
        <v>9.2499999999999982</v>
      </c>
      <c r="F251" s="279">
        <v>9.1999999999999993</v>
      </c>
      <c r="G251" s="279">
        <v>9.1499999999999986</v>
      </c>
      <c r="H251" s="279">
        <v>9.3499999999999979</v>
      </c>
      <c r="I251" s="279">
        <v>9.3999999999999986</v>
      </c>
      <c r="J251" s="279">
        <v>9.4499999999999975</v>
      </c>
      <c r="K251" s="277">
        <v>9.35</v>
      </c>
      <c r="L251" s="277">
        <v>9.25</v>
      </c>
      <c r="M251" s="277">
        <v>5.7840400000000001</v>
      </c>
    </row>
    <row r="252" spans="1:13">
      <c r="A252" s="268">
        <v>242</v>
      </c>
      <c r="B252" s="277" t="s">
        <v>127</v>
      </c>
      <c r="C252" s="278">
        <v>78.05</v>
      </c>
      <c r="D252" s="279">
        <v>77.833333333333329</v>
      </c>
      <c r="E252" s="279">
        <v>77.316666666666663</v>
      </c>
      <c r="F252" s="279">
        <v>76.583333333333329</v>
      </c>
      <c r="G252" s="279">
        <v>76.066666666666663</v>
      </c>
      <c r="H252" s="279">
        <v>78.566666666666663</v>
      </c>
      <c r="I252" s="279">
        <v>79.083333333333343</v>
      </c>
      <c r="J252" s="279">
        <v>79.816666666666663</v>
      </c>
      <c r="K252" s="277">
        <v>78.349999999999994</v>
      </c>
      <c r="L252" s="277">
        <v>77.099999999999994</v>
      </c>
      <c r="M252" s="277">
        <v>114.14391999999999</v>
      </c>
    </row>
    <row r="253" spans="1:13">
      <c r="A253" s="268">
        <v>243</v>
      </c>
      <c r="B253" s="277" t="s">
        <v>262</v>
      </c>
      <c r="C253" s="278">
        <v>2337.5</v>
      </c>
      <c r="D253" s="279">
        <v>2369.8333333333335</v>
      </c>
      <c r="E253" s="279">
        <v>2279.666666666667</v>
      </c>
      <c r="F253" s="279">
        <v>2221.8333333333335</v>
      </c>
      <c r="G253" s="279">
        <v>2131.666666666667</v>
      </c>
      <c r="H253" s="279">
        <v>2427.666666666667</v>
      </c>
      <c r="I253" s="279">
        <v>2517.8333333333339</v>
      </c>
      <c r="J253" s="279">
        <v>2575.666666666667</v>
      </c>
      <c r="K253" s="277">
        <v>2460</v>
      </c>
      <c r="L253" s="277">
        <v>2312</v>
      </c>
      <c r="M253" s="277">
        <v>6.5265300000000002</v>
      </c>
    </row>
    <row r="254" spans="1:13">
      <c r="A254" s="268">
        <v>244</v>
      </c>
      <c r="B254" s="277" t="s">
        <v>408</v>
      </c>
      <c r="C254" s="278">
        <v>114.9</v>
      </c>
      <c r="D254" s="279">
        <v>115.26666666666667</v>
      </c>
      <c r="E254" s="279">
        <v>114.03333333333333</v>
      </c>
      <c r="F254" s="279">
        <v>113.16666666666667</v>
      </c>
      <c r="G254" s="279">
        <v>111.93333333333334</v>
      </c>
      <c r="H254" s="279">
        <v>116.13333333333333</v>
      </c>
      <c r="I254" s="279">
        <v>117.36666666666665</v>
      </c>
      <c r="J254" s="279">
        <v>118.23333333333332</v>
      </c>
      <c r="K254" s="277">
        <v>116.5</v>
      </c>
      <c r="L254" s="277">
        <v>114.4</v>
      </c>
      <c r="M254" s="277">
        <v>2.0865900000000002</v>
      </c>
    </row>
    <row r="255" spans="1:13">
      <c r="A255" s="268">
        <v>245</v>
      </c>
      <c r="B255" s="277" t="s">
        <v>409</v>
      </c>
      <c r="C255" s="278">
        <v>77.5</v>
      </c>
      <c r="D255" s="279">
        <v>78.2</v>
      </c>
      <c r="E255" s="279">
        <v>76.400000000000006</v>
      </c>
      <c r="F255" s="279">
        <v>75.3</v>
      </c>
      <c r="G255" s="279">
        <v>73.5</v>
      </c>
      <c r="H255" s="279">
        <v>79.300000000000011</v>
      </c>
      <c r="I255" s="279">
        <v>81.099999999999994</v>
      </c>
      <c r="J255" s="279">
        <v>82.200000000000017</v>
      </c>
      <c r="K255" s="277">
        <v>80</v>
      </c>
      <c r="L255" s="277">
        <v>77.099999999999994</v>
      </c>
      <c r="M255" s="277">
        <v>3.10581</v>
      </c>
    </row>
    <row r="256" spans="1:13">
      <c r="A256" s="268">
        <v>246</v>
      </c>
      <c r="B256" s="277" t="s">
        <v>2931</v>
      </c>
      <c r="C256" s="278">
        <v>1333.35</v>
      </c>
      <c r="D256" s="279">
        <v>1327.45</v>
      </c>
      <c r="E256" s="279">
        <v>1315.9</v>
      </c>
      <c r="F256" s="279">
        <v>1298.45</v>
      </c>
      <c r="G256" s="279">
        <v>1286.9000000000001</v>
      </c>
      <c r="H256" s="279">
        <v>1344.9</v>
      </c>
      <c r="I256" s="279">
        <v>1356.4499999999998</v>
      </c>
      <c r="J256" s="279">
        <v>1373.9</v>
      </c>
      <c r="K256" s="277">
        <v>1339</v>
      </c>
      <c r="L256" s="277">
        <v>1310</v>
      </c>
      <c r="M256" s="277">
        <v>1.8501799999999999</v>
      </c>
    </row>
    <row r="257" spans="1:13">
      <c r="A257" s="268">
        <v>247</v>
      </c>
      <c r="B257" s="277" t="s">
        <v>402</v>
      </c>
      <c r="C257" s="278">
        <v>484.4</v>
      </c>
      <c r="D257" s="279">
        <v>479.81666666666666</v>
      </c>
      <c r="E257" s="279">
        <v>469.83333333333331</v>
      </c>
      <c r="F257" s="279">
        <v>455.26666666666665</v>
      </c>
      <c r="G257" s="279">
        <v>445.2833333333333</v>
      </c>
      <c r="H257" s="279">
        <v>494.38333333333333</v>
      </c>
      <c r="I257" s="279">
        <v>504.36666666666667</v>
      </c>
      <c r="J257" s="279">
        <v>518.93333333333339</v>
      </c>
      <c r="K257" s="277">
        <v>489.8</v>
      </c>
      <c r="L257" s="277">
        <v>465.25</v>
      </c>
      <c r="M257" s="277">
        <v>14.06991</v>
      </c>
    </row>
    <row r="258" spans="1:13">
      <c r="A258" s="268">
        <v>248</v>
      </c>
      <c r="B258" s="277" t="s">
        <v>128</v>
      </c>
      <c r="C258" s="278">
        <v>165.5</v>
      </c>
      <c r="D258" s="279">
        <v>166.33333333333334</v>
      </c>
      <c r="E258" s="279">
        <v>164.16666666666669</v>
      </c>
      <c r="F258" s="279">
        <v>162.83333333333334</v>
      </c>
      <c r="G258" s="279">
        <v>160.66666666666669</v>
      </c>
      <c r="H258" s="279">
        <v>167.66666666666669</v>
      </c>
      <c r="I258" s="279">
        <v>169.83333333333337</v>
      </c>
      <c r="J258" s="279">
        <v>171.16666666666669</v>
      </c>
      <c r="K258" s="277">
        <v>168.5</v>
      </c>
      <c r="L258" s="277">
        <v>165</v>
      </c>
      <c r="M258" s="277">
        <v>168.20839000000001</v>
      </c>
    </row>
    <row r="259" spans="1:13">
      <c r="A259" s="268">
        <v>249</v>
      </c>
      <c r="B259" s="277" t="s">
        <v>413</v>
      </c>
      <c r="C259" s="278">
        <v>226.4</v>
      </c>
      <c r="D259" s="279">
        <v>227.65</v>
      </c>
      <c r="E259" s="279">
        <v>224.05</v>
      </c>
      <c r="F259" s="279">
        <v>221.70000000000002</v>
      </c>
      <c r="G259" s="279">
        <v>218.10000000000002</v>
      </c>
      <c r="H259" s="279">
        <v>230</v>
      </c>
      <c r="I259" s="279">
        <v>233.59999999999997</v>
      </c>
      <c r="J259" s="279">
        <v>235.95</v>
      </c>
      <c r="K259" s="277">
        <v>231.25</v>
      </c>
      <c r="L259" s="277">
        <v>225.3</v>
      </c>
      <c r="M259" s="277">
        <v>0.27293000000000001</v>
      </c>
    </row>
    <row r="260" spans="1:13">
      <c r="A260" s="268">
        <v>250</v>
      </c>
      <c r="B260" s="277" t="s">
        <v>411</v>
      </c>
      <c r="C260" s="278">
        <v>118.35</v>
      </c>
      <c r="D260" s="279">
        <v>119.21666666666665</v>
      </c>
      <c r="E260" s="279">
        <v>117.13333333333331</v>
      </c>
      <c r="F260" s="279">
        <v>115.91666666666666</v>
      </c>
      <c r="G260" s="279">
        <v>113.83333333333331</v>
      </c>
      <c r="H260" s="279">
        <v>120.43333333333331</v>
      </c>
      <c r="I260" s="279">
        <v>122.51666666666665</v>
      </c>
      <c r="J260" s="279">
        <v>123.73333333333331</v>
      </c>
      <c r="K260" s="277">
        <v>121.3</v>
      </c>
      <c r="L260" s="277">
        <v>118</v>
      </c>
      <c r="M260" s="277">
        <v>2.2309600000000001</v>
      </c>
    </row>
    <row r="261" spans="1:13">
      <c r="A261" s="268">
        <v>251</v>
      </c>
      <c r="B261" s="277" t="s">
        <v>431</v>
      </c>
      <c r="C261" s="278">
        <v>14.7</v>
      </c>
      <c r="D261" s="279">
        <v>14.700000000000001</v>
      </c>
      <c r="E261" s="279">
        <v>14.600000000000001</v>
      </c>
      <c r="F261" s="279">
        <v>14.5</v>
      </c>
      <c r="G261" s="279">
        <v>14.4</v>
      </c>
      <c r="H261" s="279">
        <v>14.800000000000002</v>
      </c>
      <c r="I261" s="279">
        <v>14.9</v>
      </c>
      <c r="J261" s="279">
        <v>15.000000000000004</v>
      </c>
      <c r="K261" s="277">
        <v>14.8</v>
      </c>
      <c r="L261" s="277">
        <v>14.6</v>
      </c>
      <c r="M261" s="277">
        <v>3.6913100000000001</v>
      </c>
    </row>
    <row r="262" spans="1:13">
      <c r="A262" s="268">
        <v>252</v>
      </c>
      <c r="B262" s="277" t="s">
        <v>428</v>
      </c>
      <c r="C262" s="278">
        <v>36.200000000000003</v>
      </c>
      <c r="D262" s="279">
        <v>36.466666666666669</v>
      </c>
      <c r="E262" s="279">
        <v>35.733333333333334</v>
      </c>
      <c r="F262" s="279">
        <v>35.266666666666666</v>
      </c>
      <c r="G262" s="279">
        <v>34.533333333333331</v>
      </c>
      <c r="H262" s="279">
        <v>36.933333333333337</v>
      </c>
      <c r="I262" s="279">
        <v>37.666666666666671</v>
      </c>
      <c r="J262" s="279">
        <v>38.13333333333334</v>
      </c>
      <c r="K262" s="277">
        <v>37.200000000000003</v>
      </c>
      <c r="L262" s="277">
        <v>36</v>
      </c>
      <c r="M262" s="277">
        <v>1.2130700000000001</v>
      </c>
    </row>
    <row r="263" spans="1:13">
      <c r="A263" s="268">
        <v>253</v>
      </c>
      <c r="B263" s="277" t="s">
        <v>429</v>
      </c>
      <c r="C263" s="278">
        <v>83.75</v>
      </c>
      <c r="D263" s="279">
        <v>84.166666666666671</v>
      </c>
      <c r="E263" s="279">
        <v>82.933333333333337</v>
      </c>
      <c r="F263" s="279">
        <v>82.11666666666666</v>
      </c>
      <c r="G263" s="279">
        <v>80.883333333333326</v>
      </c>
      <c r="H263" s="279">
        <v>84.983333333333348</v>
      </c>
      <c r="I263" s="279">
        <v>86.216666666666669</v>
      </c>
      <c r="J263" s="279">
        <v>87.03333333333336</v>
      </c>
      <c r="K263" s="277">
        <v>85.4</v>
      </c>
      <c r="L263" s="277">
        <v>83.35</v>
      </c>
      <c r="M263" s="277">
        <v>8.2072500000000002</v>
      </c>
    </row>
    <row r="264" spans="1:13">
      <c r="A264" s="268">
        <v>254</v>
      </c>
      <c r="B264" s="277" t="s">
        <v>432</v>
      </c>
      <c r="C264" s="278">
        <v>41</v>
      </c>
      <c r="D264" s="279">
        <v>41.35</v>
      </c>
      <c r="E264" s="279">
        <v>40.450000000000003</v>
      </c>
      <c r="F264" s="279">
        <v>39.9</v>
      </c>
      <c r="G264" s="279">
        <v>39</v>
      </c>
      <c r="H264" s="279">
        <v>41.900000000000006</v>
      </c>
      <c r="I264" s="279">
        <v>42.8</v>
      </c>
      <c r="J264" s="279">
        <v>43.350000000000009</v>
      </c>
      <c r="K264" s="277">
        <v>42.25</v>
      </c>
      <c r="L264" s="277">
        <v>40.799999999999997</v>
      </c>
      <c r="M264" s="277">
        <v>3.5123700000000002</v>
      </c>
    </row>
    <row r="265" spans="1:13">
      <c r="A265" s="268">
        <v>255</v>
      </c>
      <c r="B265" s="277" t="s">
        <v>422</v>
      </c>
      <c r="C265" s="278">
        <v>1012.65</v>
      </c>
      <c r="D265" s="279">
        <v>1017.5500000000001</v>
      </c>
      <c r="E265" s="279">
        <v>995.10000000000014</v>
      </c>
      <c r="F265" s="279">
        <v>977.55000000000007</v>
      </c>
      <c r="G265" s="279">
        <v>955.10000000000014</v>
      </c>
      <c r="H265" s="279">
        <v>1035.1000000000001</v>
      </c>
      <c r="I265" s="279">
        <v>1057.5500000000002</v>
      </c>
      <c r="J265" s="279">
        <v>1075.1000000000001</v>
      </c>
      <c r="K265" s="277">
        <v>1040</v>
      </c>
      <c r="L265" s="277">
        <v>1000</v>
      </c>
      <c r="M265" s="277">
        <v>0.56215999999999999</v>
      </c>
    </row>
    <row r="266" spans="1:13">
      <c r="A266" s="268">
        <v>256</v>
      </c>
      <c r="B266" s="277" t="s">
        <v>436</v>
      </c>
      <c r="C266" s="278">
        <v>2194.75</v>
      </c>
      <c r="D266" s="279">
        <v>2208.7166666666667</v>
      </c>
      <c r="E266" s="279">
        <v>2166.7333333333336</v>
      </c>
      <c r="F266" s="279">
        <v>2138.7166666666667</v>
      </c>
      <c r="G266" s="279">
        <v>2096.7333333333336</v>
      </c>
      <c r="H266" s="279">
        <v>2236.7333333333336</v>
      </c>
      <c r="I266" s="279">
        <v>2278.7166666666662</v>
      </c>
      <c r="J266" s="279">
        <v>2306.7333333333336</v>
      </c>
      <c r="K266" s="277">
        <v>2250.6999999999998</v>
      </c>
      <c r="L266" s="277">
        <v>2180.6999999999998</v>
      </c>
      <c r="M266" s="277">
        <v>1.6E-2</v>
      </c>
    </row>
    <row r="267" spans="1:13">
      <c r="A267" s="268">
        <v>257</v>
      </c>
      <c r="B267" s="277" t="s">
        <v>433</v>
      </c>
      <c r="C267" s="278">
        <v>60.05</v>
      </c>
      <c r="D267" s="279">
        <v>60.4</v>
      </c>
      <c r="E267" s="279">
        <v>59.4</v>
      </c>
      <c r="F267" s="279">
        <v>58.75</v>
      </c>
      <c r="G267" s="279">
        <v>57.75</v>
      </c>
      <c r="H267" s="279">
        <v>61.05</v>
      </c>
      <c r="I267" s="279">
        <v>62.05</v>
      </c>
      <c r="J267" s="279">
        <v>62.699999999999996</v>
      </c>
      <c r="K267" s="277">
        <v>61.4</v>
      </c>
      <c r="L267" s="277">
        <v>59.75</v>
      </c>
      <c r="M267" s="277">
        <v>4.8476299999999997</v>
      </c>
    </row>
    <row r="268" spans="1:13">
      <c r="A268" s="268">
        <v>258</v>
      </c>
      <c r="B268" s="277" t="s">
        <v>129</v>
      </c>
      <c r="C268" s="278">
        <v>190.6</v>
      </c>
      <c r="D268" s="279">
        <v>193.33333333333334</v>
      </c>
      <c r="E268" s="279">
        <v>186.26666666666668</v>
      </c>
      <c r="F268" s="279">
        <v>181.93333333333334</v>
      </c>
      <c r="G268" s="279">
        <v>174.86666666666667</v>
      </c>
      <c r="H268" s="279">
        <v>197.66666666666669</v>
      </c>
      <c r="I268" s="279">
        <v>204.73333333333335</v>
      </c>
      <c r="J268" s="279">
        <v>209.06666666666669</v>
      </c>
      <c r="K268" s="277">
        <v>200.4</v>
      </c>
      <c r="L268" s="277">
        <v>189</v>
      </c>
      <c r="M268" s="277">
        <v>129.22102000000001</v>
      </c>
    </row>
    <row r="269" spans="1:13">
      <c r="A269" s="268">
        <v>259</v>
      </c>
      <c r="B269" s="277" t="s">
        <v>423</v>
      </c>
      <c r="C269" s="278">
        <v>1892.3</v>
      </c>
      <c r="D269" s="279">
        <v>1889.1833333333334</v>
      </c>
      <c r="E269" s="279">
        <v>1878.3666666666668</v>
      </c>
      <c r="F269" s="279">
        <v>1864.4333333333334</v>
      </c>
      <c r="G269" s="279">
        <v>1853.6166666666668</v>
      </c>
      <c r="H269" s="279">
        <v>1903.1166666666668</v>
      </c>
      <c r="I269" s="279">
        <v>1913.9333333333334</v>
      </c>
      <c r="J269" s="279">
        <v>1927.8666666666668</v>
      </c>
      <c r="K269" s="277">
        <v>1900</v>
      </c>
      <c r="L269" s="277">
        <v>1875.25</v>
      </c>
      <c r="M269" s="277">
        <v>0.37586000000000003</v>
      </c>
    </row>
    <row r="270" spans="1:13">
      <c r="A270" s="268">
        <v>260</v>
      </c>
      <c r="B270" s="277" t="s">
        <v>424</v>
      </c>
      <c r="C270" s="278">
        <v>287.05</v>
      </c>
      <c r="D270" s="279">
        <v>286.9666666666667</v>
      </c>
      <c r="E270" s="279">
        <v>284.38333333333338</v>
      </c>
      <c r="F270" s="279">
        <v>281.7166666666667</v>
      </c>
      <c r="G270" s="279">
        <v>279.13333333333338</v>
      </c>
      <c r="H270" s="279">
        <v>289.63333333333338</v>
      </c>
      <c r="I270" s="279">
        <v>292.21666666666664</v>
      </c>
      <c r="J270" s="279">
        <v>294.88333333333338</v>
      </c>
      <c r="K270" s="277">
        <v>289.55</v>
      </c>
      <c r="L270" s="277">
        <v>284.3</v>
      </c>
      <c r="M270" s="277">
        <v>1.6805600000000001</v>
      </c>
    </row>
    <row r="271" spans="1:13">
      <c r="A271" s="268">
        <v>261</v>
      </c>
      <c r="B271" s="277" t="s">
        <v>425</v>
      </c>
      <c r="C271" s="278">
        <v>91.05</v>
      </c>
      <c r="D271" s="279">
        <v>90.916666666666671</v>
      </c>
      <c r="E271" s="279">
        <v>90.283333333333346</v>
      </c>
      <c r="F271" s="279">
        <v>89.51666666666668</v>
      </c>
      <c r="G271" s="279">
        <v>88.883333333333354</v>
      </c>
      <c r="H271" s="279">
        <v>91.683333333333337</v>
      </c>
      <c r="I271" s="279">
        <v>92.316666666666663</v>
      </c>
      <c r="J271" s="279">
        <v>93.083333333333329</v>
      </c>
      <c r="K271" s="277">
        <v>91.55</v>
      </c>
      <c r="L271" s="277">
        <v>90.15</v>
      </c>
      <c r="M271" s="277">
        <v>2.0909900000000001</v>
      </c>
    </row>
    <row r="272" spans="1:13">
      <c r="A272" s="268">
        <v>262</v>
      </c>
      <c r="B272" s="277" t="s">
        <v>426</v>
      </c>
      <c r="C272" s="278">
        <v>71.900000000000006</v>
      </c>
      <c r="D272" s="279">
        <v>71.666666666666671</v>
      </c>
      <c r="E272" s="279">
        <v>70.433333333333337</v>
      </c>
      <c r="F272" s="279">
        <v>68.966666666666669</v>
      </c>
      <c r="G272" s="279">
        <v>67.733333333333334</v>
      </c>
      <c r="H272" s="279">
        <v>73.13333333333334</v>
      </c>
      <c r="I272" s="279">
        <v>74.36666666666666</v>
      </c>
      <c r="J272" s="279">
        <v>75.833333333333343</v>
      </c>
      <c r="K272" s="277">
        <v>72.900000000000006</v>
      </c>
      <c r="L272" s="277">
        <v>70.2</v>
      </c>
      <c r="M272" s="277">
        <v>14.56861</v>
      </c>
    </row>
    <row r="273" spans="1:13">
      <c r="A273" s="268">
        <v>263</v>
      </c>
      <c r="B273" s="277" t="s">
        <v>427</v>
      </c>
      <c r="C273" s="278">
        <v>80.95</v>
      </c>
      <c r="D273" s="279">
        <v>80.816666666666677</v>
      </c>
      <c r="E273" s="279">
        <v>79.733333333333348</v>
      </c>
      <c r="F273" s="279">
        <v>78.516666666666666</v>
      </c>
      <c r="G273" s="279">
        <v>77.433333333333337</v>
      </c>
      <c r="H273" s="279">
        <v>82.03333333333336</v>
      </c>
      <c r="I273" s="279">
        <v>83.116666666666703</v>
      </c>
      <c r="J273" s="279">
        <v>84.333333333333371</v>
      </c>
      <c r="K273" s="277">
        <v>81.900000000000006</v>
      </c>
      <c r="L273" s="277">
        <v>79.599999999999994</v>
      </c>
      <c r="M273" s="277">
        <v>19.52713</v>
      </c>
    </row>
    <row r="274" spans="1:13">
      <c r="A274" s="268">
        <v>264</v>
      </c>
      <c r="B274" s="277" t="s">
        <v>435</v>
      </c>
      <c r="C274" s="278">
        <v>60.05</v>
      </c>
      <c r="D274" s="279">
        <v>59.066666666666663</v>
      </c>
      <c r="E274" s="279">
        <v>57.483333333333327</v>
      </c>
      <c r="F274" s="279">
        <v>54.916666666666664</v>
      </c>
      <c r="G274" s="279">
        <v>53.333333333333329</v>
      </c>
      <c r="H274" s="279">
        <v>61.633333333333326</v>
      </c>
      <c r="I274" s="279">
        <v>63.216666666666669</v>
      </c>
      <c r="J274" s="279">
        <v>65.783333333333331</v>
      </c>
      <c r="K274" s="277">
        <v>60.65</v>
      </c>
      <c r="L274" s="277">
        <v>56.5</v>
      </c>
      <c r="M274" s="277">
        <v>26.865860000000001</v>
      </c>
    </row>
    <row r="275" spans="1:13">
      <c r="A275" s="268">
        <v>265</v>
      </c>
      <c r="B275" s="277" t="s">
        <v>434</v>
      </c>
      <c r="C275" s="278">
        <v>92.85</v>
      </c>
      <c r="D275" s="279">
        <v>92.95</v>
      </c>
      <c r="E275" s="279">
        <v>91.65</v>
      </c>
      <c r="F275" s="279">
        <v>90.45</v>
      </c>
      <c r="G275" s="279">
        <v>89.15</v>
      </c>
      <c r="H275" s="279">
        <v>94.15</v>
      </c>
      <c r="I275" s="279">
        <v>95.449999999999989</v>
      </c>
      <c r="J275" s="279">
        <v>96.65</v>
      </c>
      <c r="K275" s="277">
        <v>94.25</v>
      </c>
      <c r="L275" s="277">
        <v>91.75</v>
      </c>
      <c r="M275" s="277">
        <v>2.3724099999999999</v>
      </c>
    </row>
    <row r="276" spans="1:13">
      <c r="A276" s="268">
        <v>266</v>
      </c>
      <c r="B276" s="277" t="s">
        <v>263</v>
      </c>
      <c r="C276" s="278">
        <v>60.2</v>
      </c>
      <c r="D276" s="279">
        <v>60.683333333333337</v>
      </c>
      <c r="E276" s="279">
        <v>59.466666666666676</v>
      </c>
      <c r="F276" s="279">
        <v>58.733333333333341</v>
      </c>
      <c r="G276" s="279">
        <v>57.51666666666668</v>
      </c>
      <c r="H276" s="279">
        <v>61.416666666666671</v>
      </c>
      <c r="I276" s="279">
        <v>62.63333333333334</v>
      </c>
      <c r="J276" s="279">
        <v>63.366666666666667</v>
      </c>
      <c r="K276" s="277">
        <v>61.9</v>
      </c>
      <c r="L276" s="277">
        <v>59.95</v>
      </c>
      <c r="M276" s="277">
        <v>8.05748</v>
      </c>
    </row>
    <row r="277" spans="1:13">
      <c r="A277" s="268">
        <v>267</v>
      </c>
      <c r="B277" s="277" t="s">
        <v>130</v>
      </c>
      <c r="C277" s="278">
        <v>305.85000000000002</v>
      </c>
      <c r="D277" s="279">
        <v>308.33333333333331</v>
      </c>
      <c r="E277" s="279">
        <v>301.51666666666665</v>
      </c>
      <c r="F277" s="279">
        <v>297.18333333333334</v>
      </c>
      <c r="G277" s="279">
        <v>290.36666666666667</v>
      </c>
      <c r="H277" s="279">
        <v>312.66666666666663</v>
      </c>
      <c r="I277" s="279">
        <v>319.48333333333335</v>
      </c>
      <c r="J277" s="279">
        <v>323.81666666666661</v>
      </c>
      <c r="K277" s="277">
        <v>315.14999999999998</v>
      </c>
      <c r="L277" s="277">
        <v>304</v>
      </c>
      <c r="M277" s="277">
        <v>88.882760000000005</v>
      </c>
    </row>
    <row r="278" spans="1:13">
      <c r="A278" s="268">
        <v>268</v>
      </c>
      <c r="B278" s="277" t="s">
        <v>264</v>
      </c>
      <c r="C278" s="278">
        <v>752.8</v>
      </c>
      <c r="D278" s="279">
        <v>750.18333333333339</v>
      </c>
      <c r="E278" s="279">
        <v>738.81666666666683</v>
      </c>
      <c r="F278" s="279">
        <v>724.83333333333348</v>
      </c>
      <c r="G278" s="279">
        <v>713.46666666666692</v>
      </c>
      <c r="H278" s="279">
        <v>764.16666666666674</v>
      </c>
      <c r="I278" s="279">
        <v>775.5333333333333</v>
      </c>
      <c r="J278" s="279">
        <v>789.51666666666665</v>
      </c>
      <c r="K278" s="277">
        <v>761.55</v>
      </c>
      <c r="L278" s="277">
        <v>736.2</v>
      </c>
      <c r="M278" s="277">
        <v>2.0075099999999999</v>
      </c>
    </row>
    <row r="279" spans="1:13">
      <c r="A279" s="268">
        <v>269</v>
      </c>
      <c r="B279" s="277" t="s">
        <v>131</v>
      </c>
      <c r="C279" s="278">
        <v>2179.6</v>
      </c>
      <c r="D279" s="279">
        <v>2187.65</v>
      </c>
      <c r="E279" s="279">
        <v>2152.7000000000003</v>
      </c>
      <c r="F279" s="279">
        <v>2125.8000000000002</v>
      </c>
      <c r="G279" s="279">
        <v>2090.8500000000004</v>
      </c>
      <c r="H279" s="279">
        <v>2214.5500000000002</v>
      </c>
      <c r="I279" s="279">
        <v>2249.5</v>
      </c>
      <c r="J279" s="279">
        <v>2276.4</v>
      </c>
      <c r="K279" s="277">
        <v>2222.6</v>
      </c>
      <c r="L279" s="277">
        <v>2160.75</v>
      </c>
      <c r="M279" s="277">
        <v>7.48414</v>
      </c>
    </row>
    <row r="280" spans="1:13">
      <c r="A280" s="268">
        <v>270</v>
      </c>
      <c r="B280" s="277" t="s">
        <v>132</v>
      </c>
      <c r="C280" s="278">
        <v>677.45</v>
      </c>
      <c r="D280" s="279">
        <v>674.01666666666677</v>
      </c>
      <c r="E280" s="279">
        <v>644.33333333333348</v>
      </c>
      <c r="F280" s="279">
        <v>611.2166666666667</v>
      </c>
      <c r="G280" s="279">
        <v>581.53333333333342</v>
      </c>
      <c r="H280" s="279">
        <v>707.13333333333355</v>
      </c>
      <c r="I280" s="279">
        <v>736.81666666666672</v>
      </c>
      <c r="J280" s="279">
        <v>769.93333333333362</v>
      </c>
      <c r="K280" s="277">
        <v>703.7</v>
      </c>
      <c r="L280" s="277">
        <v>640.9</v>
      </c>
      <c r="M280" s="277">
        <v>65.049369999999996</v>
      </c>
    </row>
    <row r="281" spans="1:13">
      <c r="A281" s="268">
        <v>271</v>
      </c>
      <c r="B281" s="277" t="s">
        <v>437</v>
      </c>
      <c r="C281" s="278">
        <v>135.80000000000001</v>
      </c>
      <c r="D281" s="279">
        <v>136.81666666666666</v>
      </c>
      <c r="E281" s="279">
        <v>134.18333333333334</v>
      </c>
      <c r="F281" s="279">
        <v>132.56666666666666</v>
      </c>
      <c r="G281" s="279">
        <v>129.93333333333334</v>
      </c>
      <c r="H281" s="279">
        <v>138.43333333333334</v>
      </c>
      <c r="I281" s="279">
        <v>141.06666666666666</v>
      </c>
      <c r="J281" s="279">
        <v>142.68333333333334</v>
      </c>
      <c r="K281" s="277">
        <v>139.44999999999999</v>
      </c>
      <c r="L281" s="277">
        <v>135.19999999999999</v>
      </c>
      <c r="M281" s="277">
        <v>3.4643299999999999</v>
      </c>
    </row>
    <row r="282" spans="1:13">
      <c r="A282" s="268">
        <v>272</v>
      </c>
      <c r="B282" s="277" t="s">
        <v>443</v>
      </c>
      <c r="C282" s="278">
        <v>571.20000000000005</v>
      </c>
      <c r="D282" s="279">
        <v>574.6</v>
      </c>
      <c r="E282" s="279">
        <v>561.85</v>
      </c>
      <c r="F282" s="279">
        <v>552.5</v>
      </c>
      <c r="G282" s="279">
        <v>539.75</v>
      </c>
      <c r="H282" s="279">
        <v>583.95000000000005</v>
      </c>
      <c r="I282" s="279">
        <v>596.70000000000005</v>
      </c>
      <c r="J282" s="279">
        <v>606.05000000000007</v>
      </c>
      <c r="K282" s="277">
        <v>587.35</v>
      </c>
      <c r="L282" s="277">
        <v>565.25</v>
      </c>
      <c r="M282" s="277">
        <v>5.9053199999999997</v>
      </c>
    </row>
    <row r="283" spans="1:13">
      <c r="A283" s="268">
        <v>273</v>
      </c>
      <c r="B283" s="277" t="s">
        <v>444</v>
      </c>
      <c r="C283" s="278">
        <v>249.3</v>
      </c>
      <c r="D283" s="279">
        <v>246.93333333333331</v>
      </c>
      <c r="E283" s="279">
        <v>242.36666666666662</v>
      </c>
      <c r="F283" s="279">
        <v>235.43333333333331</v>
      </c>
      <c r="G283" s="279">
        <v>230.86666666666662</v>
      </c>
      <c r="H283" s="279">
        <v>253.86666666666662</v>
      </c>
      <c r="I283" s="279">
        <v>258.43333333333328</v>
      </c>
      <c r="J283" s="279">
        <v>265.36666666666662</v>
      </c>
      <c r="K283" s="277">
        <v>251.5</v>
      </c>
      <c r="L283" s="277">
        <v>240</v>
      </c>
      <c r="M283" s="277">
        <v>0.96065</v>
      </c>
    </row>
    <row r="284" spans="1:13">
      <c r="A284" s="268">
        <v>274</v>
      </c>
      <c r="B284" s="277" t="s">
        <v>445</v>
      </c>
      <c r="C284" s="278">
        <v>512.54999999999995</v>
      </c>
      <c r="D284" s="279">
        <v>513.48333333333323</v>
      </c>
      <c r="E284" s="279">
        <v>501.71666666666647</v>
      </c>
      <c r="F284" s="279">
        <v>490.88333333333321</v>
      </c>
      <c r="G284" s="279">
        <v>479.11666666666645</v>
      </c>
      <c r="H284" s="279">
        <v>524.31666666666649</v>
      </c>
      <c r="I284" s="279">
        <v>536.08333333333314</v>
      </c>
      <c r="J284" s="279">
        <v>546.91666666666652</v>
      </c>
      <c r="K284" s="277">
        <v>525.25</v>
      </c>
      <c r="L284" s="277">
        <v>502.65</v>
      </c>
      <c r="M284" s="277">
        <v>1.5987499999999999</v>
      </c>
    </row>
    <row r="285" spans="1:13">
      <c r="A285" s="268">
        <v>275</v>
      </c>
      <c r="B285" s="277" t="s">
        <v>447</v>
      </c>
      <c r="C285" s="278">
        <v>31.55</v>
      </c>
      <c r="D285" s="279">
        <v>31.783333333333335</v>
      </c>
      <c r="E285" s="279">
        <v>31.216666666666669</v>
      </c>
      <c r="F285" s="279">
        <v>30.883333333333333</v>
      </c>
      <c r="G285" s="279">
        <v>30.316666666666666</v>
      </c>
      <c r="H285" s="279">
        <v>32.116666666666674</v>
      </c>
      <c r="I285" s="279">
        <v>32.683333333333337</v>
      </c>
      <c r="J285" s="279">
        <v>33.016666666666673</v>
      </c>
      <c r="K285" s="277">
        <v>32.35</v>
      </c>
      <c r="L285" s="277">
        <v>31.45</v>
      </c>
      <c r="M285" s="277">
        <v>5.1057199999999998</v>
      </c>
    </row>
    <row r="286" spans="1:13">
      <c r="A286" s="268">
        <v>276</v>
      </c>
      <c r="B286" s="277" t="s">
        <v>449</v>
      </c>
      <c r="C286" s="278">
        <v>329.2</v>
      </c>
      <c r="D286" s="279">
        <v>331.16666666666669</v>
      </c>
      <c r="E286" s="279">
        <v>325.33333333333337</v>
      </c>
      <c r="F286" s="279">
        <v>321.4666666666667</v>
      </c>
      <c r="G286" s="279">
        <v>315.63333333333338</v>
      </c>
      <c r="H286" s="279">
        <v>335.03333333333336</v>
      </c>
      <c r="I286" s="279">
        <v>340.86666666666673</v>
      </c>
      <c r="J286" s="279">
        <v>344.73333333333335</v>
      </c>
      <c r="K286" s="277">
        <v>337</v>
      </c>
      <c r="L286" s="277">
        <v>327.3</v>
      </c>
      <c r="M286" s="277">
        <v>15.544790000000001</v>
      </c>
    </row>
    <row r="287" spans="1:13">
      <c r="A287" s="268">
        <v>277</v>
      </c>
      <c r="B287" s="277" t="s">
        <v>439</v>
      </c>
      <c r="C287" s="278">
        <v>339.8</v>
      </c>
      <c r="D287" s="279">
        <v>341.38333333333338</v>
      </c>
      <c r="E287" s="279">
        <v>334.76666666666677</v>
      </c>
      <c r="F287" s="279">
        <v>329.73333333333341</v>
      </c>
      <c r="G287" s="279">
        <v>323.11666666666679</v>
      </c>
      <c r="H287" s="279">
        <v>346.41666666666674</v>
      </c>
      <c r="I287" s="279">
        <v>353.03333333333342</v>
      </c>
      <c r="J287" s="279">
        <v>358.06666666666672</v>
      </c>
      <c r="K287" s="277">
        <v>348</v>
      </c>
      <c r="L287" s="277">
        <v>336.35</v>
      </c>
      <c r="M287" s="277">
        <v>0.91640999999999995</v>
      </c>
    </row>
    <row r="288" spans="1:13">
      <c r="A288" s="268">
        <v>278</v>
      </c>
      <c r="B288" s="277" t="s">
        <v>440</v>
      </c>
      <c r="C288" s="278">
        <v>246</v>
      </c>
      <c r="D288" s="279">
        <v>247.48333333333335</v>
      </c>
      <c r="E288" s="279">
        <v>241.6166666666667</v>
      </c>
      <c r="F288" s="279">
        <v>237.23333333333335</v>
      </c>
      <c r="G288" s="279">
        <v>231.3666666666667</v>
      </c>
      <c r="H288" s="279">
        <v>251.8666666666667</v>
      </c>
      <c r="I288" s="279">
        <v>257.73333333333335</v>
      </c>
      <c r="J288" s="279">
        <v>262.11666666666667</v>
      </c>
      <c r="K288" s="277">
        <v>253.35</v>
      </c>
      <c r="L288" s="277">
        <v>243.1</v>
      </c>
      <c r="M288" s="277">
        <v>0.52042999999999995</v>
      </c>
    </row>
    <row r="289" spans="1:13">
      <c r="A289" s="268">
        <v>279</v>
      </c>
      <c r="B289" s="277" t="s">
        <v>451</v>
      </c>
      <c r="C289" s="278">
        <v>171.75</v>
      </c>
      <c r="D289" s="279">
        <v>171.61666666666667</v>
      </c>
      <c r="E289" s="279">
        <v>168.23333333333335</v>
      </c>
      <c r="F289" s="279">
        <v>164.71666666666667</v>
      </c>
      <c r="G289" s="279">
        <v>161.33333333333334</v>
      </c>
      <c r="H289" s="279">
        <v>175.13333333333335</v>
      </c>
      <c r="I289" s="279">
        <v>178.51666666666668</v>
      </c>
      <c r="J289" s="279">
        <v>182.03333333333336</v>
      </c>
      <c r="K289" s="277">
        <v>175</v>
      </c>
      <c r="L289" s="277">
        <v>168.1</v>
      </c>
      <c r="M289" s="277">
        <v>0.45479999999999998</v>
      </c>
    </row>
    <row r="290" spans="1:13">
      <c r="A290" s="268">
        <v>280</v>
      </c>
      <c r="B290" s="277" t="s">
        <v>133</v>
      </c>
      <c r="C290" s="278">
        <v>1551.35</v>
      </c>
      <c r="D290" s="279">
        <v>1555.7833333333335</v>
      </c>
      <c r="E290" s="279">
        <v>1536.5666666666671</v>
      </c>
      <c r="F290" s="279">
        <v>1521.7833333333335</v>
      </c>
      <c r="G290" s="279">
        <v>1502.5666666666671</v>
      </c>
      <c r="H290" s="279">
        <v>1570.5666666666671</v>
      </c>
      <c r="I290" s="279">
        <v>1589.7833333333338</v>
      </c>
      <c r="J290" s="279">
        <v>1604.5666666666671</v>
      </c>
      <c r="K290" s="277">
        <v>1575</v>
      </c>
      <c r="L290" s="277">
        <v>1541</v>
      </c>
      <c r="M290" s="277">
        <v>72.450090000000003</v>
      </c>
    </row>
    <row r="291" spans="1:13">
      <c r="A291" s="268">
        <v>281</v>
      </c>
      <c r="B291" s="277" t="s">
        <v>441</v>
      </c>
      <c r="C291" s="278">
        <v>97.8</v>
      </c>
      <c r="D291" s="279">
        <v>98.933333333333323</v>
      </c>
      <c r="E291" s="279">
        <v>96.266666666666652</v>
      </c>
      <c r="F291" s="279">
        <v>94.733333333333334</v>
      </c>
      <c r="G291" s="279">
        <v>92.066666666666663</v>
      </c>
      <c r="H291" s="279">
        <v>100.46666666666664</v>
      </c>
      <c r="I291" s="279">
        <v>103.1333333333333</v>
      </c>
      <c r="J291" s="279">
        <v>104.66666666666663</v>
      </c>
      <c r="K291" s="277">
        <v>101.6</v>
      </c>
      <c r="L291" s="277">
        <v>97.4</v>
      </c>
      <c r="M291" s="277">
        <v>3.30118</v>
      </c>
    </row>
    <row r="292" spans="1:13">
      <c r="A292" s="268">
        <v>282</v>
      </c>
      <c r="B292" s="277" t="s">
        <v>438</v>
      </c>
      <c r="C292" s="278">
        <v>719.85</v>
      </c>
      <c r="D292" s="279">
        <v>732.94999999999993</v>
      </c>
      <c r="E292" s="279">
        <v>681.89999999999986</v>
      </c>
      <c r="F292" s="279">
        <v>643.94999999999993</v>
      </c>
      <c r="G292" s="279">
        <v>592.89999999999986</v>
      </c>
      <c r="H292" s="279">
        <v>770.89999999999986</v>
      </c>
      <c r="I292" s="279">
        <v>821.94999999999982</v>
      </c>
      <c r="J292" s="279">
        <v>859.89999999999986</v>
      </c>
      <c r="K292" s="277">
        <v>784</v>
      </c>
      <c r="L292" s="277">
        <v>695</v>
      </c>
      <c r="M292" s="277">
        <v>5.6416599999999999</v>
      </c>
    </row>
    <row r="293" spans="1:13">
      <c r="A293" s="268">
        <v>283</v>
      </c>
      <c r="B293" s="277" t="s">
        <v>442</v>
      </c>
      <c r="C293" s="278">
        <v>260.3</v>
      </c>
      <c r="D293" s="279">
        <v>261.76666666666671</v>
      </c>
      <c r="E293" s="279">
        <v>257.63333333333344</v>
      </c>
      <c r="F293" s="279">
        <v>254.96666666666675</v>
      </c>
      <c r="G293" s="279">
        <v>250.83333333333348</v>
      </c>
      <c r="H293" s="279">
        <v>264.43333333333339</v>
      </c>
      <c r="I293" s="279">
        <v>268.56666666666672</v>
      </c>
      <c r="J293" s="279">
        <v>271.23333333333335</v>
      </c>
      <c r="K293" s="277">
        <v>265.89999999999998</v>
      </c>
      <c r="L293" s="277">
        <v>259.10000000000002</v>
      </c>
      <c r="M293" s="277">
        <v>1.6757899999999999</v>
      </c>
    </row>
    <row r="294" spans="1:13">
      <c r="A294" s="268">
        <v>284</v>
      </c>
      <c r="B294" s="277" t="s">
        <v>1830</v>
      </c>
      <c r="C294" s="278">
        <v>431.85</v>
      </c>
      <c r="D294" s="279">
        <v>436.18333333333334</v>
      </c>
      <c r="E294" s="279">
        <v>425.36666666666667</v>
      </c>
      <c r="F294" s="279">
        <v>418.88333333333333</v>
      </c>
      <c r="G294" s="279">
        <v>408.06666666666666</v>
      </c>
      <c r="H294" s="279">
        <v>442.66666666666669</v>
      </c>
      <c r="I294" s="279">
        <v>453.48333333333341</v>
      </c>
      <c r="J294" s="279">
        <v>459.9666666666667</v>
      </c>
      <c r="K294" s="277">
        <v>447</v>
      </c>
      <c r="L294" s="277">
        <v>429.7</v>
      </c>
      <c r="M294" s="277">
        <v>0.41509000000000001</v>
      </c>
    </row>
    <row r="295" spans="1:13">
      <c r="A295" s="268">
        <v>285</v>
      </c>
      <c r="B295" s="277" t="s">
        <v>448</v>
      </c>
      <c r="C295" s="278">
        <v>525.29999999999995</v>
      </c>
      <c r="D295" s="279">
        <v>531.5333333333333</v>
      </c>
      <c r="E295" s="279">
        <v>514.41666666666663</v>
      </c>
      <c r="F295" s="279">
        <v>503.5333333333333</v>
      </c>
      <c r="G295" s="279">
        <v>486.41666666666663</v>
      </c>
      <c r="H295" s="279">
        <v>542.41666666666663</v>
      </c>
      <c r="I295" s="279">
        <v>559.53333333333342</v>
      </c>
      <c r="J295" s="279">
        <v>570.41666666666663</v>
      </c>
      <c r="K295" s="277">
        <v>548.65</v>
      </c>
      <c r="L295" s="277">
        <v>520.65</v>
      </c>
      <c r="M295" s="277">
        <v>2.1698900000000001</v>
      </c>
    </row>
    <row r="296" spans="1:13">
      <c r="A296" s="268">
        <v>286</v>
      </c>
      <c r="B296" s="277" t="s">
        <v>446</v>
      </c>
      <c r="C296" s="278">
        <v>43.6</v>
      </c>
      <c r="D296" s="279">
        <v>43.766666666666673</v>
      </c>
      <c r="E296" s="279">
        <v>43.233333333333348</v>
      </c>
      <c r="F296" s="279">
        <v>42.866666666666674</v>
      </c>
      <c r="G296" s="279">
        <v>42.33333333333335</v>
      </c>
      <c r="H296" s="279">
        <v>44.133333333333347</v>
      </c>
      <c r="I296" s="279">
        <v>44.666666666666664</v>
      </c>
      <c r="J296" s="279">
        <v>45.033333333333346</v>
      </c>
      <c r="K296" s="277">
        <v>44.3</v>
      </c>
      <c r="L296" s="277">
        <v>43.4</v>
      </c>
      <c r="M296" s="277">
        <v>5.4863900000000001</v>
      </c>
    </row>
    <row r="297" spans="1:13">
      <c r="A297" s="268">
        <v>287</v>
      </c>
      <c r="B297" s="277" t="s">
        <v>134</v>
      </c>
      <c r="C297" s="278">
        <v>65.55</v>
      </c>
      <c r="D297" s="279">
        <v>65.8</v>
      </c>
      <c r="E297" s="279">
        <v>64.75</v>
      </c>
      <c r="F297" s="279">
        <v>63.95</v>
      </c>
      <c r="G297" s="279">
        <v>62.900000000000006</v>
      </c>
      <c r="H297" s="279">
        <v>66.599999999999994</v>
      </c>
      <c r="I297" s="279">
        <v>67.649999999999977</v>
      </c>
      <c r="J297" s="279">
        <v>68.449999999999989</v>
      </c>
      <c r="K297" s="277">
        <v>66.849999999999994</v>
      </c>
      <c r="L297" s="277">
        <v>65</v>
      </c>
      <c r="M297" s="277">
        <v>101.01730999999999</v>
      </c>
    </row>
    <row r="298" spans="1:13">
      <c r="A298" s="268">
        <v>288</v>
      </c>
      <c r="B298" s="277" t="s">
        <v>358</v>
      </c>
      <c r="C298" s="278">
        <v>2260.8000000000002</v>
      </c>
      <c r="D298" s="279">
        <v>2256.0833333333335</v>
      </c>
      <c r="E298" s="279">
        <v>2226.916666666667</v>
      </c>
      <c r="F298" s="279">
        <v>2193.0333333333333</v>
      </c>
      <c r="G298" s="279">
        <v>2163.8666666666668</v>
      </c>
      <c r="H298" s="279">
        <v>2289.9666666666672</v>
      </c>
      <c r="I298" s="279">
        <v>2319.1333333333341</v>
      </c>
      <c r="J298" s="279">
        <v>2353.0166666666673</v>
      </c>
      <c r="K298" s="277">
        <v>2285.25</v>
      </c>
      <c r="L298" s="277">
        <v>2222.1999999999998</v>
      </c>
      <c r="M298" s="277">
        <v>1.67038</v>
      </c>
    </row>
    <row r="299" spans="1:13">
      <c r="A299" s="268">
        <v>289</v>
      </c>
      <c r="B299" s="277" t="s">
        <v>1841</v>
      </c>
      <c r="C299" s="278">
        <v>204.7</v>
      </c>
      <c r="D299" s="279">
        <v>207.43333333333331</v>
      </c>
      <c r="E299" s="279">
        <v>200.96666666666661</v>
      </c>
      <c r="F299" s="279">
        <v>197.23333333333329</v>
      </c>
      <c r="G299" s="279">
        <v>190.76666666666659</v>
      </c>
      <c r="H299" s="279">
        <v>211.16666666666663</v>
      </c>
      <c r="I299" s="279">
        <v>217.63333333333333</v>
      </c>
      <c r="J299" s="279">
        <v>221.36666666666665</v>
      </c>
      <c r="K299" s="277">
        <v>213.9</v>
      </c>
      <c r="L299" s="277">
        <v>203.7</v>
      </c>
      <c r="M299" s="277">
        <v>1.1012299999999999</v>
      </c>
    </row>
    <row r="300" spans="1:13">
      <c r="A300" s="268">
        <v>290</v>
      </c>
      <c r="B300" s="277" t="s">
        <v>454</v>
      </c>
      <c r="C300" s="278">
        <v>322.55</v>
      </c>
      <c r="D300" s="279">
        <v>324.16666666666669</v>
      </c>
      <c r="E300" s="279">
        <v>318.43333333333339</v>
      </c>
      <c r="F300" s="279">
        <v>314.31666666666672</v>
      </c>
      <c r="G300" s="279">
        <v>308.58333333333343</v>
      </c>
      <c r="H300" s="279">
        <v>328.28333333333336</v>
      </c>
      <c r="I300" s="279">
        <v>334.01666666666659</v>
      </c>
      <c r="J300" s="279">
        <v>338.13333333333333</v>
      </c>
      <c r="K300" s="277">
        <v>329.9</v>
      </c>
      <c r="L300" s="277">
        <v>320.05</v>
      </c>
      <c r="M300" s="277">
        <v>40.330710000000003</v>
      </c>
    </row>
    <row r="301" spans="1:13">
      <c r="A301" s="268">
        <v>291</v>
      </c>
      <c r="B301" s="277" t="s">
        <v>452</v>
      </c>
      <c r="C301" s="278">
        <v>4002.3</v>
      </c>
      <c r="D301" s="279">
        <v>4012.2999999999997</v>
      </c>
      <c r="E301" s="279">
        <v>3989.9999999999995</v>
      </c>
      <c r="F301" s="279">
        <v>3977.7</v>
      </c>
      <c r="G301" s="279">
        <v>3955.3999999999996</v>
      </c>
      <c r="H301" s="279">
        <v>4024.5999999999995</v>
      </c>
      <c r="I301" s="279">
        <v>4046.8999999999996</v>
      </c>
      <c r="J301" s="279">
        <v>4059.1999999999994</v>
      </c>
      <c r="K301" s="277">
        <v>4034.6</v>
      </c>
      <c r="L301" s="277">
        <v>4000</v>
      </c>
      <c r="M301" s="277">
        <v>4.0829999999999998E-2</v>
      </c>
    </row>
    <row r="302" spans="1:13">
      <c r="A302" s="268">
        <v>292</v>
      </c>
      <c r="B302" s="277" t="s">
        <v>455</v>
      </c>
      <c r="C302" s="278">
        <v>27.75</v>
      </c>
      <c r="D302" s="279">
        <v>28</v>
      </c>
      <c r="E302" s="279">
        <v>27.25</v>
      </c>
      <c r="F302" s="279">
        <v>26.75</v>
      </c>
      <c r="G302" s="279">
        <v>26</v>
      </c>
      <c r="H302" s="279">
        <v>28.5</v>
      </c>
      <c r="I302" s="279">
        <v>29.25</v>
      </c>
      <c r="J302" s="279">
        <v>29.75</v>
      </c>
      <c r="K302" s="277">
        <v>28.75</v>
      </c>
      <c r="L302" s="277">
        <v>27.5</v>
      </c>
      <c r="M302" s="277">
        <v>4.28688</v>
      </c>
    </row>
    <row r="303" spans="1:13">
      <c r="A303" s="268">
        <v>293</v>
      </c>
      <c r="B303" s="277" t="s">
        <v>135</v>
      </c>
      <c r="C303" s="278">
        <v>295.05</v>
      </c>
      <c r="D303" s="279">
        <v>296.65000000000003</v>
      </c>
      <c r="E303" s="279">
        <v>291.40000000000009</v>
      </c>
      <c r="F303" s="279">
        <v>287.75000000000006</v>
      </c>
      <c r="G303" s="279">
        <v>282.50000000000011</v>
      </c>
      <c r="H303" s="279">
        <v>300.30000000000007</v>
      </c>
      <c r="I303" s="279">
        <v>305.54999999999995</v>
      </c>
      <c r="J303" s="279">
        <v>309.20000000000005</v>
      </c>
      <c r="K303" s="277">
        <v>301.89999999999998</v>
      </c>
      <c r="L303" s="277">
        <v>293</v>
      </c>
      <c r="M303" s="277">
        <v>31.43412</v>
      </c>
    </row>
    <row r="304" spans="1:13">
      <c r="A304" s="268">
        <v>294</v>
      </c>
      <c r="B304" s="277" t="s">
        <v>456</v>
      </c>
      <c r="C304" s="278">
        <v>818.9</v>
      </c>
      <c r="D304" s="279">
        <v>824.93333333333339</v>
      </c>
      <c r="E304" s="279">
        <v>805.16666666666674</v>
      </c>
      <c r="F304" s="279">
        <v>791.43333333333339</v>
      </c>
      <c r="G304" s="279">
        <v>771.66666666666674</v>
      </c>
      <c r="H304" s="279">
        <v>838.66666666666674</v>
      </c>
      <c r="I304" s="279">
        <v>858.43333333333339</v>
      </c>
      <c r="J304" s="279">
        <v>872.16666666666674</v>
      </c>
      <c r="K304" s="277">
        <v>844.7</v>
      </c>
      <c r="L304" s="277">
        <v>811.2</v>
      </c>
      <c r="M304" s="277">
        <v>0.27477000000000001</v>
      </c>
    </row>
    <row r="305" spans="1:13">
      <c r="A305" s="268">
        <v>295</v>
      </c>
      <c r="B305" s="277" t="s">
        <v>136</v>
      </c>
      <c r="C305" s="278">
        <v>982.85</v>
      </c>
      <c r="D305" s="279">
        <v>983.9</v>
      </c>
      <c r="E305" s="279">
        <v>973.15</v>
      </c>
      <c r="F305" s="279">
        <v>963.45</v>
      </c>
      <c r="G305" s="279">
        <v>952.7</v>
      </c>
      <c r="H305" s="279">
        <v>993.59999999999991</v>
      </c>
      <c r="I305" s="279">
        <v>1004.3499999999999</v>
      </c>
      <c r="J305" s="279">
        <v>1014.0499999999998</v>
      </c>
      <c r="K305" s="277">
        <v>994.65</v>
      </c>
      <c r="L305" s="277">
        <v>974.2</v>
      </c>
      <c r="M305" s="277">
        <v>73.692260000000005</v>
      </c>
    </row>
    <row r="306" spans="1:13">
      <c r="A306" s="268">
        <v>296</v>
      </c>
      <c r="B306" s="277" t="s">
        <v>266</v>
      </c>
      <c r="C306" s="278">
        <v>2889.2</v>
      </c>
      <c r="D306" s="279">
        <v>2904.2000000000003</v>
      </c>
      <c r="E306" s="279">
        <v>2859.6000000000004</v>
      </c>
      <c r="F306" s="279">
        <v>2830</v>
      </c>
      <c r="G306" s="279">
        <v>2785.4</v>
      </c>
      <c r="H306" s="279">
        <v>2933.8000000000006</v>
      </c>
      <c r="I306" s="279">
        <v>2978.4</v>
      </c>
      <c r="J306" s="279">
        <v>3008.0000000000009</v>
      </c>
      <c r="K306" s="277">
        <v>2948.8</v>
      </c>
      <c r="L306" s="277">
        <v>2874.6</v>
      </c>
      <c r="M306" s="277">
        <v>3.3997299999999999</v>
      </c>
    </row>
    <row r="307" spans="1:13">
      <c r="A307" s="268">
        <v>297</v>
      </c>
      <c r="B307" s="277" t="s">
        <v>265</v>
      </c>
      <c r="C307" s="278">
        <v>1755.05</v>
      </c>
      <c r="D307" s="279">
        <v>1756.25</v>
      </c>
      <c r="E307" s="279">
        <v>1728.3</v>
      </c>
      <c r="F307" s="279">
        <v>1701.55</v>
      </c>
      <c r="G307" s="279">
        <v>1673.6</v>
      </c>
      <c r="H307" s="279">
        <v>1783</v>
      </c>
      <c r="I307" s="279">
        <v>1810.9499999999998</v>
      </c>
      <c r="J307" s="279">
        <v>1837.7</v>
      </c>
      <c r="K307" s="277">
        <v>1784.2</v>
      </c>
      <c r="L307" s="277">
        <v>1729.5</v>
      </c>
      <c r="M307" s="277">
        <v>1.1134500000000001</v>
      </c>
    </row>
    <row r="308" spans="1:13">
      <c r="A308" s="268">
        <v>298</v>
      </c>
      <c r="B308" s="277" t="s">
        <v>137</v>
      </c>
      <c r="C308" s="278">
        <v>941.85</v>
      </c>
      <c r="D308" s="279">
        <v>949.86666666666667</v>
      </c>
      <c r="E308" s="279">
        <v>927.13333333333333</v>
      </c>
      <c r="F308" s="279">
        <v>912.41666666666663</v>
      </c>
      <c r="G308" s="279">
        <v>889.68333333333328</v>
      </c>
      <c r="H308" s="279">
        <v>964.58333333333337</v>
      </c>
      <c r="I308" s="279">
        <v>987.31666666666672</v>
      </c>
      <c r="J308" s="279">
        <v>1002.0333333333334</v>
      </c>
      <c r="K308" s="277">
        <v>972.6</v>
      </c>
      <c r="L308" s="277">
        <v>935.15</v>
      </c>
      <c r="M308" s="277">
        <v>27.46508</v>
      </c>
    </row>
    <row r="309" spans="1:13">
      <c r="A309" s="268">
        <v>299</v>
      </c>
      <c r="B309" s="277" t="s">
        <v>457</v>
      </c>
      <c r="C309" s="278">
        <v>1386.35</v>
      </c>
      <c r="D309" s="279">
        <v>1380.4833333333333</v>
      </c>
      <c r="E309" s="279">
        <v>1345.9666666666667</v>
      </c>
      <c r="F309" s="279">
        <v>1305.5833333333333</v>
      </c>
      <c r="G309" s="279">
        <v>1271.0666666666666</v>
      </c>
      <c r="H309" s="279">
        <v>1420.8666666666668</v>
      </c>
      <c r="I309" s="279">
        <v>1455.3833333333337</v>
      </c>
      <c r="J309" s="279">
        <v>1495.7666666666669</v>
      </c>
      <c r="K309" s="277">
        <v>1415</v>
      </c>
      <c r="L309" s="277">
        <v>1340.1</v>
      </c>
      <c r="M309" s="277">
        <v>0.88707999999999998</v>
      </c>
    </row>
    <row r="310" spans="1:13">
      <c r="A310" s="268">
        <v>300</v>
      </c>
      <c r="B310" s="277" t="s">
        <v>138</v>
      </c>
      <c r="C310" s="278">
        <v>604.15</v>
      </c>
      <c r="D310" s="279">
        <v>603.78333333333342</v>
      </c>
      <c r="E310" s="279">
        <v>594.56666666666683</v>
      </c>
      <c r="F310" s="279">
        <v>584.98333333333346</v>
      </c>
      <c r="G310" s="279">
        <v>575.76666666666688</v>
      </c>
      <c r="H310" s="279">
        <v>613.36666666666679</v>
      </c>
      <c r="I310" s="279">
        <v>622.58333333333326</v>
      </c>
      <c r="J310" s="279">
        <v>632.16666666666674</v>
      </c>
      <c r="K310" s="277">
        <v>613</v>
      </c>
      <c r="L310" s="277">
        <v>594.20000000000005</v>
      </c>
      <c r="M310" s="277">
        <v>68.111180000000004</v>
      </c>
    </row>
    <row r="311" spans="1:13">
      <c r="A311" s="268">
        <v>301</v>
      </c>
      <c r="B311" s="277" t="s">
        <v>139</v>
      </c>
      <c r="C311" s="278">
        <v>121.35</v>
      </c>
      <c r="D311" s="279">
        <v>122.64999999999999</v>
      </c>
      <c r="E311" s="279">
        <v>118.89999999999998</v>
      </c>
      <c r="F311" s="279">
        <v>116.44999999999999</v>
      </c>
      <c r="G311" s="279">
        <v>112.69999999999997</v>
      </c>
      <c r="H311" s="279">
        <v>125.09999999999998</v>
      </c>
      <c r="I311" s="279">
        <v>128.85000000000002</v>
      </c>
      <c r="J311" s="279">
        <v>131.29999999999998</v>
      </c>
      <c r="K311" s="277">
        <v>126.4</v>
      </c>
      <c r="L311" s="277">
        <v>120.2</v>
      </c>
      <c r="M311" s="277">
        <v>132.46794</v>
      </c>
    </row>
    <row r="312" spans="1:13">
      <c r="A312" s="268">
        <v>302</v>
      </c>
      <c r="B312" s="277" t="s">
        <v>319</v>
      </c>
      <c r="C312" s="278">
        <v>11.1</v>
      </c>
      <c r="D312" s="279">
        <v>11.183333333333332</v>
      </c>
      <c r="E312" s="279">
        <v>10.916666666666664</v>
      </c>
      <c r="F312" s="279">
        <v>10.733333333333333</v>
      </c>
      <c r="G312" s="279">
        <v>10.466666666666665</v>
      </c>
      <c r="H312" s="279">
        <v>11.366666666666664</v>
      </c>
      <c r="I312" s="279">
        <v>11.633333333333333</v>
      </c>
      <c r="J312" s="279">
        <v>11.816666666666663</v>
      </c>
      <c r="K312" s="277">
        <v>11.45</v>
      </c>
      <c r="L312" s="277">
        <v>11</v>
      </c>
      <c r="M312" s="277">
        <v>7.5879799999999999</v>
      </c>
    </row>
    <row r="313" spans="1:13">
      <c r="A313" s="268">
        <v>303</v>
      </c>
      <c r="B313" s="277" t="s">
        <v>464</v>
      </c>
      <c r="C313" s="278">
        <v>138.35</v>
      </c>
      <c r="D313" s="279">
        <v>138.96666666666667</v>
      </c>
      <c r="E313" s="279">
        <v>135.93333333333334</v>
      </c>
      <c r="F313" s="279">
        <v>133.51666666666668</v>
      </c>
      <c r="G313" s="279">
        <v>130.48333333333335</v>
      </c>
      <c r="H313" s="279">
        <v>141.38333333333333</v>
      </c>
      <c r="I313" s="279">
        <v>144.41666666666669</v>
      </c>
      <c r="J313" s="279">
        <v>146.83333333333331</v>
      </c>
      <c r="K313" s="277">
        <v>142</v>
      </c>
      <c r="L313" s="277">
        <v>136.55000000000001</v>
      </c>
      <c r="M313" s="277">
        <v>0.77232999999999996</v>
      </c>
    </row>
    <row r="314" spans="1:13">
      <c r="A314" s="268">
        <v>304</v>
      </c>
      <c r="B314" s="277" t="s">
        <v>466</v>
      </c>
      <c r="C314" s="278">
        <v>353.55</v>
      </c>
      <c r="D314" s="279">
        <v>354.3</v>
      </c>
      <c r="E314" s="279">
        <v>350</v>
      </c>
      <c r="F314" s="279">
        <v>346.45</v>
      </c>
      <c r="G314" s="279">
        <v>342.15</v>
      </c>
      <c r="H314" s="279">
        <v>357.85</v>
      </c>
      <c r="I314" s="279">
        <v>362.15000000000009</v>
      </c>
      <c r="J314" s="279">
        <v>365.70000000000005</v>
      </c>
      <c r="K314" s="277">
        <v>358.6</v>
      </c>
      <c r="L314" s="277">
        <v>350.75</v>
      </c>
      <c r="M314" s="277">
        <v>0.30769000000000002</v>
      </c>
    </row>
    <row r="315" spans="1:13">
      <c r="A315" s="268">
        <v>305</v>
      </c>
      <c r="B315" s="277" t="s">
        <v>462</v>
      </c>
      <c r="C315" s="278">
        <v>2832.95</v>
      </c>
      <c r="D315" s="279">
        <v>2863.8666666666668</v>
      </c>
      <c r="E315" s="279">
        <v>2787.7333333333336</v>
      </c>
      <c r="F315" s="279">
        <v>2742.5166666666669</v>
      </c>
      <c r="G315" s="279">
        <v>2666.3833333333337</v>
      </c>
      <c r="H315" s="279">
        <v>2909.0833333333335</v>
      </c>
      <c r="I315" s="279">
        <v>2985.2166666666667</v>
      </c>
      <c r="J315" s="279">
        <v>3030.4333333333334</v>
      </c>
      <c r="K315" s="277">
        <v>2940</v>
      </c>
      <c r="L315" s="277">
        <v>2818.65</v>
      </c>
      <c r="M315" s="277">
        <v>3.2710000000000003E-2</v>
      </c>
    </row>
    <row r="316" spans="1:13">
      <c r="A316" s="268">
        <v>306</v>
      </c>
      <c r="B316" s="277" t="s">
        <v>463</v>
      </c>
      <c r="C316" s="278">
        <v>222.1</v>
      </c>
      <c r="D316" s="279">
        <v>222.01666666666665</v>
      </c>
      <c r="E316" s="279">
        <v>219.08333333333331</v>
      </c>
      <c r="F316" s="279">
        <v>216.06666666666666</v>
      </c>
      <c r="G316" s="279">
        <v>213.13333333333333</v>
      </c>
      <c r="H316" s="279">
        <v>225.0333333333333</v>
      </c>
      <c r="I316" s="279">
        <v>227.96666666666664</v>
      </c>
      <c r="J316" s="279">
        <v>230.98333333333329</v>
      </c>
      <c r="K316" s="277">
        <v>224.95</v>
      </c>
      <c r="L316" s="277">
        <v>219</v>
      </c>
      <c r="M316" s="277">
        <v>0.22239</v>
      </c>
    </row>
    <row r="317" spans="1:13">
      <c r="A317" s="268">
        <v>307</v>
      </c>
      <c r="B317" s="277" t="s">
        <v>140</v>
      </c>
      <c r="C317" s="278">
        <v>157.25</v>
      </c>
      <c r="D317" s="279">
        <v>158.03333333333333</v>
      </c>
      <c r="E317" s="279">
        <v>154.81666666666666</v>
      </c>
      <c r="F317" s="279">
        <v>152.38333333333333</v>
      </c>
      <c r="G317" s="279">
        <v>149.16666666666666</v>
      </c>
      <c r="H317" s="279">
        <v>160.46666666666667</v>
      </c>
      <c r="I317" s="279">
        <v>163.68333333333331</v>
      </c>
      <c r="J317" s="279">
        <v>166.11666666666667</v>
      </c>
      <c r="K317" s="277">
        <v>161.25</v>
      </c>
      <c r="L317" s="277">
        <v>155.6</v>
      </c>
      <c r="M317" s="277">
        <v>46.006419999999999</v>
      </c>
    </row>
    <row r="318" spans="1:13">
      <c r="A318" s="268">
        <v>308</v>
      </c>
      <c r="B318" s="277" t="s">
        <v>141</v>
      </c>
      <c r="C318" s="278">
        <v>363</v>
      </c>
      <c r="D318" s="279">
        <v>359.2833333333333</v>
      </c>
      <c r="E318" s="279">
        <v>353.56666666666661</v>
      </c>
      <c r="F318" s="279">
        <v>344.13333333333333</v>
      </c>
      <c r="G318" s="279">
        <v>338.41666666666663</v>
      </c>
      <c r="H318" s="279">
        <v>368.71666666666658</v>
      </c>
      <c r="I318" s="279">
        <v>374.43333333333328</v>
      </c>
      <c r="J318" s="279">
        <v>383.86666666666656</v>
      </c>
      <c r="K318" s="277">
        <v>365</v>
      </c>
      <c r="L318" s="277">
        <v>349.85</v>
      </c>
      <c r="M318" s="277">
        <v>108.55977</v>
      </c>
    </row>
    <row r="319" spans="1:13">
      <c r="A319" s="268">
        <v>309</v>
      </c>
      <c r="B319" s="277" t="s">
        <v>142</v>
      </c>
      <c r="C319" s="278">
        <v>7186.05</v>
      </c>
      <c r="D319" s="279">
        <v>7209.3499999999995</v>
      </c>
      <c r="E319" s="279">
        <v>7086.6999999999989</v>
      </c>
      <c r="F319" s="279">
        <v>6987.3499999999995</v>
      </c>
      <c r="G319" s="279">
        <v>6864.6999999999989</v>
      </c>
      <c r="H319" s="279">
        <v>7308.6999999999989</v>
      </c>
      <c r="I319" s="279">
        <v>7431.3499999999985</v>
      </c>
      <c r="J319" s="279">
        <v>7530.6999999999989</v>
      </c>
      <c r="K319" s="277">
        <v>7332</v>
      </c>
      <c r="L319" s="277">
        <v>7110</v>
      </c>
      <c r="M319" s="277">
        <v>16.45177</v>
      </c>
    </row>
    <row r="320" spans="1:13">
      <c r="A320" s="268">
        <v>310</v>
      </c>
      <c r="B320" s="277" t="s">
        <v>458</v>
      </c>
      <c r="C320" s="278">
        <v>816.2</v>
      </c>
      <c r="D320" s="279">
        <v>822.48333333333323</v>
      </c>
      <c r="E320" s="279">
        <v>805.71666666666647</v>
      </c>
      <c r="F320" s="279">
        <v>795.23333333333323</v>
      </c>
      <c r="G320" s="279">
        <v>778.46666666666647</v>
      </c>
      <c r="H320" s="279">
        <v>832.96666666666647</v>
      </c>
      <c r="I320" s="279">
        <v>849.73333333333312</v>
      </c>
      <c r="J320" s="279">
        <v>860.21666666666647</v>
      </c>
      <c r="K320" s="277">
        <v>839.25</v>
      </c>
      <c r="L320" s="277">
        <v>812</v>
      </c>
      <c r="M320" s="277">
        <v>0.1171</v>
      </c>
    </row>
    <row r="321" spans="1:13">
      <c r="A321" s="268">
        <v>311</v>
      </c>
      <c r="B321" s="277" t="s">
        <v>143</v>
      </c>
      <c r="C321" s="278">
        <v>512.45000000000005</v>
      </c>
      <c r="D321" s="279">
        <v>515.13333333333333</v>
      </c>
      <c r="E321" s="279">
        <v>507.9666666666667</v>
      </c>
      <c r="F321" s="279">
        <v>503.48333333333335</v>
      </c>
      <c r="G321" s="279">
        <v>496.31666666666672</v>
      </c>
      <c r="H321" s="279">
        <v>519.61666666666667</v>
      </c>
      <c r="I321" s="279">
        <v>526.78333333333342</v>
      </c>
      <c r="J321" s="279">
        <v>531.26666666666665</v>
      </c>
      <c r="K321" s="277">
        <v>522.29999999999995</v>
      </c>
      <c r="L321" s="277">
        <v>510.65</v>
      </c>
      <c r="M321" s="277">
        <v>11.65964</v>
      </c>
    </row>
    <row r="322" spans="1:13">
      <c r="A322" s="268">
        <v>312</v>
      </c>
      <c r="B322" s="277" t="s">
        <v>472</v>
      </c>
      <c r="C322" s="278">
        <v>1766.55</v>
      </c>
      <c r="D322" s="279">
        <v>1782.1833333333334</v>
      </c>
      <c r="E322" s="279">
        <v>1736.3666666666668</v>
      </c>
      <c r="F322" s="279">
        <v>1706.1833333333334</v>
      </c>
      <c r="G322" s="279">
        <v>1660.3666666666668</v>
      </c>
      <c r="H322" s="279">
        <v>1812.3666666666668</v>
      </c>
      <c r="I322" s="279">
        <v>1858.1833333333334</v>
      </c>
      <c r="J322" s="279">
        <v>1888.3666666666668</v>
      </c>
      <c r="K322" s="277">
        <v>1828</v>
      </c>
      <c r="L322" s="277">
        <v>1752</v>
      </c>
      <c r="M322" s="277">
        <v>2.08432</v>
      </c>
    </row>
    <row r="323" spans="1:13">
      <c r="A323" s="268">
        <v>313</v>
      </c>
      <c r="B323" s="277" t="s">
        <v>468</v>
      </c>
      <c r="C323" s="278">
        <v>1899.65</v>
      </c>
      <c r="D323" s="279">
        <v>1907.7333333333333</v>
      </c>
      <c r="E323" s="279">
        <v>1876.9166666666667</v>
      </c>
      <c r="F323" s="279">
        <v>1854.1833333333334</v>
      </c>
      <c r="G323" s="279">
        <v>1823.3666666666668</v>
      </c>
      <c r="H323" s="279">
        <v>1930.4666666666667</v>
      </c>
      <c r="I323" s="279">
        <v>1961.2833333333333</v>
      </c>
      <c r="J323" s="279">
        <v>1984.0166666666667</v>
      </c>
      <c r="K323" s="277">
        <v>1938.55</v>
      </c>
      <c r="L323" s="277">
        <v>1885</v>
      </c>
      <c r="M323" s="277">
        <v>1.4002300000000001</v>
      </c>
    </row>
    <row r="324" spans="1:13">
      <c r="A324" s="268">
        <v>314</v>
      </c>
      <c r="B324" s="277" t="s">
        <v>144</v>
      </c>
      <c r="C324" s="278">
        <v>585.04999999999995</v>
      </c>
      <c r="D324" s="279">
        <v>585.1</v>
      </c>
      <c r="E324" s="279">
        <v>576.65000000000009</v>
      </c>
      <c r="F324" s="279">
        <v>568.25000000000011</v>
      </c>
      <c r="G324" s="279">
        <v>559.80000000000018</v>
      </c>
      <c r="H324" s="279">
        <v>593.5</v>
      </c>
      <c r="I324" s="279">
        <v>601.95000000000005</v>
      </c>
      <c r="J324" s="279">
        <v>610.34999999999991</v>
      </c>
      <c r="K324" s="277">
        <v>593.54999999999995</v>
      </c>
      <c r="L324" s="277">
        <v>576.70000000000005</v>
      </c>
      <c r="M324" s="277">
        <v>13.94525</v>
      </c>
    </row>
    <row r="325" spans="1:13">
      <c r="A325" s="268">
        <v>315</v>
      </c>
      <c r="B325" s="277" t="s">
        <v>145</v>
      </c>
      <c r="C325" s="278">
        <v>821.05</v>
      </c>
      <c r="D325" s="279">
        <v>829.43333333333339</v>
      </c>
      <c r="E325" s="279">
        <v>808.86666666666679</v>
      </c>
      <c r="F325" s="279">
        <v>796.68333333333339</v>
      </c>
      <c r="G325" s="279">
        <v>776.11666666666679</v>
      </c>
      <c r="H325" s="279">
        <v>841.61666666666679</v>
      </c>
      <c r="I325" s="279">
        <v>862.18333333333339</v>
      </c>
      <c r="J325" s="279">
        <v>874.36666666666679</v>
      </c>
      <c r="K325" s="277">
        <v>850</v>
      </c>
      <c r="L325" s="277">
        <v>817.25</v>
      </c>
      <c r="M325" s="277">
        <v>10.44702</v>
      </c>
    </row>
    <row r="326" spans="1:13">
      <c r="A326" s="268">
        <v>316</v>
      </c>
      <c r="B326" s="277" t="s">
        <v>465</v>
      </c>
      <c r="C326" s="278">
        <v>165.45</v>
      </c>
      <c r="D326" s="279">
        <v>166.65</v>
      </c>
      <c r="E326" s="279">
        <v>163.30000000000001</v>
      </c>
      <c r="F326" s="279">
        <v>161.15</v>
      </c>
      <c r="G326" s="279">
        <v>157.80000000000001</v>
      </c>
      <c r="H326" s="279">
        <v>168.8</v>
      </c>
      <c r="I326" s="279">
        <v>172.14999999999998</v>
      </c>
      <c r="J326" s="279">
        <v>174.3</v>
      </c>
      <c r="K326" s="277">
        <v>170</v>
      </c>
      <c r="L326" s="277">
        <v>164.5</v>
      </c>
      <c r="M326" s="277">
        <v>0.15770000000000001</v>
      </c>
    </row>
    <row r="327" spans="1:13">
      <c r="A327" s="268">
        <v>317</v>
      </c>
      <c r="B327" s="277" t="s">
        <v>1975</v>
      </c>
      <c r="C327" s="278">
        <v>175.25</v>
      </c>
      <c r="D327" s="279">
        <v>176.35</v>
      </c>
      <c r="E327" s="279">
        <v>173.5</v>
      </c>
      <c r="F327" s="279">
        <v>171.75</v>
      </c>
      <c r="G327" s="279">
        <v>168.9</v>
      </c>
      <c r="H327" s="279">
        <v>178.1</v>
      </c>
      <c r="I327" s="279">
        <v>180.94999999999996</v>
      </c>
      <c r="J327" s="279">
        <v>182.7</v>
      </c>
      <c r="K327" s="277">
        <v>179.2</v>
      </c>
      <c r="L327" s="277">
        <v>174.6</v>
      </c>
      <c r="M327" s="277">
        <v>1.6556599999999999</v>
      </c>
    </row>
    <row r="328" spans="1:13">
      <c r="A328" s="268">
        <v>318</v>
      </c>
      <c r="B328" s="277" t="s">
        <v>469</v>
      </c>
      <c r="C328" s="278">
        <v>68.099999999999994</v>
      </c>
      <c r="D328" s="279">
        <v>68.666666666666657</v>
      </c>
      <c r="E328" s="279">
        <v>67.033333333333317</v>
      </c>
      <c r="F328" s="279">
        <v>65.966666666666654</v>
      </c>
      <c r="G328" s="279">
        <v>64.333333333333314</v>
      </c>
      <c r="H328" s="279">
        <v>69.73333333333332</v>
      </c>
      <c r="I328" s="279">
        <v>71.366666666666646</v>
      </c>
      <c r="J328" s="279">
        <v>72.433333333333323</v>
      </c>
      <c r="K328" s="277">
        <v>70.3</v>
      </c>
      <c r="L328" s="277">
        <v>67.599999999999994</v>
      </c>
      <c r="M328" s="277">
        <v>2.5466600000000001</v>
      </c>
    </row>
    <row r="329" spans="1:13">
      <c r="A329" s="268">
        <v>319</v>
      </c>
      <c r="B329" s="277" t="s">
        <v>470</v>
      </c>
      <c r="C329" s="278">
        <v>320.89999999999998</v>
      </c>
      <c r="D329" s="279">
        <v>322.8</v>
      </c>
      <c r="E329" s="279">
        <v>315.3</v>
      </c>
      <c r="F329" s="279">
        <v>309.7</v>
      </c>
      <c r="G329" s="279">
        <v>302.2</v>
      </c>
      <c r="H329" s="279">
        <v>328.40000000000003</v>
      </c>
      <c r="I329" s="279">
        <v>335.90000000000003</v>
      </c>
      <c r="J329" s="279">
        <v>341.50000000000006</v>
      </c>
      <c r="K329" s="277">
        <v>330.3</v>
      </c>
      <c r="L329" s="277">
        <v>317.2</v>
      </c>
      <c r="M329" s="277">
        <v>1.1424799999999999</v>
      </c>
    </row>
    <row r="330" spans="1:13">
      <c r="A330" s="268">
        <v>320</v>
      </c>
      <c r="B330" s="277" t="s">
        <v>146</v>
      </c>
      <c r="C330" s="278">
        <v>1327.25</v>
      </c>
      <c r="D330" s="279">
        <v>1345.6499999999999</v>
      </c>
      <c r="E330" s="279">
        <v>1297.6999999999998</v>
      </c>
      <c r="F330" s="279">
        <v>1268.1499999999999</v>
      </c>
      <c r="G330" s="279">
        <v>1220.1999999999998</v>
      </c>
      <c r="H330" s="279">
        <v>1375.1999999999998</v>
      </c>
      <c r="I330" s="279">
        <v>1423.15</v>
      </c>
      <c r="J330" s="279">
        <v>1452.6999999999998</v>
      </c>
      <c r="K330" s="277">
        <v>1393.6</v>
      </c>
      <c r="L330" s="277">
        <v>1316.1</v>
      </c>
      <c r="M330" s="277">
        <v>12.24858</v>
      </c>
    </row>
    <row r="331" spans="1:13">
      <c r="A331" s="268">
        <v>321</v>
      </c>
      <c r="B331" s="277" t="s">
        <v>459</v>
      </c>
      <c r="C331" s="278">
        <v>16</v>
      </c>
      <c r="D331" s="279">
        <v>16.033333333333331</v>
      </c>
      <c r="E331" s="279">
        <v>15.916666666666664</v>
      </c>
      <c r="F331" s="279">
        <v>15.833333333333332</v>
      </c>
      <c r="G331" s="279">
        <v>15.716666666666665</v>
      </c>
      <c r="H331" s="279">
        <v>16.116666666666664</v>
      </c>
      <c r="I331" s="279">
        <v>16.233333333333331</v>
      </c>
      <c r="J331" s="279">
        <v>16.316666666666663</v>
      </c>
      <c r="K331" s="277">
        <v>16.149999999999999</v>
      </c>
      <c r="L331" s="277">
        <v>15.95</v>
      </c>
      <c r="M331" s="277">
        <v>2.0930499999999999</v>
      </c>
    </row>
    <row r="332" spans="1:13">
      <c r="A332" s="268">
        <v>322</v>
      </c>
      <c r="B332" s="277" t="s">
        <v>460</v>
      </c>
      <c r="C332" s="278">
        <v>131.44999999999999</v>
      </c>
      <c r="D332" s="279">
        <v>131.35</v>
      </c>
      <c r="E332" s="279">
        <v>128.5</v>
      </c>
      <c r="F332" s="279">
        <v>125.55000000000001</v>
      </c>
      <c r="G332" s="279">
        <v>122.70000000000002</v>
      </c>
      <c r="H332" s="279">
        <v>134.29999999999998</v>
      </c>
      <c r="I332" s="279">
        <v>137.14999999999995</v>
      </c>
      <c r="J332" s="279">
        <v>140.09999999999997</v>
      </c>
      <c r="K332" s="277">
        <v>134.19999999999999</v>
      </c>
      <c r="L332" s="277">
        <v>128.4</v>
      </c>
      <c r="M332" s="277">
        <v>3.1379299999999999</v>
      </c>
    </row>
    <row r="333" spans="1:13">
      <c r="A333" s="268">
        <v>323</v>
      </c>
      <c r="B333" s="277" t="s">
        <v>147</v>
      </c>
      <c r="C333" s="278">
        <v>106.3</v>
      </c>
      <c r="D333" s="279">
        <v>107.93333333333334</v>
      </c>
      <c r="E333" s="279">
        <v>104.16666666666667</v>
      </c>
      <c r="F333" s="279">
        <v>102.03333333333333</v>
      </c>
      <c r="G333" s="279">
        <v>98.266666666666666</v>
      </c>
      <c r="H333" s="279">
        <v>110.06666666666668</v>
      </c>
      <c r="I333" s="279">
        <v>113.83333333333333</v>
      </c>
      <c r="J333" s="279">
        <v>115.96666666666668</v>
      </c>
      <c r="K333" s="277">
        <v>111.7</v>
      </c>
      <c r="L333" s="277">
        <v>105.8</v>
      </c>
      <c r="M333" s="277">
        <v>174.24346</v>
      </c>
    </row>
    <row r="334" spans="1:13">
      <c r="A334" s="268">
        <v>324</v>
      </c>
      <c r="B334" s="277" t="s">
        <v>471</v>
      </c>
      <c r="C334" s="278">
        <v>566</v>
      </c>
      <c r="D334" s="279">
        <v>566.81666666666661</v>
      </c>
      <c r="E334" s="279">
        <v>561.28333333333319</v>
      </c>
      <c r="F334" s="279">
        <v>556.56666666666661</v>
      </c>
      <c r="G334" s="279">
        <v>551.03333333333319</v>
      </c>
      <c r="H334" s="279">
        <v>571.53333333333319</v>
      </c>
      <c r="I334" s="279">
        <v>577.06666666666649</v>
      </c>
      <c r="J334" s="279">
        <v>581.78333333333319</v>
      </c>
      <c r="K334" s="277">
        <v>572.35</v>
      </c>
      <c r="L334" s="277">
        <v>562.1</v>
      </c>
      <c r="M334" s="277">
        <v>0.33263999999999999</v>
      </c>
    </row>
    <row r="335" spans="1:13">
      <c r="A335" s="268">
        <v>325</v>
      </c>
      <c r="B335" s="277" t="s">
        <v>268</v>
      </c>
      <c r="C335" s="278">
        <v>1341.1</v>
      </c>
      <c r="D335" s="279">
        <v>1346.3666666666666</v>
      </c>
      <c r="E335" s="279">
        <v>1316.7333333333331</v>
      </c>
      <c r="F335" s="279">
        <v>1292.3666666666666</v>
      </c>
      <c r="G335" s="279">
        <v>1262.7333333333331</v>
      </c>
      <c r="H335" s="279">
        <v>1370.7333333333331</v>
      </c>
      <c r="I335" s="279">
        <v>1400.3666666666668</v>
      </c>
      <c r="J335" s="279">
        <v>1424.7333333333331</v>
      </c>
      <c r="K335" s="277">
        <v>1376</v>
      </c>
      <c r="L335" s="277">
        <v>1322</v>
      </c>
      <c r="M335" s="277">
        <v>2.22214</v>
      </c>
    </row>
    <row r="336" spans="1:13">
      <c r="A336" s="268">
        <v>326</v>
      </c>
      <c r="B336" s="277" t="s">
        <v>148</v>
      </c>
      <c r="C336" s="278">
        <v>66844.55</v>
      </c>
      <c r="D336" s="279">
        <v>66802.400000000009</v>
      </c>
      <c r="E336" s="279">
        <v>65402.200000000012</v>
      </c>
      <c r="F336" s="279">
        <v>63959.850000000006</v>
      </c>
      <c r="G336" s="279">
        <v>62559.650000000009</v>
      </c>
      <c r="H336" s="279">
        <v>68244.750000000015</v>
      </c>
      <c r="I336" s="279">
        <v>69644.95</v>
      </c>
      <c r="J336" s="279">
        <v>71087.300000000017</v>
      </c>
      <c r="K336" s="277">
        <v>68202.600000000006</v>
      </c>
      <c r="L336" s="277">
        <v>65360.05</v>
      </c>
      <c r="M336" s="277">
        <v>0.46838999999999997</v>
      </c>
    </row>
    <row r="337" spans="1:13">
      <c r="A337" s="268">
        <v>327</v>
      </c>
      <c r="B337" s="277" t="s">
        <v>267</v>
      </c>
      <c r="C337" s="278">
        <v>28.35</v>
      </c>
      <c r="D337" s="279">
        <v>28.5</v>
      </c>
      <c r="E337" s="279">
        <v>28</v>
      </c>
      <c r="F337" s="279">
        <v>27.65</v>
      </c>
      <c r="G337" s="279">
        <v>27.15</v>
      </c>
      <c r="H337" s="279">
        <v>28.85</v>
      </c>
      <c r="I337" s="279">
        <v>29.35</v>
      </c>
      <c r="J337" s="279">
        <v>29.700000000000003</v>
      </c>
      <c r="K337" s="277">
        <v>29</v>
      </c>
      <c r="L337" s="277">
        <v>28.15</v>
      </c>
      <c r="M337" s="277">
        <v>4.2118200000000003</v>
      </c>
    </row>
    <row r="338" spans="1:13">
      <c r="A338" s="268">
        <v>328</v>
      </c>
      <c r="B338" s="277" t="s">
        <v>149</v>
      </c>
      <c r="C338" s="278">
        <v>1200.8</v>
      </c>
      <c r="D338" s="279">
        <v>1216.3500000000001</v>
      </c>
      <c r="E338" s="279">
        <v>1178.2500000000002</v>
      </c>
      <c r="F338" s="279">
        <v>1155.7</v>
      </c>
      <c r="G338" s="279">
        <v>1117.6000000000001</v>
      </c>
      <c r="H338" s="279">
        <v>1238.9000000000003</v>
      </c>
      <c r="I338" s="279">
        <v>1277.0000000000002</v>
      </c>
      <c r="J338" s="279">
        <v>1299.5500000000004</v>
      </c>
      <c r="K338" s="277">
        <v>1254.45</v>
      </c>
      <c r="L338" s="277">
        <v>1193.8</v>
      </c>
      <c r="M338" s="277">
        <v>18.887450000000001</v>
      </c>
    </row>
    <row r="339" spans="1:13">
      <c r="A339" s="268">
        <v>329</v>
      </c>
      <c r="B339" s="277" t="s">
        <v>3161</v>
      </c>
      <c r="C339" s="278">
        <v>273</v>
      </c>
      <c r="D339" s="279">
        <v>273.46666666666664</v>
      </c>
      <c r="E339" s="279">
        <v>269.5333333333333</v>
      </c>
      <c r="F339" s="279">
        <v>266.06666666666666</v>
      </c>
      <c r="G339" s="279">
        <v>262.13333333333333</v>
      </c>
      <c r="H339" s="279">
        <v>276.93333333333328</v>
      </c>
      <c r="I339" s="279">
        <v>280.86666666666656</v>
      </c>
      <c r="J339" s="279">
        <v>284.33333333333326</v>
      </c>
      <c r="K339" s="277">
        <v>277.39999999999998</v>
      </c>
      <c r="L339" s="277">
        <v>270</v>
      </c>
      <c r="M339" s="277">
        <v>6.5080900000000002</v>
      </c>
    </row>
    <row r="340" spans="1:13">
      <c r="A340" s="268">
        <v>330</v>
      </c>
      <c r="B340" s="277" t="s">
        <v>269</v>
      </c>
      <c r="C340" s="278">
        <v>928.7</v>
      </c>
      <c r="D340" s="279">
        <v>923.13333333333333</v>
      </c>
      <c r="E340" s="279">
        <v>913.56666666666661</v>
      </c>
      <c r="F340" s="279">
        <v>898.43333333333328</v>
      </c>
      <c r="G340" s="279">
        <v>888.86666666666656</v>
      </c>
      <c r="H340" s="279">
        <v>938.26666666666665</v>
      </c>
      <c r="I340" s="279">
        <v>947.83333333333348</v>
      </c>
      <c r="J340" s="279">
        <v>962.9666666666667</v>
      </c>
      <c r="K340" s="277">
        <v>932.7</v>
      </c>
      <c r="L340" s="277">
        <v>908</v>
      </c>
      <c r="M340" s="277">
        <v>2.7120299999999999</v>
      </c>
    </row>
    <row r="341" spans="1:13">
      <c r="A341" s="268">
        <v>331</v>
      </c>
      <c r="B341" s="277" t="s">
        <v>150</v>
      </c>
      <c r="C341" s="278">
        <v>30.25</v>
      </c>
      <c r="D341" s="279">
        <v>30.333333333333332</v>
      </c>
      <c r="E341" s="279">
        <v>29.916666666666664</v>
      </c>
      <c r="F341" s="279">
        <v>29.583333333333332</v>
      </c>
      <c r="G341" s="279">
        <v>29.166666666666664</v>
      </c>
      <c r="H341" s="279">
        <v>30.666666666666664</v>
      </c>
      <c r="I341" s="279">
        <v>31.083333333333329</v>
      </c>
      <c r="J341" s="279">
        <v>31.416666666666664</v>
      </c>
      <c r="K341" s="277">
        <v>30.75</v>
      </c>
      <c r="L341" s="277">
        <v>30</v>
      </c>
      <c r="M341" s="277">
        <v>86.435410000000005</v>
      </c>
    </row>
    <row r="342" spans="1:13">
      <c r="A342" s="268">
        <v>332</v>
      </c>
      <c r="B342" s="277" t="s">
        <v>261</v>
      </c>
      <c r="C342" s="278">
        <v>3562.4</v>
      </c>
      <c r="D342" s="279">
        <v>3572.15</v>
      </c>
      <c r="E342" s="279">
        <v>3490.3500000000004</v>
      </c>
      <c r="F342" s="279">
        <v>3418.3</v>
      </c>
      <c r="G342" s="279">
        <v>3336.5000000000005</v>
      </c>
      <c r="H342" s="279">
        <v>3644.2000000000003</v>
      </c>
      <c r="I342" s="279">
        <v>3726.0000000000005</v>
      </c>
      <c r="J342" s="279">
        <v>3798.05</v>
      </c>
      <c r="K342" s="277">
        <v>3653.95</v>
      </c>
      <c r="L342" s="277">
        <v>3500.1</v>
      </c>
      <c r="M342" s="277">
        <v>3.8051300000000001</v>
      </c>
    </row>
    <row r="343" spans="1:13">
      <c r="A343" s="268">
        <v>333</v>
      </c>
      <c r="B343" s="277" t="s">
        <v>478</v>
      </c>
      <c r="C343" s="278">
        <v>2123.4499999999998</v>
      </c>
      <c r="D343" s="279">
        <v>2138.35</v>
      </c>
      <c r="E343" s="279">
        <v>2096.6999999999998</v>
      </c>
      <c r="F343" s="279">
        <v>2069.9499999999998</v>
      </c>
      <c r="G343" s="279">
        <v>2028.2999999999997</v>
      </c>
      <c r="H343" s="279">
        <v>2165.1</v>
      </c>
      <c r="I343" s="279">
        <v>2206.7500000000005</v>
      </c>
      <c r="J343" s="279">
        <v>2233.5</v>
      </c>
      <c r="K343" s="277">
        <v>2180</v>
      </c>
      <c r="L343" s="277">
        <v>2111.6</v>
      </c>
      <c r="M343" s="277">
        <v>1.1680299999999999</v>
      </c>
    </row>
    <row r="344" spans="1:13">
      <c r="A344" s="268">
        <v>334</v>
      </c>
      <c r="B344" s="277" t="s">
        <v>151</v>
      </c>
      <c r="C344" s="278">
        <v>22.95</v>
      </c>
      <c r="D344" s="279">
        <v>22.966666666666669</v>
      </c>
      <c r="E344" s="279">
        <v>22.633333333333336</v>
      </c>
      <c r="F344" s="279">
        <v>22.316666666666666</v>
      </c>
      <c r="G344" s="279">
        <v>21.983333333333334</v>
      </c>
      <c r="H344" s="279">
        <v>23.283333333333339</v>
      </c>
      <c r="I344" s="279">
        <v>23.616666666666667</v>
      </c>
      <c r="J344" s="279">
        <v>23.933333333333341</v>
      </c>
      <c r="K344" s="277">
        <v>23.3</v>
      </c>
      <c r="L344" s="277">
        <v>22.65</v>
      </c>
      <c r="M344" s="277">
        <v>36.080730000000003</v>
      </c>
    </row>
    <row r="345" spans="1:13">
      <c r="A345" s="268">
        <v>335</v>
      </c>
      <c r="B345" s="277" t="s">
        <v>477</v>
      </c>
      <c r="C345" s="278">
        <v>53.95</v>
      </c>
      <c r="D345" s="279">
        <v>54.333333333333336</v>
      </c>
      <c r="E345" s="279">
        <v>53.31666666666667</v>
      </c>
      <c r="F345" s="279">
        <v>52.683333333333337</v>
      </c>
      <c r="G345" s="279">
        <v>51.666666666666671</v>
      </c>
      <c r="H345" s="279">
        <v>54.966666666666669</v>
      </c>
      <c r="I345" s="279">
        <v>55.983333333333334</v>
      </c>
      <c r="J345" s="279">
        <v>56.616666666666667</v>
      </c>
      <c r="K345" s="277">
        <v>55.35</v>
      </c>
      <c r="L345" s="277">
        <v>53.7</v>
      </c>
      <c r="M345" s="277">
        <v>1.31694</v>
      </c>
    </row>
    <row r="346" spans="1:13">
      <c r="A346" s="268">
        <v>336</v>
      </c>
      <c r="B346" s="277" t="s">
        <v>152</v>
      </c>
      <c r="C346" s="278">
        <v>34.200000000000003</v>
      </c>
      <c r="D346" s="279">
        <v>34.266666666666673</v>
      </c>
      <c r="E346" s="279">
        <v>33.433333333333344</v>
      </c>
      <c r="F346" s="279">
        <v>32.666666666666671</v>
      </c>
      <c r="G346" s="279">
        <v>31.833333333333343</v>
      </c>
      <c r="H346" s="279">
        <v>35.033333333333346</v>
      </c>
      <c r="I346" s="279">
        <v>35.866666666666674</v>
      </c>
      <c r="J346" s="279">
        <v>36.633333333333347</v>
      </c>
      <c r="K346" s="277">
        <v>35.1</v>
      </c>
      <c r="L346" s="277">
        <v>33.5</v>
      </c>
      <c r="M346" s="277">
        <v>52.611069999999998</v>
      </c>
    </row>
    <row r="347" spans="1:13">
      <c r="A347" s="268">
        <v>337</v>
      </c>
      <c r="B347" s="277" t="s">
        <v>473</v>
      </c>
      <c r="C347" s="278">
        <v>503.95</v>
      </c>
      <c r="D347" s="279">
        <v>503.0333333333333</v>
      </c>
      <c r="E347" s="279">
        <v>492.91666666666663</v>
      </c>
      <c r="F347" s="279">
        <v>481.88333333333333</v>
      </c>
      <c r="G347" s="279">
        <v>471.76666666666665</v>
      </c>
      <c r="H347" s="279">
        <v>514.06666666666661</v>
      </c>
      <c r="I347" s="279">
        <v>524.18333333333328</v>
      </c>
      <c r="J347" s="279">
        <v>535.21666666666658</v>
      </c>
      <c r="K347" s="277">
        <v>513.15</v>
      </c>
      <c r="L347" s="277">
        <v>492</v>
      </c>
      <c r="M347" s="277">
        <v>0.52329000000000003</v>
      </c>
    </row>
    <row r="348" spans="1:13">
      <c r="A348" s="268">
        <v>338</v>
      </c>
      <c r="B348" s="277" t="s">
        <v>153</v>
      </c>
      <c r="C348" s="278">
        <v>17119.150000000001</v>
      </c>
      <c r="D348" s="279">
        <v>17116.149999999998</v>
      </c>
      <c r="E348" s="279">
        <v>16937.299999999996</v>
      </c>
      <c r="F348" s="279">
        <v>16755.449999999997</v>
      </c>
      <c r="G348" s="279">
        <v>16576.599999999995</v>
      </c>
      <c r="H348" s="279">
        <v>17297.999999999996</v>
      </c>
      <c r="I348" s="279">
        <v>17476.849999999995</v>
      </c>
      <c r="J348" s="279">
        <v>17658.699999999997</v>
      </c>
      <c r="K348" s="277">
        <v>17295</v>
      </c>
      <c r="L348" s="277">
        <v>16934.3</v>
      </c>
      <c r="M348" s="277">
        <v>1.63263</v>
      </c>
    </row>
    <row r="349" spans="1:13">
      <c r="A349" s="268">
        <v>339</v>
      </c>
      <c r="B349" s="277" t="s">
        <v>476</v>
      </c>
      <c r="C349" s="278">
        <v>31.1</v>
      </c>
      <c r="D349" s="279">
        <v>31.216666666666669</v>
      </c>
      <c r="E349" s="279">
        <v>30.883333333333336</v>
      </c>
      <c r="F349" s="279">
        <v>30.666666666666668</v>
      </c>
      <c r="G349" s="279">
        <v>30.333333333333336</v>
      </c>
      <c r="H349" s="279">
        <v>31.433333333333337</v>
      </c>
      <c r="I349" s="279">
        <v>31.766666666666666</v>
      </c>
      <c r="J349" s="279">
        <v>31.983333333333338</v>
      </c>
      <c r="K349" s="277">
        <v>31.55</v>
      </c>
      <c r="L349" s="277">
        <v>31</v>
      </c>
      <c r="M349" s="277">
        <v>1.3880699999999999</v>
      </c>
    </row>
    <row r="350" spans="1:13">
      <c r="A350" s="268">
        <v>340</v>
      </c>
      <c r="B350" s="277" t="s">
        <v>475</v>
      </c>
      <c r="C350" s="278">
        <v>338.6</v>
      </c>
      <c r="D350" s="279">
        <v>338.06666666666666</v>
      </c>
      <c r="E350" s="279">
        <v>331.18333333333334</v>
      </c>
      <c r="F350" s="279">
        <v>323.76666666666665</v>
      </c>
      <c r="G350" s="279">
        <v>316.88333333333333</v>
      </c>
      <c r="H350" s="279">
        <v>345.48333333333335</v>
      </c>
      <c r="I350" s="279">
        <v>352.36666666666667</v>
      </c>
      <c r="J350" s="279">
        <v>359.78333333333336</v>
      </c>
      <c r="K350" s="277">
        <v>344.95</v>
      </c>
      <c r="L350" s="277">
        <v>330.65</v>
      </c>
      <c r="M350" s="277">
        <v>3.4137900000000001</v>
      </c>
    </row>
    <row r="351" spans="1:13">
      <c r="A351" s="268">
        <v>341</v>
      </c>
      <c r="B351" s="277" t="s">
        <v>270</v>
      </c>
      <c r="C351" s="278">
        <v>20.05</v>
      </c>
      <c r="D351" s="279">
        <v>20.116666666666664</v>
      </c>
      <c r="E351" s="279">
        <v>19.983333333333327</v>
      </c>
      <c r="F351" s="279">
        <v>19.916666666666664</v>
      </c>
      <c r="G351" s="279">
        <v>19.783333333333328</v>
      </c>
      <c r="H351" s="279">
        <v>20.183333333333326</v>
      </c>
      <c r="I351" s="279">
        <v>20.316666666666659</v>
      </c>
      <c r="J351" s="279">
        <v>20.383333333333326</v>
      </c>
      <c r="K351" s="277">
        <v>20.25</v>
      </c>
      <c r="L351" s="277">
        <v>20.05</v>
      </c>
      <c r="M351" s="277">
        <v>9.6079500000000007</v>
      </c>
    </row>
    <row r="352" spans="1:13">
      <c r="A352" s="268">
        <v>342</v>
      </c>
      <c r="B352" s="277" t="s">
        <v>283</v>
      </c>
      <c r="C352" s="278">
        <v>101.5</v>
      </c>
      <c r="D352" s="279">
        <v>101.78333333333335</v>
      </c>
      <c r="E352" s="279">
        <v>100.86666666666669</v>
      </c>
      <c r="F352" s="279">
        <v>100.23333333333335</v>
      </c>
      <c r="G352" s="279">
        <v>99.316666666666691</v>
      </c>
      <c r="H352" s="279">
        <v>102.41666666666669</v>
      </c>
      <c r="I352" s="279">
        <v>103.33333333333334</v>
      </c>
      <c r="J352" s="279">
        <v>103.96666666666668</v>
      </c>
      <c r="K352" s="277">
        <v>102.7</v>
      </c>
      <c r="L352" s="277">
        <v>101.15</v>
      </c>
      <c r="M352" s="277">
        <v>0.65203999999999995</v>
      </c>
    </row>
    <row r="353" spans="1:13">
      <c r="A353" s="268">
        <v>343</v>
      </c>
      <c r="B353" s="277" t="s">
        <v>479</v>
      </c>
      <c r="C353" s="278">
        <v>1312.35</v>
      </c>
      <c r="D353" s="279">
        <v>1317.0333333333333</v>
      </c>
      <c r="E353" s="279">
        <v>1305.3166666666666</v>
      </c>
      <c r="F353" s="279">
        <v>1298.2833333333333</v>
      </c>
      <c r="G353" s="279">
        <v>1286.5666666666666</v>
      </c>
      <c r="H353" s="279">
        <v>1324.0666666666666</v>
      </c>
      <c r="I353" s="279">
        <v>1335.7833333333333</v>
      </c>
      <c r="J353" s="279">
        <v>1342.8166666666666</v>
      </c>
      <c r="K353" s="277">
        <v>1328.75</v>
      </c>
      <c r="L353" s="277">
        <v>1310</v>
      </c>
      <c r="M353" s="277">
        <v>2.6880000000000001E-2</v>
      </c>
    </row>
    <row r="354" spans="1:13">
      <c r="A354" s="268">
        <v>344</v>
      </c>
      <c r="B354" s="277" t="s">
        <v>474</v>
      </c>
      <c r="C354" s="278">
        <v>48.05</v>
      </c>
      <c r="D354" s="279">
        <v>48.266666666666673</v>
      </c>
      <c r="E354" s="279">
        <v>47.483333333333348</v>
      </c>
      <c r="F354" s="279">
        <v>46.916666666666679</v>
      </c>
      <c r="G354" s="279">
        <v>46.133333333333354</v>
      </c>
      <c r="H354" s="279">
        <v>48.833333333333343</v>
      </c>
      <c r="I354" s="279">
        <v>49.61666666666666</v>
      </c>
      <c r="J354" s="279">
        <v>50.183333333333337</v>
      </c>
      <c r="K354" s="277">
        <v>49.05</v>
      </c>
      <c r="L354" s="277">
        <v>47.7</v>
      </c>
      <c r="M354" s="277">
        <v>10.290100000000001</v>
      </c>
    </row>
    <row r="355" spans="1:13">
      <c r="A355" s="268">
        <v>345</v>
      </c>
      <c r="B355" s="277" t="s">
        <v>155</v>
      </c>
      <c r="C355" s="278">
        <v>81.099999999999994</v>
      </c>
      <c r="D355" s="279">
        <v>81.516666666666666</v>
      </c>
      <c r="E355" s="279">
        <v>79.983333333333334</v>
      </c>
      <c r="F355" s="279">
        <v>78.866666666666674</v>
      </c>
      <c r="G355" s="279">
        <v>77.333333333333343</v>
      </c>
      <c r="H355" s="279">
        <v>82.633333333333326</v>
      </c>
      <c r="I355" s="279">
        <v>84.166666666666657</v>
      </c>
      <c r="J355" s="279">
        <v>85.283333333333317</v>
      </c>
      <c r="K355" s="277">
        <v>83.05</v>
      </c>
      <c r="L355" s="277">
        <v>80.400000000000006</v>
      </c>
      <c r="M355" s="277">
        <v>34.905619999999999</v>
      </c>
    </row>
    <row r="356" spans="1:13">
      <c r="A356" s="268">
        <v>346</v>
      </c>
      <c r="B356" s="277" t="s">
        <v>156</v>
      </c>
      <c r="C356" s="278">
        <v>88.1</v>
      </c>
      <c r="D356" s="279">
        <v>88.75</v>
      </c>
      <c r="E356" s="279">
        <v>86.85</v>
      </c>
      <c r="F356" s="279">
        <v>85.6</v>
      </c>
      <c r="G356" s="279">
        <v>83.699999999999989</v>
      </c>
      <c r="H356" s="279">
        <v>90</v>
      </c>
      <c r="I356" s="279">
        <v>91.9</v>
      </c>
      <c r="J356" s="279">
        <v>93.15</v>
      </c>
      <c r="K356" s="277">
        <v>90.65</v>
      </c>
      <c r="L356" s="277">
        <v>87.5</v>
      </c>
      <c r="M356" s="277">
        <v>447.63306999999998</v>
      </c>
    </row>
    <row r="357" spans="1:13">
      <c r="A357" s="268">
        <v>347</v>
      </c>
      <c r="B357" s="277" t="s">
        <v>271</v>
      </c>
      <c r="C357" s="278">
        <v>438.25</v>
      </c>
      <c r="D357" s="279">
        <v>440.58333333333331</v>
      </c>
      <c r="E357" s="279">
        <v>433.16666666666663</v>
      </c>
      <c r="F357" s="279">
        <v>428.08333333333331</v>
      </c>
      <c r="G357" s="279">
        <v>420.66666666666663</v>
      </c>
      <c r="H357" s="279">
        <v>445.66666666666663</v>
      </c>
      <c r="I357" s="279">
        <v>453.08333333333326</v>
      </c>
      <c r="J357" s="279">
        <v>458.16666666666663</v>
      </c>
      <c r="K357" s="277">
        <v>448</v>
      </c>
      <c r="L357" s="277">
        <v>435.5</v>
      </c>
      <c r="M357" s="277">
        <v>4.5908199999999999</v>
      </c>
    </row>
    <row r="358" spans="1:13">
      <c r="A358" s="268">
        <v>348</v>
      </c>
      <c r="B358" s="277" t="s">
        <v>272</v>
      </c>
      <c r="C358" s="278">
        <v>3175.2</v>
      </c>
      <c r="D358" s="279">
        <v>3188.0666666666671</v>
      </c>
      <c r="E358" s="279">
        <v>3142.1333333333341</v>
      </c>
      <c r="F358" s="279">
        <v>3109.0666666666671</v>
      </c>
      <c r="G358" s="279">
        <v>3063.1333333333341</v>
      </c>
      <c r="H358" s="279">
        <v>3221.1333333333341</v>
      </c>
      <c r="I358" s="279">
        <v>3267.0666666666675</v>
      </c>
      <c r="J358" s="279">
        <v>3300.1333333333341</v>
      </c>
      <c r="K358" s="277">
        <v>3234</v>
      </c>
      <c r="L358" s="277">
        <v>3155</v>
      </c>
      <c r="M358" s="277">
        <v>0.23477999999999999</v>
      </c>
    </row>
    <row r="359" spans="1:13">
      <c r="A359" s="268">
        <v>349</v>
      </c>
      <c r="B359" s="277" t="s">
        <v>157</v>
      </c>
      <c r="C359" s="278">
        <v>87.65</v>
      </c>
      <c r="D359" s="279">
        <v>88.316666666666663</v>
      </c>
      <c r="E359" s="279">
        <v>86.833333333333329</v>
      </c>
      <c r="F359" s="279">
        <v>86.016666666666666</v>
      </c>
      <c r="G359" s="279">
        <v>84.533333333333331</v>
      </c>
      <c r="H359" s="279">
        <v>89.133333333333326</v>
      </c>
      <c r="I359" s="279">
        <v>90.616666666666674</v>
      </c>
      <c r="J359" s="279">
        <v>91.433333333333323</v>
      </c>
      <c r="K359" s="277">
        <v>89.8</v>
      </c>
      <c r="L359" s="277">
        <v>87.5</v>
      </c>
      <c r="M359" s="277">
        <v>2.75976</v>
      </c>
    </row>
    <row r="360" spans="1:13">
      <c r="A360" s="268">
        <v>350</v>
      </c>
      <c r="B360" s="277" t="s">
        <v>480</v>
      </c>
      <c r="C360" s="278">
        <v>66.55</v>
      </c>
      <c r="D360" s="279">
        <v>66.383333333333326</v>
      </c>
      <c r="E360" s="279">
        <v>65.416666666666657</v>
      </c>
      <c r="F360" s="279">
        <v>64.283333333333331</v>
      </c>
      <c r="G360" s="279">
        <v>63.316666666666663</v>
      </c>
      <c r="H360" s="279">
        <v>67.516666666666652</v>
      </c>
      <c r="I360" s="279">
        <v>68.48333333333332</v>
      </c>
      <c r="J360" s="279">
        <v>69.616666666666646</v>
      </c>
      <c r="K360" s="277">
        <v>67.349999999999994</v>
      </c>
      <c r="L360" s="277">
        <v>65.25</v>
      </c>
      <c r="M360" s="277">
        <v>0.52712999999999999</v>
      </c>
    </row>
    <row r="361" spans="1:13">
      <c r="A361" s="268">
        <v>351</v>
      </c>
      <c r="B361" s="277" t="s">
        <v>158</v>
      </c>
      <c r="C361" s="278">
        <v>66.349999999999994</v>
      </c>
      <c r="D361" s="279">
        <v>66.61666666666666</v>
      </c>
      <c r="E361" s="279">
        <v>65.833333333333314</v>
      </c>
      <c r="F361" s="279">
        <v>65.316666666666649</v>
      </c>
      <c r="G361" s="279">
        <v>64.533333333333303</v>
      </c>
      <c r="H361" s="279">
        <v>67.133333333333326</v>
      </c>
      <c r="I361" s="279">
        <v>67.916666666666657</v>
      </c>
      <c r="J361" s="279">
        <v>68.433333333333337</v>
      </c>
      <c r="K361" s="277">
        <v>67.400000000000006</v>
      </c>
      <c r="L361" s="277">
        <v>66.099999999999994</v>
      </c>
      <c r="M361" s="277">
        <v>150.25734</v>
      </c>
    </row>
    <row r="362" spans="1:13">
      <c r="A362" s="268">
        <v>352</v>
      </c>
      <c r="B362" s="277" t="s">
        <v>481</v>
      </c>
      <c r="C362" s="278">
        <v>65.8</v>
      </c>
      <c r="D362" s="279">
        <v>65.95</v>
      </c>
      <c r="E362" s="279">
        <v>64.400000000000006</v>
      </c>
      <c r="F362" s="279">
        <v>63</v>
      </c>
      <c r="G362" s="279">
        <v>61.45</v>
      </c>
      <c r="H362" s="279">
        <v>67.350000000000009</v>
      </c>
      <c r="I362" s="279">
        <v>68.899999999999991</v>
      </c>
      <c r="J362" s="279">
        <v>70.300000000000011</v>
      </c>
      <c r="K362" s="277">
        <v>67.5</v>
      </c>
      <c r="L362" s="277">
        <v>64.55</v>
      </c>
      <c r="M362" s="277">
        <v>10.52216</v>
      </c>
    </row>
    <row r="363" spans="1:13">
      <c r="A363" s="268">
        <v>353</v>
      </c>
      <c r="B363" s="277" t="s">
        <v>482</v>
      </c>
      <c r="C363" s="278">
        <v>203.55</v>
      </c>
      <c r="D363" s="279">
        <v>204.63333333333335</v>
      </c>
      <c r="E363" s="279">
        <v>200.1166666666667</v>
      </c>
      <c r="F363" s="279">
        <v>196.68333333333334</v>
      </c>
      <c r="G363" s="279">
        <v>192.16666666666669</v>
      </c>
      <c r="H363" s="279">
        <v>208.06666666666672</v>
      </c>
      <c r="I363" s="279">
        <v>212.58333333333337</v>
      </c>
      <c r="J363" s="279">
        <v>216.01666666666674</v>
      </c>
      <c r="K363" s="277">
        <v>209.15</v>
      </c>
      <c r="L363" s="277">
        <v>201.2</v>
      </c>
      <c r="M363" s="277">
        <v>3.2280099999999998</v>
      </c>
    </row>
    <row r="364" spans="1:13">
      <c r="A364" s="268">
        <v>354</v>
      </c>
      <c r="B364" s="277" t="s">
        <v>483</v>
      </c>
      <c r="C364" s="278">
        <v>186.9</v>
      </c>
      <c r="D364" s="279">
        <v>187.43333333333337</v>
      </c>
      <c r="E364" s="279">
        <v>185.56666666666672</v>
      </c>
      <c r="F364" s="279">
        <v>184.23333333333335</v>
      </c>
      <c r="G364" s="279">
        <v>182.3666666666667</v>
      </c>
      <c r="H364" s="279">
        <v>188.76666666666674</v>
      </c>
      <c r="I364" s="279">
        <v>190.63333333333335</v>
      </c>
      <c r="J364" s="279">
        <v>191.96666666666675</v>
      </c>
      <c r="K364" s="277">
        <v>189.3</v>
      </c>
      <c r="L364" s="277">
        <v>186.1</v>
      </c>
      <c r="M364" s="277">
        <v>6.5170000000000006E-2</v>
      </c>
    </row>
    <row r="365" spans="1:13">
      <c r="A365" s="268">
        <v>355</v>
      </c>
      <c r="B365" s="277" t="s">
        <v>159</v>
      </c>
      <c r="C365" s="278">
        <v>20197.099999999999</v>
      </c>
      <c r="D365" s="279">
        <v>20309.7</v>
      </c>
      <c r="E365" s="279">
        <v>19999.400000000001</v>
      </c>
      <c r="F365" s="279">
        <v>19801.7</v>
      </c>
      <c r="G365" s="279">
        <v>19491.400000000001</v>
      </c>
      <c r="H365" s="279">
        <v>20507.400000000001</v>
      </c>
      <c r="I365" s="279">
        <v>20817.699999999997</v>
      </c>
      <c r="J365" s="279">
        <v>21015.4</v>
      </c>
      <c r="K365" s="277">
        <v>20620</v>
      </c>
      <c r="L365" s="277">
        <v>20112</v>
      </c>
      <c r="M365" s="277">
        <v>0.27250999999999997</v>
      </c>
    </row>
    <row r="366" spans="1:13">
      <c r="A366" s="268">
        <v>356</v>
      </c>
      <c r="B366" s="277" t="s">
        <v>160</v>
      </c>
      <c r="C366" s="278">
        <v>1283.95</v>
      </c>
      <c r="D366" s="279">
        <v>1287.9666666666667</v>
      </c>
      <c r="E366" s="279">
        <v>1263.9833333333333</v>
      </c>
      <c r="F366" s="279">
        <v>1244.0166666666667</v>
      </c>
      <c r="G366" s="279">
        <v>1220.0333333333333</v>
      </c>
      <c r="H366" s="279">
        <v>1307.9333333333334</v>
      </c>
      <c r="I366" s="279">
        <v>1331.916666666667</v>
      </c>
      <c r="J366" s="279">
        <v>1351.8833333333334</v>
      </c>
      <c r="K366" s="277">
        <v>1311.95</v>
      </c>
      <c r="L366" s="277">
        <v>1268</v>
      </c>
      <c r="M366" s="277">
        <v>11.52744</v>
      </c>
    </row>
    <row r="367" spans="1:13">
      <c r="A367" s="268">
        <v>357</v>
      </c>
      <c r="B367" s="277" t="s">
        <v>488</v>
      </c>
      <c r="C367" s="278">
        <v>1160.7</v>
      </c>
      <c r="D367" s="279">
        <v>1167.5666666666666</v>
      </c>
      <c r="E367" s="279">
        <v>1145.1333333333332</v>
      </c>
      <c r="F367" s="279">
        <v>1129.5666666666666</v>
      </c>
      <c r="G367" s="279">
        <v>1107.1333333333332</v>
      </c>
      <c r="H367" s="279">
        <v>1183.1333333333332</v>
      </c>
      <c r="I367" s="279">
        <v>1205.5666666666666</v>
      </c>
      <c r="J367" s="279">
        <v>1221.1333333333332</v>
      </c>
      <c r="K367" s="277">
        <v>1190</v>
      </c>
      <c r="L367" s="277">
        <v>1152</v>
      </c>
      <c r="M367" s="277">
        <v>1.0331399999999999</v>
      </c>
    </row>
    <row r="368" spans="1:13">
      <c r="A368" s="268">
        <v>358</v>
      </c>
      <c r="B368" s="277" t="s">
        <v>161</v>
      </c>
      <c r="C368" s="278">
        <v>228.7</v>
      </c>
      <c r="D368" s="279">
        <v>230.98333333333335</v>
      </c>
      <c r="E368" s="279">
        <v>224.91666666666669</v>
      </c>
      <c r="F368" s="279">
        <v>221.13333333333333</v>
      </c>
      <c r="G368" s="279">
        <v>215.06666666666666</v>
      </c>
      <c r="H368" s="279">
        <v>234.76666666666671</v>
      </c>
      <c r="I368" s="279">
        <v>240.83333333333337</v>
      </c>
      <c r="J368" s="279">
        <v>244.61666666666673</v>
      </c>
      <c r="K368" s="277">
        <v>237.05</v>
      </c>
      <c r="L368" s="277">
        <v>227.2</v>
      </c>
      <c r="M368" s="277">
        <v>23.567160000000001</v>
      </c>
    </row>
    <row r="369" spans="1:13">
      <c r="A369" s="268">
        <v>359</v>
      </c>
      <c r="B369" s="277" t="s">
        <v>162</v>
      </c>
      <c r="C369" s="278">
        <v>85.8</v>
      </c>
      <c r="D369" s="279">
        <v>86.466666666666654</v>
      </c>
      <c r="E369" s="279">
        <v>84.333333333333314</v>
      </c>
      <c r="F369" s="279">
        <v>82.86666666666666</v>
      </c>
      <c r="G369" s="279">
        <v>80.73333333333332</v>
      </c>
      <c r="H369" s="279">
        <v>87.933333333333309</v>
      </c>
      <c r="I369" s="279">
        <v>90.066666666666663</v>
      </c>
      <c r="J369" s="279">
        <v>91.533333333333303</v>
      </c>
      <c r="K369" s="277">
        <v>88.6</v>
      </c>
      <c r="L369" s="277">
        <v>85</v>
      </c>
      <c r="M369" s="277">
        <v>50.596260000000001</v>
      </c>
    </row>
    <row r="370" spans="1:13">
      <c r="A370" s="268">
        <v>360</v>
      </c>
      <c r="B370" s="277" t="s">
        <v>275</v>
      </c>
      <c r="C370" s="278">
        <v>5083.7</v>
      </c>
      <c r="D370" s="279">
        <v>5069.0999999999995</v>
      </c>
      <c r="E370" s="279">
        <v>5001.0499999999993</v>
      </c>
      <c r="F370" s="279">
        <v>4918.3999999999996</v>
      </c>
      <c r="G370" s="279">
        <v>4850.3499999999995</v>
      </c>
      <c r="H370" s="279">
        <v>5151.7499999999991</v>
      </c>
      <c r="I370" s="279">
        <v>5219.8</v>
      </c>
      <c r="J370" s="279">
        <v>5302.4499999999989</v>
      </c>
      <c r="K370" s="277">
        <v>5137.1499999999996</v>
      </c>
      <c r="L370" s="277">
        <v>4986.45</v>
      </c>
      <c r="M370" s="277">
        <v>0.36170999999999998</v>
      </c>
    </row>
    <row r="371" spans="1:13">
      <c r="A371" s="268">
        <v>361</v>
      </c>
      <c r="B371" s="277" t="s">
        <v>277</v>
      </c>
      <c r="C371" s="278">
        <v>10361.5</v>
      </c>
      <c r="D371" s="279">
        <v>10351.416666666666</v>
      </c>
      <c r="E371" s="279">
        <v>10257.883333333331</v>
      </c>
      <c r="F371" s="279">
        <v>10154.266666666665</v>
      </c>
      <c r="G371" s="279">
        <v>10060.73333333333</v>
      </c>
      <c r="H371" s="279">
        <v>10455.033333333333</v>
      </c>
      <c r="I371" s="279">
        <v>10548.566666666669</v>
      </c>
      <c r="J371" s="279">
        <v>10652.183333333334</v>
      </c>
      <c r="K371" s="277">
        <v>10444.950000000001</v>
      </c>
      <c r="L371" s="277">
        <v>10247.799999999999</v>
      </c>
      <c r="M371" s="277">
        <v>2.333E-2</v>
      </c>
    </row>
    <row r="372" spans="1:13">
      <c r="A372" s="268">
        <v>362</v>
      </c>
      <c r="B372" s="277" t="s">
        <v>494</v>
      </c>
      <c r="C372" s="278">
        <v>5117.3500000000004</v>
      </c>
      <c r="D372" s="279">
        <v>5122.8833333333341</v>
      </c>
      <c r="E372" s="279">
        <v>5069.4666666666681</v>
      </c>
      <c r="F372" s="279">
        <v>5021.5833333333339</v>
      </c>
      <c r="G372" s="279">
        <v>4968.1666666666679</v>
      </c>
      <c r="H372" s="279">
        <v>5170.7666666666682</v>
      </c>
      <c r="I372" s="279">
        <v>5224.1833333333343</v>
      </c>
      <c r="J372" s="279">
        <v>5272.0666666666684</v>
      </c>
      <c r="K372" s="277">
        <v>5176.3</v>
      </c>
      <c r="L372" s="277">
        <v>5075</v>
      </c>
      <c r="M372" s="277">
        <v>6.0470000000000003E-2</v>
      </c>
    </row>
    <row r="373" spans="1:13">
      <c r="A373" s="268">
        <v>363</v>
      </c>
      <c r="B373" s="277" t="s">
        <v>489</v>
      </c>
      <c r="C373" s="278">
        <v>145.5</v>
      </c>
      <c r="D373" s="279">
        <v>147.66666666666666</v>
      </c>
      <c r="E373" s="279">
        <v>142.33333333333331</v>
      </c>
      <c r="F373" s="279">
        <v>139.16666666666666</v>
      </c>
      <c r="G373" s="279">
        <v>133.83333333333331</v>
      </c>
      <c r="H373" s="279">
        <v>150.83333333333331</v>
      </c>
      <c r="I373" s="279">
        <v>156.16666666666663</v>
      </c>
      <c r="J373" s="279">
        <v>159.33333333333331</v>
      </c>
      <c r="K373" s="277">
        <v>153</v>
      </c>
      <c r="L373" s="277">
        <v>144.5</v>
      </c>
      <c r="M373" s="277">
        <v>10.44516</v>
      </c>
    </row>
    <row r="374" spans="1:13">
      <c r="A374" s="268">
        <v>364</v>
      </c>
      <c r="B374" s="277" t="s">
        <v>490</v>
      </c>
      <c r="C374" s="278">
        <v>576.54999999999995</v>
      </c>
      <c r="D374" s="279">
        <v>573.76666666666665</v>
      </c>
      <c r="E374" s="279">
        <v>564.2833333333333</v>
      </c>
      <c r="F374" s="279">
        <v>552.01666666666665</v>
      </c>
      <c r="G374" s="279">
        <v>542.5333333333333</v>
      </c>
      <c r="H374" s="279">
        <v>586.0333333333333</v>
      </c>
      <c r="I374" s="279">
        <v>595.51666666666665</v>
      </c>
      <c r="J374" s="279">
        <v>607.7833333333333</v>
      </c>
      <c r="K374" s="277">
        <v>583.25</v>
      </c>
      <c r="L374" s="277">
        <v>561.5</v>
      </c>
      <c r="M374" s="277">
        <v>1.43998</v>
      </c>
    </row>
    <row r="375" spans="1:13">
      <c r="A375" s="268">
        <v>365</v>
      </c>
      <c r="B375" s="277" t="s">
        <v>163</v>
      </c>
      <c r="C375" s="278">
        <v>1518.6</v>
      </c>
      <c r="D375" s="279">
        <v>1525.5333333333335</v>
      </c>
      <c r="E375" s="279">
        <v>1505.0666666666671</v>
      </c>
      <c r="F375" s="279">
        <v>1491.5333333333335</v>
      </c>
      <c r="G375" s="279">
        <v>1471.0666666666671</v>
      </c>
      <c r="H375" s="279">
        <v>1539.0666666666671</v>
      </c>
      <c r="I375" s="279">
        <v>1559.5333333333338</v>
      </c>
      <c r="J375" s="279">
        <v>1573.0666666666671</v>
      </c>
      <c r="K375" s="277">
        <v>1546</v>
      </c>
      <c r="L375" s="277">
        <v>1512</v>
      </c>
      <c r="M375" s="277">
        <v>7.3425700000000003</v>
      </c>
    </row>
    <row r="376" spans="1:13">
      <c r="A376" s="268">
        <v>366</v>
      </c>
      <c r="B376" s="277" t="s">
        <v>273</v>
      </c>
      <c r="C376" s="278">
        <v>2114.5500000000002</v>
      </c>
      <c r="D376" s="279">
        <v>2130.4666666666667</v>
      </c>
      <c r="E376" s="279">
        <v>2074.0833333333335</v>
      </c>
      <c r="F376" s="279">
        <v>2033.6166666666668</v>
      </c>
      <c r="G376" s="279">
        <v>1977.2333333333336</v>
      </c>
      <c r="H376" s="279">
        <v>2170.9333333333334</v>
      </c>
      <c r="I376" s="279">
        <v>2227.3166666666666</v>
      </c>
      <c r="J376" s="279">
        <v>2267.7833333333333</v>
      </c>
      <c r="K376" s="277">
        <v>2186.85</v>
      </c>
      <c r="L376" s="277">
        <v>2090</v>
      </c>
      <c r="M376" s="277">
        <v>1.93401</v>
      </c>
    </row>
    <row r="377" spans="1:13">
      <c r="A377" s="268">
        <v>367</v>
      </c>
      <c r="B377" s="277" t="s">
        <v>164</v>
      </c>
      <c r="C377" s="278">
        <v>27.1</v>
      </c>
      <c r="D377" s="279">
        <v>27.233333333333334</v>
      </c>
      <c r="E377" s="279">
        <v>26.81666666666667</v>
      </c>
      <c r="F377" s="279">
        <v>26.533333333333335</v>
      </c>
      <c r="G377" s="279">
        <v>26.116666666666671</v>
      </c>
      <c r="H377" s="279">
        <v>27.516666666666669</v>
      </c>
      <c r="I377" s="279">
        <v>27.933333333333334</v>
      </c>
      <c r="J377" s="279">
        <v>28.216666666666669</v>
      </c>
      <c r="K377" s="277">
        <v>27.65</v>
      </c>
      <c r="L377" s="277">
        <v>26.95</v>
      </c>
      <c r="M377" s="277">
        <v>293.50727000000001</v>
      </c>
    </row>
    <row r="378" spans="1:13">
      <c r="A378" s="268">
        <v>368</v>
      </c>
      <c r="B378" s="277" t="s">
        <v>274</v>
      </c>
      <c r="C378" s="278">
        <v>351</v>
      </c>
      <c r="D378" s="279">
        <v>350.36666666666662</v>
      </c>
      <c r="E378" s="279">
        <v>346.73333333333323</v>
      </c>
      <c r="F378" s="279">
        <v>342.46666666666664</v>
      </c>
      <c r="G378" s="279">
        <v>338.83333333333326</v>
      </c>
      <c r="H378" s="279">
        <v>354.63333333333321</v>
      </c>
      <c r="I378" s="279">
        <v>358.26666666666654</v>
      </c>
      <c r="J378" s="279">
        <v>362.53333333333319</v>
      </c>
      <c r="K378" s="277">
        <v>354</v>
      </c>
      <c r="L378" s="277">
        <v>346.1</v>
      </c>
      <c r="M378" s="277">
        <v>1.73746</v>
      </c>
    </row>
    <row r="379" spans="1:13">
      <c r="A379" s="268">
        <v>369</v>
      </c>
      <c r="B379" s="277" t="s">
        <v>485</v>
      </c>
      <c r="C379" s="278">
        <v>167.95</v>
      </c>
      <c r="D379" s="279">
        <v>168.93333333333331</v>
      </c>
      <c r="E379" s="279">
        <v>165.91666666666663</v>
      </c>
      <c r="F379" s="279">
        <v>163.88333333333333</v>
      </c>
      <c r="G379" s="279">
        <v>160.86666666666665</v>
      </c>
      <c r="H379" s="279">
        <v>170.96666666666661</v>
      </c>
      <c r="I379" s="279">
        <v>173.98333333333332</v>
      </c>
      <c r="J379" s="279">
        <v>176.01666666666659</v>
      </c>
      <c r="K379" s="277">
        <v>171.95</v>
      </c>
      <c r="L379" s="277">
        <v>166.9</v>
      </c>
      <c r="M379" s="277">
        <v>2.3061500000000001</v>
      </c>
    </row>
    <row r="380" spans="1:13">
      <c r="A380" s="268">
        <v>370</v>
      </c>
      <c r="B380" s="277" t="s">
        <v>491</v>
      </c>
      <c r="C380" s="278">
        <v>937.4</v>
      </c>
      <c r="D380" s="279">
        <v>943.4666666666667</v>
      </c>
      <c r="E380" s="279">
        <v>924.93333333333339</v>
      </c>
      <c r="F380" s="279">
        <v>912.4666666666667</v>
      </c>
      <c r="G380" s="279">
        <v>893.93333333333339</v>
      </c>
      <c r="H380" s="279">
        <v>955.93333333333339</v>
      </c>
      <c r="I380" s="279">
        <v>974.4666666666667</v>
      </c>
      <c r="J380" s="279">
        <v>986.93333333333339</v>
      </c>
      <c r="K380" s="277">
        <v>962</v>
      </c>
      <c r="L380" s="277">
        <v>931</v>
      </c>
      <c r="M380" s="277">
        <v>2.81454</v>
      </c>
    </row>
    <row r="381" spans="1:13">
      <c r="A381" s="268">
        <v>371</v>
      </c>
      <c r="B381" s="277" t="s">
        <v>2223</v>
      </c>
      <c r="C381" s="278">
        <v>484.7</v>
      </c>
      <c r="D381" s="279">
        <v>486.95</v>
      </c>
      <c r="E381" s="279">
        <v>479.9</v>
      </c>
      <c r="F381" s="279">
        <v>475.09999999999997</v>
      </c>
      <c r="G381" s="279">
        <v>468.04999999999995</v>
      </c>
      <c r="H381" s="279">
        <v>491.75</v>
      </c>
      <c r="I381" s="279">
        <v>498.80000000000007</v>
      </c>
      <c r="J381" s="279">
        <v>503.6</v>
      </c>
      <c r="K381" s="277">
        <v>494</v>
      </c>
      <c r="L381" s="277">
        <v>482.15</v>
      </c>
      <c r="M381" s="277">
        <v>0.40245999999999998</v>
      </c>
    </row>
    <row r="382" spans="1:13">
      <c r="A382" s="268">
        <v>372</v>
      </c>
      <c r="B382" s="277" t="s">
        <v>165</v>
      </c>
      <c r="C382" s="278">
        <v>172.85</v>
      </c>
      <c r="D382" s="279">
        <v>172.98333333333335</v>
      </c>
      <c r="E382" s="279">
        <v>171.41666666666669</v>
      </c>
      <c r="F382" s="279">
        <v>169.98333333333335</v>
      </c>
      <c r="G382" s="279">
        <v>168.41666666666669</v>
      </c>
      <c r="H382" s="279">
        <v>174.41666666666669</v>
      </c>
      <c r="I382" s="279">
        <v>175.98333333333335</v>
      </c>
      <c r="J382" s="279">
        <v>177.41666666666669</v>
      </c>
      <c r="K382" s="277">
        <v>174.55</v>
      </c>
      <c r="L382" s="277">
        <v>171.55</v>
      </c>
      <c r="M382" s="277">
        <v>79.090180000000004</v>
      </c>
    </row>
    <row r="383" spans="1:13">
      <c r="A383" s="268">
        <v>373</v>
      </c>
      <c r="B383" s="277" t="s">
        <v>492</v>
      </c>
      <c r="C383" s="278">
        <v>77.95</v>
      </c>
      <c r="D383" s="279">
        <v>78.516666666666666</v>
      </c>
      <c r="E383" s="279">
        <v>75.633333333333326</v>
      </c>
      <c r="F383" s="279">
        <v>73.316666666666663</v>
      </c>
      <c r="G383" s="279">
        <v>70.433333333333323</v>
      </c>
      <c r="H383" s="279">
        <v>80.833333333333329</v>
      </c>
      <c r="I383" s="279">
        <v>83.716666666666683</v>
      </c>
      <c r="J383" s="279">
        <v>86.033333333333331</v>
      </c>
      <c r="K383" s="277">
        <v>81.400000000000006</v>
      </c>
      <c r="L383" s="277">
        <v>76.2</v>
      </c>
      <c r="M383" s="277">
        <v>35.520060000000001</v>
      </c>
    </row>
    <row r="384" spans="1:13">
      <c r="A384" s="268">
        <v>374</v>
      </c>
      <c r="B384" s="277" t="s">
        <v>276</v>
      </c>
      <c r="C384" s="278">
        <v>245</v>
      </c>
      <c r="D384" s="279">
        <v>245.78333333333333</v>
      </c>
      <c r="E384" s="279">
        <v>242.26666666666665</v>
      </c>
      <c r="F384" s="279">
        <v>239.53333333333333</v>
      </c>
      <c r="G384" s="279">
        <v>236.01666666666665</v>
      </c>
      <c r="H384" s="279">
        <v>248.51666666666665</v>
      </c>
      <c r="I384" s="279">
        <v>252.03333333333336</v>
      </c>
      <c r="J384" s="279">
        <v>254.76666666666665</v>
      </c>
      <c r="K384" s="277">
        <v>249.3</v>
      </c>
      <c r="L384" s="277">
        <v>243.05</v>
      </c>
      <c r="M384" s="277">
        <v>1.9239200000000001</v>
      </c>
    </row>
    <row r="385" spans="1:13">
      <c r="A385" s="268">
        <v>375</v>
      </c>
      <c r="B385" s="277" t="s">
        <v>493</v>
      </c>
      <c r="C385" s="278">
        <v>72.95</v>
      </c>
      <c r="D385" s="279">
        <v>73.38333333333334</v>
      </c>
      <c r="E385" s="279">
        <v>71.666666666666686</v>
      </c>
      <c r="F385" s="279">
        <v>70.38333333333334</v>
      </c>
      <c r="G385" s="279">
        <v>68.666666666666686</v>
      </c>
      <c r="H385" s="279">
        <v>74.666666666666686</v>
      </c>
      <c r="I385" s="279">
        <v>76.383333333333354</v>
      </c>
      <c r="J385" s="279">
        <v>77.666666666666686</v>
      </c>
      <c r="K385" s="277">
        <v>75.099999999999994</v>
      </c>
      <c r="L385" s="277">
        <v>72.099999999999994</v>
      </c>
      <c r="M385" s="277">
        <v>2.2831199999999998</v>
      </c>
    </row>
    <row r="386" spans="1:13">
      <c r="A386" s="268">
        <v>376</v>
      </c>
      <c r="B386" s="277" t="s">
        <v>486</v>
      </c>
      <c r="C386" s="278">
        <v>46.15</v>
      </c>
      <c r="D386" s="279">
        <v>46.333333333333336</v>
      </c>
      <c r="E386" s="279">
        <v>45.81666666666667</v>
      </c>
      <c r="F386" s="279">
        <v>45.483333333333334</v>
      </c>
      <c r="G386" s="279">
        <v>44.966666666666669</v>
      </c>
      <c r="H386" s="279">
        <v>46.666666666666671</v>
      </c>
      <c r="I386" s="279">
        <v>47.183333333333337</v>
      </c>
      <c r="J386" s="279">
        <v>47.516666666666673</v>
      </c>
      <c r="K386" s="277">
        <v>46.85</v>
      </c>
      <c r="L386" s="277">
        <v>46</v>
      </c>
      <c r="M386" s="277">
        <v>10.08179</v>
      </c>
    </row>
    <row r="387" spans="1:13">
      <c r="A387" s="268">
        <v>377</v>
      </c>
      <c r="B387" s="277" t="s">
        <v>166</v>
      </c>
      <c r="C387" s="278">
        <v>1083.9000000000001</v>
      </c>
      <c r="D387" s="279">
        <v>1090.6833333333332</v>
      </c>
      <c r="E387" s="279">
        <v>1066.8166666666664</v>
      </c>
      <c r="F387" s="279">
        <v>1049.7333333333331</v>
      </c>
      <c r="G387" s="279">
        <v>1025.8666666666663</v>
      </c>
      <c r="H387" s="279">
        <v>1107.7666666666664</v>
      </c>
      <c r="I387" s="279">
        <v>1131.6333333333332</v>
      </c>
      <c r="J387" s="279">
        <v>1148.7166666666665</v>
      </c>
      <c r="K387" s="277">
        <v>1114.55</v>
      </c>
      <c r="L387" s="277">
        <v>1073.5999999999999</v>
      </c>
      <c r="M387" s="277">
        <v>18.445260000000001</v>
      </c>
    </row>
    <row r="388" spans="1:13">
      <c r="A388" s="268">
        <v>378</v>
      </c>
      <c r="B388" s="277" t="s">
        <v>278</v>
      </c>
      <c r="C388" s="278">
        <v>407.65</v>
      </c>
      <c r="D388" s="279">
        <v>410.8</v>
      </c>
      <c r="E388" s="279">
        <v>402.95000000000005</v>
      </c>
      <c r="F388" s="279">
        <v>398.25000000000006</v>
      </c>
      <c r="G388" s="279">
        <v>390.40000000000009</v>
      </c>
      <c r="H388" s="279">
        <v>415.5</v>
      </c>
      <c r="I388" s="279">
        <v>423.35</v>
      </c>
      <c r="J388" s="279">
        <v>428.04999999999995</v>
      </c>
      <c r="K388" s="277">
        <v>418.65</v>
      </c>
      <c r="L388" s="277">
        <v>406.1</v>
      </c>
      <c r="M388" s="277">
        <v>0.44429000000000002</v>
      </c>
    </row>
    <row r="389" spans="1:13">
      <c r="A389" s="268">
        <v>379</v>
      </c>
      <c r="B389" s="277" t="s">
        <v>496</v>
      </c>
      <c r="C389" s="278">
        <v>453.9</v>
      </c>
      <c r="D389" s="279">
        <v>452.01666666666665</v>
      </c>
      <c r="E389" s="279">
        <v>444.0333333333333</v>
      </c>
      <c r="F389" s="279">
        <v>434.16666666666663</v>
      </c>
      <c r="G389" s="279">
        <v>426.18333333333328</v>
      </c>
      <c r="H389" s="279">
        <v>461.88333333333333</v>
      </c>
      <c r="I389" s="279">
        <v>469.86666666666667</v>
      </c>
      <c r="J389" s="279">
        <v>479.73333333333335</v>
      </c>
      <c r="K389" s="277">
        <v>460</v>
      </c>
      <c r="L389" s="277">
        <v>442.15</v>
      </c>
      <c r="M389" s="277">
        <v>6.3204500000000001</v>
      </c>
    </row>
    <row r="390" spans="1:13">
      <c r="A390" s="268">
        <v>380</v>
      </c>
      <c r="B390" s="277" t="s">
        <v>498</v>
      </c>
      <c r="C390" s="278">
        <v>104.45</v>
      </c>
      <c r="D390" s="279">
        <v>104.96666666666665</v>
      </c>
      <c r="E390" s="279">
        <v>103.48333333333331</v>
      </c>
      <c r="F390" s="279">
        <v>102.51666666666665</v>
      </c>
      <c r="G390" s="279">
        <v>101.0333333333333</v>
      </c>
      <c r="H390" s="279">
        <v>105.93333333333331</v>
      </c>
      <c r="I390" s="279">
        <v>107.41666666666666</v>
      </c>
      <c r="J390" s="279">
        <v>108.38333333333331</v>
      </c>
      <c r="K390" s="277">
        <v>106.45</v>
      </c>
      <c r="L390" s="277">
        <v>104</v>
      </c>
      <c r="M390" s="277">
        <v>8.7195</v>
      </c>
    </row>
    <row r="391" spans="1:13">
      <c r="A391" s="268">
        <v>381</v>
      </c>
      <c r="B391" s="277" t="s">
        <v>279</v>
      </c>
      <c r="C391" s="278">
        <v>454.8</v>
      </c>
      <c r="D391" s="279">
        <v>454.26666666666665</v>
      </c>
      <c r="E391" s="279">
        <v>450.5333333333333</v>
      </c>
      <c r="F391" s="279">
        <v>446.26666666666665</v>
      </c>
      <c r="G391" s="279">
        <v>442.5333333333333</v>
      </c>
      <c r="H391" s="279">
        <v>458.5333333333333</v>
      </c>
      <c r="I391" s="279">
        <v>462.26666666666665</v>
      </c>
      <c r="J391" s="279">
        <v>466.5333333333333</v>
      </c>
      <c r="K391" s="277">
        <v>458</v>
      </c>
      <c r="L391" s="277">
        <v>450</v>
      </c>
      <c r="M391" s="277">
        <v>0.42997000000000002</v>
      </c>
    </row>
    <row r="392" spans="1:13">
      <c r="A392" s="268">
        <v>382</v>
      </c>
      <c r="B392" s="277" t="s">
        <v>499</v>
      </c>
      <c r="C392" s="278">
        <v>253.65</v>
      </c>
      <c r="D392" s="279">
        <v>255.20000000000002</v>
      </c>
      <c r="E392" s="279">
        <v>250.70000000000005</v>
      </c>
      <c r="F392" s="279">
        <v>247.75000000000003</v>
      </c>
      <c r="G392" s="279">
        <v>243.25000000000006</v>
      </c>
      <c r="H392" s="279">
        <v>258.15000000000003</v>
      </c>
      <c r="I392" s="279">
        <v>262.64999999999998</v>
      </c>
      <c r="J392" s="279">
        <v>265.60000000000002</v>
      </c>
      <c r="K392" s="277">
        <v>259.7</v>
      </c>
      <c r="L392" s="277">
        <v>252.25</v>
      </c>
      <c r="M392" s="277">
        <v>3.6147100000000001</v>
      </c>
    </row>
    <row r="393" spans="1:13">
      <c r="A393" s="268">
        <v>383</v>
      </c>
      <c r="B393" s="277" t="s">
        <v>167</v>
      </c>
      <c r="C393" s="278">
        <v>770.75</v>
      </c>
      <c r="D393" s="279">
        <v>775.69999999999993</v>
      </c>
      <c r="E393" s="279">
        <v>763.39999999999986</v>
      </c>
      <c r="F393" s="279">
        <v>756.05</v>
      </c>
      <c r="G393" s="279">
        <v>743.74999999999989</v>
      </c>
      <c r="H393" s="279">
        <v>783.04999999999984</v>
      </c>
      <c r="I393" s="279">
        <v>795.3499999999998</v>
      </c>
      <c r="J393" s="279">
        <v>802.69999999999982</v>
      </c>
      <c r="K393" s="277">
        <v>788</v>
      </c>
      <c r="L393" s="277">
        <v>768.35</v>
      </c>
      <c r="M393" s="277">
        <v>6.5073699999999999</v>
      </c>
    </row>
    <row r="394" spans="1:13">
      <c r="A394" s="268">
        <v>384</v>
      </c>
      <c r="B394" s="277" t="s">
        <v>501</v>
      </c>
      <c r="C394" s="278">
        <v>1274</v>
      </c>
      <c r="D394" s="279">
        <v>1279.3333333333333</v>
      </c>
      <c r="E394" s="279">
        <v>1258.6666666666665</v>
      </c>
      <c r="F394" s="279">
        <v>1243.3333333333333</v>
      </c>
      <c r="G394" s="279">
        <v>1222.6666666666665</v>
      </c>
      <c r="H394" s="279">
        <v>1294.6666666666665</v>
      </c>
      <c r="I394" s="279">
        <v>1315.333333333333</v>
      </c>
      <c r="J394" s="279">
        <v>1330.6666666666665</v>
      </c>
      <c r="K394" s="277">
        <v>1300</v>
      </c>
      <c r="L394" s="277">
        <v>1264</v>
      </c>
      <c r="M394" s="277">
        <v>9.01E-2</v>
      </c>
    </row>
    <row r="395" spans="1:13">
      <c r="A395" s="268">
        <v>385</v>
      </c>
      <c r="B395" s="277" t="s">
        <v>502</v>
      </c>
      <c r="C395" s="278">
        <v>277.95</v>
      </c>
      <c r="D395" s="279">
        <v>278.41666666666669</v>
      </c>
      <c r="E395" s="279">
        <v>274.83333333333337</v>
      </c>
      <c r="F395" s="279">
        <v>271.7166666666667</v>
      </c>
      <c r="G395" s="279">
        <v>268.13333333333338</v>
      </c>
      <c r="H395" s="279">
        <v>281.53333333333336</v>
      </c>
      <c r="I395" s="279">
        <v>285.11666666666673</v>
      </c>
      <c r="J395" s="279">
        <v>288.23333333333335</v>
      </c>
      <c r="K395" s="277">
        <v>282</v>
      </c>
      <c r="L395" s="277">
        <v>275.3</v>
      </c>
      <c r="M395" s="277">
        <v>2.5963400000000001</v>
      </c>
    </row>
    <row r="396" spans="1:13">
      <c r="A396" s="268">
        <v>386</v>
      </c>
      <c r="B396" s="277" t="s">
        <v>168</v>
      </c>
      <c r="C396" s="278">
        <v>175.35</v>
      </c>
      <c r="D396" s="279">
        <v>176.01666666666665</v>
      </c>
      <c r="E396" s="279">
        <v>172.0333333333333</v>
      </c>
      <c r="F396" s="279">
        <v>168.71666666666664</v>
      </c>
      <c r="G396" s="279">
        <v>164.73333333333329</v>
      </c>
      <c r="H396" s="279">
        <v>179.33333333333331</v>
      </c>
      <c r="I396" s="279">
        <v>183.31666666666666</v>
      </c>
      <c r="J396" s="279">
        <v>186.63333333333333</v>
      </c>
      <c r="K396" s="277">
        <v>180</v>
      </c>
      <c r="L396" s="277">
        <v>172.7</v>
      </c>
      <c r="M396" s="277">
        <v>154.08904000000001</v>
      </c>
    </row>
    <row r="397" spans="1:13">
      <c r="A397" s="268">
        <v>387</v>
      </c>
      <c r="B397" s="277" t="s">
        <v>500</v>
      </c>
      <c r="C397" s="278">
        <v>42.95</v>
      </c>
      <c r="D397" s="279">
        <v>43</v>
      </c>
      <c r="E397" s="279">
        <v>42.75</v>
      </c>
      <c r="F397" s="279">
        <v>42.55</v>
      </c>
      <c r="G397" s="279">
        <v>42.3</v>
      </c>
      <c r="H397" s="279">
        <v>43.2</v>
      </c>
      <c r="I397" s="279">
        <v>43.45</v>
      </c>
      <c r="J397" s="279">
        <v>43.650000000000006</v>
      </c>
      <c r="K397" s="277">
        <v>43.25</v>
      </c>
      <c r="L397" s="277">
        <v>42.8</v>
      </c>
      <c r="M397" s="277">
        <v>4.0484200000000001</v>
      </c>
    </row>
    <row r="398" spans="1:13">
      <c r="A398" s="268">
        <v>388</v>
      </c>
      <c r="B398" s="277" t="s">
        <v>169</v>
      </c>
      <c r="C398" s="278">
        <v>100.8</v>
      </c>
      <c r="D398" s="279">
        <v>101.3</v>
      </c>
      <c r="E398" s="279">
        <v>99.699999999999989</v>
      </c>
      <c r="F398" s="279">
        <v>98.6</v>
      </c>
      <c r="G398" s="279">
        <v>96.999999999999986</v>
      </c>
      <c r="H398" s="279">
        <v>102.39999999999999</v>
      </c>
      <c r="I398" s="279">
        <v>103.99999999999999</v>
      </c>
      <c r="J398" s="279">
        <v>105.1</v>
      </c>
      <c r="K398" s="277">
        <v>102.9</v>
      </c>
      <c r="L398" s="277">
        <v>100.2</v>
      </c>
      <c r="M398" s="277">
        <v>48.46284</v>
      </c>
    </row>
    <row r="399" spans="1:13">
      <c r="A399" s="268">
        <v>389</v>
      </c>
      <c r="B399" s="277" t="s">
        <v>503</v>
      </c>
      <c r="C399" s="278">
        <v>122.8</v>
      </c>
      <c r="D399" s="279">
        <v>123.18333333333334</v>
      </c>
      <c r="E399" s="279">
        <v>121.11666666666667</v>
      </c>
      <c r="F399" s="279">
        <v>119.43333333333334</v>
      </c>
      <c r="G399" s="279">
        <v>117.36666666666667</v>
      </c>
      <c r="H399" s="279">
        <v>124.86666666666667</v>
      </c>
      <c r="I399" s="279">
        <v>126.93333333333334</v>
      </c>
      <c r="J399" s="279">
        <v>128.61666666666667</v>
      </c>
      <c r="K399" s="277">
        <v>125.25</v>
      </c>
      <c r="L399" s="277">
        <v>121.5</v>
      </c>
      <c r="M399" s="277">
        <v>2.8891900000000001</v>
      </c>
    </row>
    <row r="400" spans="1:13">
      <c r="A400" s="268">
        <v>390</v>
      </c>
      <c r="B400" s="277" t="s">
        <v>504</v>
      </c>
      <c r="C400" s="278">
        <v>663.85</v>
      </c>
      <c r="D400" s="279">
        <v>666.05000000000007</v>
      </c>
      <c r="E400" s="279">
        <v>657.20000000000016</v>
      </c>
      <c r="F400" s="279">
        <v>650.55000000000007</v>
      </c>
      <c r="G400" s="279">
        <v>641.70000000000016</v>
      </c>
      <c r="H400" s="279">
        <v>672.70000000000016</v>
      </c>
      <c r="I400" s="279">
        <v>681.55000000000007</v>
      </c>
      <c r="J400" s="279">
        <v>688.20000000000016</v>
      </c>
      <c r="K400" s="277">
        <v>674.9</v>
      </c>
      <c r="L400" s="277">
        <v>659.4</v>
      </c>
      <c r="M400" s="277">
        <v>1.1013200000000001</v>
      </c>
    </row>
    <row r="401" spans="1:13">
      <c r="A401" s="268">
        <v>391</v>
      </c>
      <c r="B401" s="277" t="s">
        <v>170</v>
      </c>
      <c r="C401" s="278">
        <v>2011.45</v>
      </c>
      <c r="D401" s="279">
        <v>2025.5166666666664</v>
      </c>
      <c r="E401" s="279">
        <v>1993.333333333333</v>
      </c>
      <c r="F401" s="279">
        <v>1975.2166666666667</v>
      </c>
      <c r="G401" s="279">
        <v>1943.0333333333333</v>
      </c>
      <c r="H401" s="279">
        <v>2043.6333333333328</v>
      </c>
      <c r="I401" s="279">
        <v>2075.8166666666662</v>
      </c>
      <c r="J401" s="279">
        <v>2093.9333333333325</v>
      </c>
      <c r="K401" s="277">
        <v>2057.6999999999998</v>
      </c>
      <c r="L401" s="277">
        <v>2007.4</v>
      </c>
      <c r="M401" s="277">
        <v>138.10054</v>
      </c>
    </row>
    <row r="402" spans="1:13">
      <c r="A402" s="268">
        <v>392</v>
      </c>
      <c r="B402" s="277" t="s">
        <v>519</v>
      </c>
      <c r="C402" s="278">
        <v>9.9499999999999993</v>
      </c>
      <c r="D402" s="279">
        <v>9.9999999999999982</v>
      </c>
      <c r="E402" s="279">
        <v>9.8999999999999968</v>
      </c>
      <c r="F402" s="279">
        <v>9.8499999999999979</v>
      </c>
      <c r="G402" s="279">
        <v>9.7499999999999964</v>
      </c>
      <c r="H402" s="279">
        <v>10.049999999999997</v>
      </c>
      <c r="I402" s="279">
        <v>10.149999999999999</v>
      </c>
      <c r="J402" s="279">
        <v>10.199999999999998</v>
      </c>
      <c r="K402" s="277">
        <v>10.1</v>
      </c>
      <c r="L402" s="277">
        <v>9.9499999999999993</v>
      </c>
      <c r="M402" s="277">
        <v>5.9636699999999996</v>
      </c>
    </row>
    <row r="403" spans="1:13">
      <c r="A403" s="268">
        <v>393</v>
      </c>
      <c r="B403" s="277" t="s">
        <v>508</v>
      </c>
      <c r="C403" s="278">
        <v>201.05</v>
      </c>
      <c r="D403" s="279">
        <v>201.10000000000002</v>
      </c>
      <c r="E403" s="279">
        <v>198.55000000000004</v>
      </c>
      <c r="F403" s="279">
        <v>196.05</v>
      </c>
      <c r="G403" s="279">
        <v>193.50000000000003</v>
      </c>
      <c r="H403" s="279">
        <v>203.60000000000005</v>
      </c>
      <c r="I403" s="279">
        <v>206.15</v>
      </c>
      <c r="J403" s="279">
        <v>208.65000000000006</v>
      </c>
      <c r="K403" s="277">
        <v>203.65</v>
      </c>
      <c r="L403" s="277">
        <v>198.6</v>
      </c>
      <c r="M403" s="277">
        <v>2.0072700000000001</v>
      </c>
    </row>
    <row r="404" spans="1:13">
      <c r="A404" s="268">
        <v>394</v>
      </c>
      <c r="B404" s="277" t="s">
        <v>495</v>
      </c>
      <c r="C404" s="278">
        <v>240.65</v>
      </c>
      <c r="D404" s="279">
        <v>241.54999999999998</v>
      </c>
      <c r="E404" s="279">
        <v>239.09999999999997</v>
      </c>
      <c r="F404" s="279">
        <v>237.54999999999998</v>
      </c>
      <c r="G404" s="279">
        <v>235.09999999999997</v>
      </c>
      <c r="H404" s="279">
        <v>243.09999999999997</v>
      </c>
      <c r="I404" s="279">
        <v>245.54999999999995</v>
      </c>
      <c r="J404" s="279">
        <v>247.09999999999997</v>
      </c>
      <c r="K404" s="277">
        <v>244</v>
      </c>
      <c r="L404" s="277">
        <v>240</v>
      </c>
      <c r="M404" s="277">
        <v>1.3686</v>
      </c>
    </row>
    <row r="405" spans="1:13">
      <c r="A405" s="268">
        <v>395</v>
      </c>
      <c r="B405" s="277" t="s">
        <v>512</v>
      </c>
      <c r="C405" s="278">
        <v>48.5</v>
      </c>
      <c r="D405" s="279">
        <v>48.9</v>
      </c>
      <c r="E405" s="279">
        <v>47.65</v>
      </c>
      <c r="F405" s="279">
        <v>46.8</v>
      </c>
      <c r="G405" s="279">
        <v>45.55</v>
      </c>
      <c r="H405" s="279">
        <v>49.75</v>
      </c>
      <c r="I405" s="279">
        <v>51</v>
      </c>
      <c r="J405" s="279">
        <v>51.85</v>
      </c>
      <c r="K405" s="277">
        <v>50.15</v>
      </c>
      <c r="L405" s="277">
        <v>48.05</v>
      </c>
      <c r="M405" s="277">
        <v>2.0632000000000001</v>
      </c>
    </row>
    <row r="406" spans="1:13">
      <c r="A406" s="268">
        <v>396</v>
      </c>
      <c r="B406" s="277" t="s">
        <v>171</v>
      </c>
      <c r="C406" s="278">
        <v>34.4</v>
      </c>
      <c r="D406" s="279">
        <v>34.4</v>
      </c>
      <c r="E406" s="279">
        <v>33.799999999999997</v>
      </c>
      <c r="F406" s="279">
        <v>33.199999999999996</v>
      </c>
      <c r="G406" s="279">
        <v>32.599999999999994</v>
      </c>
      <c r="H406" s="279">
        <v>35</v>
      </c>
      <c r="I406" s="279">
        <v>35.600000000000009</v>
      </c>
      <c r="J406" s="279">
        <v>36.200000000000003</v>
      </c>
      <c r="K406" s="277">
        <v>35</v>
      </c>
      <c r="L406" s="277">
        <v>33.799999999999997</v>
      </c>
      <c r="M406" s="277">
        <v>195.88244</v>
      </c>
    </row>
    <row r="407" spans="1:13">
      <c r="A407" s="268">
        <v>397</v>
      </c>
      <c r="B407" s="277" t="s">
        <v>513</v>
      </c>
      <c r="C407" s="278">
        <v>8253.25</v>
      </c>
      <c r="D407" s="279">
        <v>8309.4166666666661</v>
      </c>
      <c r="E407" s="279">
        <v>8168.8333333333321</v>
      </c>
      <c r="F407" s="279">
        <v>8084.4166666666661</v>
      </c>
      <c r="G407" s="279">
        <v>7943.8333333333321</v>
      </c>
      <c r="H407" s="279">
        <v>8393.8333333333321</v>
      </c>
      <c r="I407" s="279">
        <v>8534.4166666666642</v>
      </c>
      <c r="J407" s="279">
        <v>8618.8333333333321</v>
      </c>
      <c r="K407" s="277">
        <v>8450</v>
      </c>
      <c r="L407" s="277">
        <v>8225</v>
      </c>
      <c r="M407" s="277">
        <v>0.13721</v>
      </c>
    </row>
    <row r="408" spans="1:13">
      <c r="A408" s="268">
        <v>398</v>
      </c>
      <c r="B408" s="277" t="s">
        <v>3523</v>
      </c>
      <c r="C408" s="278">
        <v>808.7</v>
      </c>
      <c r="D408" s="279">
        <v>811.83333333333337</v>
      </c>
      <c r="E408" s="279">
        <v>803.86666666666679</v>
      </c>
      <c r="F408" s="279">
        <v>799.03333333333342</v>
      </c>
      <c r="G408" s="279">
        <v>791.06666666666683</v>
      </c>
      <c r="H408" s="279">
        <v>816.66666666666674</v>
      </c>
      <c r="I408" s="279">
        <v>824.63333333333321</v>
      </c>
      <c r="J408" s="279">
        <v>829.4666666666667</v>
      </c>
      <c r="K408" s="277">
        <v>819.8</v>
      </c>
      <c r="L408" s="277">
        <v>807</v>
      </c>
      <c r="M408" s="277">
        <v>11.74804</v>
      </c>
    </row>
    <row r="409" spans="1:13">
      <c r="A409" s="268">
        <v>399</v>
      </c>
      <c r="B409" s="277" t="s">
        <v>280</v>
      </c>
      <c r="C409" s="278">
        <v>771</v>
      </c>
      <c r="D409" s="279">
        <v>771.73333333333323</v>
      </c>
      <c r="E409" s="279">
        <v>765.26666666666642</v>
      </c>
      <c r="F409" s="279">
        <v>759.53333333333319</v>
      </c>
      <c r="G409" s="279">
        <v>753.06666666666638</v>
      </c>
      <c r="H409" s="279">
        <v>777.46666666666647</v>
      </c>
      <c r="I409" s="279">
        <v>783.93333333333339</v>
      </c>
      <c r="J409" s="279">
        <v>789.66666666666652</v>
      </c>
      <c r="K409" s="277">
        <v>778.2</v>
      </c>
      <c r="L409" s="277">
        <v>766</v>
      </c>
      <c r="M409" s="277">
        <v>11.561909999999999</v>
      </c>
    </row>
    <row r="410" spans="1:13">
      <c r="A410" s="268">
        <v>400</v>
      </c>
      <c r="B410" s="277" t="s">
        <v>172</v>
      </c>
      <c r="C410" s="278">
        <v>190.45</v>
      </c>
      <c r="D410" s="279">
        <v>191.5</v>
      </c>
      <c r="E410" s="279">
        <v>188</v>
      </c>
      <c r="F410" s="279">
        <v>185.55</v>
      </c>
      <c r="G410" s="279">
        <v>182.05</v>
      </c>
      <c r="H410" s="279">
        <v>193.95</v>
      </c>
      <c r="I410" s="279">
        <v>197.45</v>
      </c>
      <c r="J410" s="279">
        <v>199.89999999999998</v>
      </c>
      <c r="K410" s="277">
        <v>195</v>
      </c>
      <c r="L410" s="277">
        <v>189.05</v>
      </c>
      <c r="M410" s="277">
        <v>464.62213000000003</v>
      </c>
    </row>
    <row r="411" spans="1:13">
      <c r="A411" s="268">
        <v>401</v>
      </c>
      <c r="B411" s="277" t="s">
        <v>514</v>
      </c>
      <c r="C411" s="278">
        <v>3696.65</v>
      </c>
      <c r="D411" s="279">
        <v>3735.9</v>
      </c>
      <c r="E411" s="279">
        <v>3581.8</v>
      </c>
      <c r="F411" s="279">
        <v>3466.9500000000003</v>
      </c>
      <c r="G411" s="279">
        <v>3312.8500000000004</v>
      </c>
      <c r="H411" s="279">
        <v>3850.75</v>
      </c>
      <c r="I411" s="279">
        <v>4004.8499999999995</v>
      </c>
      <c r="J411" s="279">
        <v>4119.7</v>
      </c>
      <c r="K411" s="277">
        <v>3890</v>
      </c>
      <c r="L411" s="277">
        <v>3621.05</v>
      </c>
      <c r="M411" s="277">
        <v>6.0220000000000003E-2</v>
      </c>
    </row>
    <row r="412" spans="1:13">
      <c r="A412" s="268">
        <v>402</v>
      </c>
      <c r="B412" s="277" t="s">
        <v>2402</v>
      </c>
      <c r="C412" s="278">
        <v>71.599999999999994</v>
      </c>
      <c r="D412" s="279">
        <v>72.266666666666666</v>
      </c>
      <c r="E412" s="279">
        <v>70.683333333333337</v>
      </c>
      <c r="F412" s="279">
        <v>69.766666666666666</v>
      </c>
      <c r="G412" s="279">
        <v>68.183333333333337</v>
      </c>
      <c r="H412" s="279">
        <v>73.183333333333337</v>
      </c>
      <c r="I412" s="279">
        <v>74.76666666666668</v>
      </c>
      <c r="J412" s="279">
        <v>75.683333333333337</v>
      </c>
      <c r="K412" s="277">
        <v>73.849999999999994</v>
      </c>
      <c r="L412" s="277">
        <v>71.349999999999994</v>
      </c>
      <c r="M412" s="277">
        <v>0.55579000000000001</v>
      </c>
    </row>
    <row r="413" spans="1:13">
      <c r="A413" s="268">
        <v>403</v>
      </c>
      <c r="B413" s="277" t="s">
        <v>2404</v>
      </c>
      <c r="C413" s="278">
        <v>51.15</v>
      </c>
      <c r="D413" s="279">
        <v>51.316666666666663</v>
      </c>
      <c r="E413" s="279">
        <v>50.933333333333323</v>
      </c>
      <c r="F413" s="279">
        <v>50.716666666666661</v>
      </c>
      <c r="G413" s="279">
        <v>50.333333333333321</v>
      </c>
      <c r="H413" s="279">
        <v>51.533333333333324</v>
      </c>
      <c r="I413" s="279">
        <v>51.916666666666664</v>
      </c>
      <c r="J413" s="279">
        <v>52.133333333333326</v>
      </c>
      <c r="K413" s="277">
        <v>51.7</v>
      </c>
      <c r="L413" s="277">
        <v>51.1</v>
      </c>
      <c r="M413" s="277">
        <v>2.4910899999999998</v>
      </c>
    </row>
    <row r="414" spans="1:13">
      <c r="A414" s="268">
        <v>404</v>
      </c>
      <c r="B414" s="277" t="s">
        <v>2412</v>
      </c>
      <c r="C414" s="278">
        <v>148.1</v>
      </c>
      <c r="D414" s="279">
        <v>149.23333333333335</v>
      </c>
      <c r="E414" s="279">
        <v>146.4666666666667</v>
      </c>
      <c r="F414" s="279">
        <v>144.83333333333334</v>
      </c>
      <c r="G414" s="279">
        <v>142.06666666666669</v>
      </c>
      <c r="H414" s="279">
        <v>150.8666666666667</v>
      </c>
      <c r="I414" s="279">
        <v>153.63333333333335</v>
      </c>
      <c r="J414" s="279">
        <v>155.26666666666671</v>
      </c>
      <c r="K414" s="277">
        <v>152</v>
      </c>
      <c r="L414" s="277">
        <v>147.6</v>
      </c>
      <c r="M414" s="277">
        <v>6.6866199999999996</v>
      </c>
    </row>
    <row r="415" spans="1:13">
      <c r="A415" s="268">
        <v>405</v>
      </c>
      <c r="B415" s="277" t="s">
        <v>516</v>
      </c>
      <c r="C415" s="278">
        <v>1275.8499999999999</v>
      </c>
      <c r="D415" s="279">
        <v>1280.4833333333333</v>
      </c>
      <c r="E415" s="279">
        <v>1266.0666666666666</v>
      </c>
      <c r="F415" s="279">
        <v>1256.2833333333333</v>
      </c>
      <c r="G415" s="279">
        <v>1241.8666666666666</v>
      </c>
      <c r="H415" s="279">
        <v>1290.2666666666667</v>
      </c>
      <c r="I415" s="279">
        <v>1304.6833333333332</v>
      </c>
      <c r="J415" s="279">
        <v>1314.4666666666667</v>
      </c>
      <c r="K415" s="277">
        <v>1294.9000000000001</v>
      </c>
      <c r="L415" s="277">
        <v>1270.7</v>
      </c>
      <c r="M415" s="277">
        <v>4.9299999999999997E-2</v>
      </c>
    </row>
    <row r="416" spans="1:13">
      <c r="A416" s="268">
        <v>406</v>
      </c>
      <c r="B416" s="277" t="s">
        <v>518</v>
      </c>
      <c r="C416" s="278">
        <v>175.9</v>
      </c>
      <c r="D416" s="279">
        <v>176.98333333333335</v>
      </c>
      <c r="E416" s="279">
        <v>173.41666666666669</v>
      </c>
      <c r="F416" s="279">
        <v>170.93333333333334</v>
      </c>
      <c r="G416" s="279">
        <v>167.36666666666667</v>
      </c>
      <c r="H416" s="279">
        <v>179.4666666666667</v>
      </c>
      <c r="I416" s="279">
        <v>183.03333333333336</v>
      </c>
      <c r="J416" s="279">
        <v>185.51666666666671</v>
      </c>
      <c r="K416" s="277">
        <v>180.55</v>
      </c>
      <c r="L416" s="277">
        <v>174.5</v>
      </c>
      <c r="M416" s="277">
        <v>0.49607000000000001</v>
      </c>
    </row>
    <row r="417" spans="1:13">
      <c r="A417" s="268">
        <v>407</v>
      </c>
      <c r="B417" s="277" t="s">
        <v>173</v>
      </c>
      <c r="C417" s="278">
        <v>21361.200000000001</v>
      </c>
      <c r="D417" s="279">
        <v>21460.133333333331</v>
      </c>
      <c r="E417" s="279">
        <v>21132.266666666663</v>
      </c>
      <c r="F417" s="279">
        <v>20903.333333333332</v>
      </c>
      <c r="G417" s="279">
        <v>20575.466666666664</v>
      </c>
      <c r="H417" s="279">
        <v>21689.066666666662</v>
      </c>
      <c r="I417" s="279">
        <v>22016.933333333331</v>
      </c>
      <c r="J417" s="279">
        <v>22245.866666666661</v>
      </c>
      <c r="K417" s="277">
        <v>21788</v>
      </c>
      <c r="L417" s="277">
        <v>21231.200000000001</v>
      </c>
      <c r="M417" s="277">
        <v>0.80647000000000002</v>
      </c>
    </row>
    <row r="418" spans="1:13">
      <c r="A418" s="268">
        <v>408</v>
      </c>
      <c r="B418" s="277" t="s">
        <v>520</v>
      </c>
      <c r="C418" s="278">
        <v>808.5</v>
      </c>
      <c r="D418" s="279">
        <v>818.33333333333337</v>
      </c>
      <c r="E418" s="279">
        <v>790.16666666666674</v>
      </c>
      <c r="F418" s="279">
        <v>771.83333333333337</v>
      </c>
      <c r="G418" s="279">
        <v>743.66666666666674</v>
      </c>
      <c r="H418" s="279">
        <v>836.66666666666674</v>
      </c>
      <c r="I418" s="279">
        <v>864.83333333333348</v>
      </c>
      <c r="J418" s="279">
        <v>883.16666666666674</v>
      </c>
      <c r="K418" s="277">
        <v>846.5</v>
      </c>
      <c r="L418" s="277">
        <v>800</v>
      </c>
      <c r="M418" s="277">
        <v>0.33539999999999998</v>
      </c>
    </row>
    <row r="419" spans="1:13">
      <c r="A419" s="268">
        <v>409</v>
      </c>
      <c r="B419" s="277" t="s">
        <v>174</v>
      </c>
      <c r="C419" s="278">
        <v>1285.8499999999999</v>
      </c>
      <c r="D419" s="279">
        <v>1276.2833333333333</v>
      </c>
      <c r="E419" s="279">
        <v>1258.5666666666666</v>
      </c>
      <c r="F419" s="279">
        <v>1231.2833333333333</v>
      </c>
      <c r="G419" s="279">
        <v>1213.5666666666666</v>
      </c>
      <c r="H419" s="279">
        <v>1303.5666666666666</v>
      </c>
      <c r="I419" s="279">
        <v>1321.2833333333333</v>
      </c>
      <c r="J419" s="279">
        <v>1348.5666666666666</v>
      </c>
      <c r="K419" s="277">
        <v>1294</v>
      </c>
      <c r="L419" s="277">
        <v>1249</v>
      </c>
      <c r="M419" s="277">
        <v>6.73203</v>
      </c>
    </row>
    <row r="420" spans="1:13">
      <c r="A420" s="268">
        <v>410</v>
      </c>
      <c r="B420" s="277" t="s">
        <v>515</v>
      </c>
      <c r="C420" s="278">
        <v>356.55</v>
      </c>
      <c r="D420" s="279">
        <v>358.16666666666669</v>
      </c>
      <c r="E420" s="279">
        <v>352.38333333333338</v>
      </c>
      <c r="F420" s="279">
        <v>348.2166666666667</v>
      </c>
      <c r="G420" s="279">
        <v>342.43333333333339</v>
      </c>
      <c r="H420" s="279">
        <v>362.33333333333337</v>
      </c>
      <c r="I420" s="279">
        <v>368.11666666666667</v>
      </c>
      <c r="J420" s="279">
        <v>372.28333333333336</v>
      </c>
      <c r="K420" s="277">
        <v>363.95</v>
      </c>
      <c r="L420" s="277">
        <v>354</v>
      </c>
      <c r="M420" s="277">
        <v>0.15723999999999999</v>
      </c>
    </row>
    <row r="421" spans="1:13">
      <c r="A421" s="268">
        <v>411</v>
      </c>
      <c r="B421" s="277" t="s">
        <v>510</v>
      </c>
      <c r="C421" s="278">
        <v>21.9</v>
      </c>
      <c r="D421" s="279">
        <v>21.866666666666664</v>
      </c>
      <c r="E421" s="279">
        <v>21.733333333333327</v>
      </c>
      <c r="F421" s="279">
        <v>21.566666666666663</v>
      </c>
      <c r="G421" s="279">
        <v>21.433333333333326</v>
      </c>
      <c r="H421" s="279">
        <v>22.033333333333328</v>
      </c>
      <c r="I421" s="279">
        <v>22.166666666666661</v>
      </c>
      <c r="J421" s="279">
        <v>22.333333333333329</v>
      </c>
      <c r="K421" s="277">
        <v>22</v>
      </c>
      <c r="L421" s="277">
        <v>21.7</v>
      </c>
      <c r="M421" s="277">
        <v>2.31284</v>
      </c>
    </row>
    <row r="422" spans="1:13">
      <c r="A422" s="268">
        <v>412</v>
      </c>
      <c r="B422" s="277" t="s">
        <v>511</v>
      </c>
      <c r="C422" s="278">
        <v>1511.2</v>
      </c>
      <c r="D422" s="279">
        <v>1512.5333333333335</v>
      </c>
      <c r="E422" s="279">
        <v>1493.0666666666671</v>
      </c>
      <c r="F422" s="279">
        <v>1474.9333333333336</v>
      </c>
      <c r="G422" s="279">
        <v>1455.4666666666672</v>
      </c>
      <c r="H422" s="279">
        <v>1530.666666666667</v>
      </c>
      <c r="I422" s="279">
        <v>1550.1333333333337</v>
      </c>
      <c r="J422" s="279">
        <v>1568.2666666666669</v>
      </c>
      <c r="K422" s="277">
        <v>1532</v>
      </c>
      <c r="L422" s="277">
        <v>1494.4</v>
      </c>
      <c r="M422" s="277">
        <v>0.38996999999999998</v>
      </c>
    </row>
    <row r="423" spans="1:13">
      <c r="A423" s="268">
        <v>413</v>
      </c>
      <c r="B423" s="277" t="s">
        <v>521</v>
      </c>
      <c r="C423" s="278">
        <v>283</v>
      </c>
      <c r="D423" s="279">
        <v>285.33333333333331</v>
      </c>
      <c r="E423" s="279">
        <v>277.66666666666663</v>
      </c>
      <c r="F423" s="279">
        <v>272.33333333333331</v>
      </c>
      <c r="G423" s="279">
        <v>264.66666666666663</v>
      </c>
      <c r="H423" s="279">
        <v>290.66666666666663</v>
      </c>
      <c r="I423" s="279">
        <v>298.33333333333326</v>
      </c>
      <c r="J423" s="279">
        <v>303.66666666666663</v>
      </c>
      <c r="K423" s="277">
        <v>293</v>
      </c>
      <c r="L423" s="277">
        <v>280</v>
      </c>
      <c r="M423" s="277">
        <v>1.9400299999999999</v>
      </c>
    </row>
    <row r="424" spans="1:13">
      <c r="A424" s="268">
        <v>414</v>
      </c>
      <c r="B424" s="277" t="s">
        <v>522</v>
      </c>
      <c r="C424" s="278">
        <v>1021.8</v>
      </c>
      <c r="D424" s="279">
        <v>1023.5833333333334</v>
      </c>
      <c r="E424" s="279">
        <v>1018.2166666666667</v>
      </c>
      <c r="F424" s="279">
        <v>1014.6333333333333</v>
      </c>
      <c r="G424" s="279">
        <v>1009.2666666666667</v>
      </c>
      <c r="H424" s="279">
        <v>1027.1666666666667</v>
      </c>
      <c r="I424" s="279">
        <v>1032.5333333333333</v>
      </c>
      <c r="J424" s="279">
        <v>1036.1166666666668</v>
      </c>
      <c r="K424" s="277">
        <v>1028.95</v>
      </c>
      <c r="L424" s="277">
        <v>1020</v>
      </c>
      <c r="M424" s="277">
        <v>2.2976200000000002</v>
      </c>
    </row>
    <row r="425" spans="1:13">
      <c r="A425" s="268">
        <v>415</v>
      </c>
      <c r="B425" s="277" t="s">
        <v>523</v>
      </c>
      <c r="C425" s="278">
        <v>348.1</v>
      </c>
      <c r="D425" s="279">
        <v>349.68333333333334</v>
      </c>
      <c r="E425" s="279">
        <v>343.66666666666669</v>
      </c>
      <c r="F425" s="279">
        <v>339.23333333333335</v>
      </c>
      <c r="G425" s="279">
        <v>333.2166666666667</v>
      </c>
      <c r="H425" s="279">
        <v>354.11666666666667</v>
      </c>
      <c r="I425" s="279">
        <v>360.13333333333333</v>
      </c>
      <c r="J425" s="279">
        <v>364.56666666666666</v>
      </c>
      <c r="K425" s="277">
        <v>355.7</v>
      </c>
      <c r="L425" s="277">
        <v>345.25</v>
      </c>
      <c r="M425" s="277">
        <v>1.8879999999999999</v>
      </c>
    </row>
    <row r="426" spans="1:13">
      <c r="A426" s="268">
        <v>416</v>
      </c>
      <c r="B426" s="277" t="s">
        <v>524</v>
      </c>
      <c r="C426" s="278">
        <v>6.55</v>
      </c>
      <c r="D426" s="279">
        <v>6.6000000000000005</v>
      </c>
      <c r="E426" s="279">
        <v>6.5000000000000009</v>
      </c>
      <c r="F426" s="279">
        <v>6.45</v>
      </c>
      <c r="G426" s="279">
        <v>6.3500000000000005</v>
      </c>
      <c r="H426" s="279">
        <v>6.6500000000000012</v>
      </c>
      <c r="I426" s="279">
        <v>6.7500000000000009</v>
      </c>
      <c r="J426" s="279">
        <v>6.8000000000000016</v>
      </c>
      <c r="K426" s="277">
        <v>6.7</v>
      </c>
      <c r="L426" s="277">
        <v>6.55</v>
      </c>
      <c r="M426" s="277">
        <v>34.459910000000001</v>
      </c>
    </row>
    <row r="427" spans="1:13">
      <c r="A427" s="268">
        <v>417</v>
      </c>
      <c r="B427" s="277" t="s">
        <v>2516</v>
      </c>
      <c r="C427" s="278">
        <v>545.45000000000005</v>
      </c>
      <c r="D427" s="279">
        <v>551.48333333333335</v>
      </c>
      <c r="E427" s="279">
        <v>527.9666666666667</v>
      </c>
      <c r="F427" s="279">
        <v>510.48333333333335</v>
      </c>
      <c r="G427" s="279">
        <v>486.9666666666667</v>
      </c>
      <c r="H427" s="279">
        <v>568.9666666666667</v>
      </c>
      <c r="I427" s="279">
        <v>592.48333333333335</v>
      </c>
      <c r="J427" s="279">
        <v>609.9666666666667</v>
      </c>
      <c r="K427" s="277">
        <v>575</v>
      </c>
      <c r="L427" s="277">
        <v>534</v>
      </c>
      <c r="M427" s="277">
        <v>0.76356000000000002</v>
      </c>
    </row>
    <row r="428" spans="1:13">
      <c r="A428" s="268">
        <v>418</v>
      </c>
      <c r="B428" s="277" t="s">
        <v>527</v>
      </c>
      <c r="C428" s="278">
        <v>167.05</v>
      </c>
      <c r="D428" s="279">
        <v>167.58333333333334</v>
      </c>
      <c r="E428" s="279">
        <v>165.61666666666667</v>
      </c>
      <c r="F428" s="279">
        <v>164.18333333333334</v>
      </c>
      <c r="G428" s="279">
        <v>162.21666666666667</v>
      </c>
      <c r="H428" s="279">
        <v>169.01666666666668</v>
      </c>
      <c r="I428" s="279">
        <v>170.98333333333332</v>
      </c>
      <c r="J428" s="279">
        <v>172.41666666666669</v>
      </c>
      <c r="K428" s="277">
        <v>169.55</v>
      </c>
      <c r="L428" s="277">
        <v>166.15</v>
      </c>
      <c r="M428" s="277">
        <v>1.9613400000000001</v>
      </c>
    </row>
    <row r="429" spans="1:13">
      <c r="A429" s="268">
        <v>419</v>
      </c>
      <c r="B429" s="277" t="s">
        <v>2525</v>
      </c>
      <c r="C429" s="278">
        <v>50.65</v>
      </c>
      <c r="D429" s="279">
        <v>51.133333333333326</v>
      </c>
      <c r="E429" s="279">
        <v>49.816666666666649</v>
      </c>
      <c r="F429" s="279">
        <v>48.98333333333332</v>
      </c>
      <c r="G429" s="279">
        <v>47.666666666666643</v>
      </c>
      <c r="H429" s="279">
        <v>51.966666666666654</v>
      </c>
      <c r="I429" s="279">
        <v>53.283333333333331</v>
      </c>
      <c r="J429" s="279">
        <v>54.11666666666666</v>
      </c>
      <c r="K429" s="277">
        <v>52.45</v>
      </c>
      <c r="L429" s="277">
        <v>50.3</v>
      </c>
      <c r="M429" s="277">
        <v>15.77646</v>
      </c>
    </row>
    <row r="430" spans="1:13">
      <c r="A430" s="268">
        <v>420</v>
      </c>
      <c r="B430" s="277" t="s">
        <v>175</v>
      </c>
      <c r="C430" s="286">
        <v>4372.45</v>
      </c>
      <c r="D430" s="287">
        <v>4396.333333333333</v>
      </c>
      <c r="E430" s="287">
        <v>4326.1166666666659</v>
      </c>
      <c r="F430" s="287">
        <v>4279.7833333333328</v>
      </c>
      <c r="G430" s="287">
        <v>4209.5666666666657</v>
      </c>
      <c r="H430" s="287">
        <v>4442.6666666666661</v>
      </c>
      <c r="I430" s="287">
        <v>4512.8833333333332</v>
      </c>
      <c r="J430" s="287">
        <v>4559.2166666666662</v>
      </c>
      <c r="K430" s="288">
        <v>4466.55</v>
      </c>
      <c r="L430" s="288">
        <v>4350</v>
      </c>
      <c r="M430" s="288">
        <v>1.4126799999999999</v>
      </c>
    </row>
    <row r="431" spans="1:13">
      <c r="A431" s="268">
        <v>421</v>
      </c>
      <c r="B431" s="277" t="s">
        <v>176</v>
      </c>
      <c r="C431" s="277">
        <v>712.2</v>
      </c>
      <c r="D431" s="279">
        <v>716.4</v>
      </c>
      <c r="E431" s="279">
        <v>702.8</v>
      </c>
      <c r="F431" s="279">
        <v>693.4</v>
      </c>
      <c r="G431" s="279">
        <v>679.8</v>
      </c>
      <c r="H431" s="279">
        <v>725.8</v>
      </c>
      <c r="I431" s="279">
        <v>739.40000000000009</v>
      </c>
      <c r="J431" s="279">
        <v>748.8</v>
      </c>
      <c r="K431" s="277">
        <v>730</v>
      </c>
      <c r="L431" s="277">
        <v>707</v>
      </c>
      <c r="M431" s="277">
        <v>35.549840000000003</v>
      </c>
    </row>
    <row r="432" spans="1:13">
      <c r="A432" s="268">
        <v>422</v>
      </c>
      <c r="B432" s="277" t="s">
        <v>177</v>
      </c>
      <c r="C432" s="277">
        <v>749.05</v>
      </c>
      <c r="D432" s="279">
        <v>749.18333333333339</v>
      </c>
      <c r="E432" s="279">
        <v>736.36666666666679</v>
      </c>
      <c r="F432" s="279">
        <v>723.68333333333339</v>
      </c>
      <c r="G432" s="279">
        <v>710.86666666666679</v>
      </c>
      <c r="H432" s="279">
        <v>761.86666666666679</v>
      </c>
      <c r="I432" s="279">
        <v>774.68333333333339</v>
      </c>
      <c r="J432" s="279">
        <v>787.36666666666679</v>
      </c>
      <c r="K432" s="277">
        <v>762</v>
      </c>
      <c r="L432" s="277">
        <v>736.5</v>
      </c>
      <c r="M432" s="277">
        <v>5.0547800000000001</v>
      </c>
    </row>
    <row r="433" spans="1:13">
      <c r="A433" s="268">
        <v>423</v>
      </c>
      <c r="B433" s="277" t="s">
        <v>525</v>
      </c>
      <c r="C433" s="277">
        <v>82.85</v>
      </c>
      <c r="D433" s="279">
        <v>83.266666666666666</v>
      </c>
      <c r="E433" s="279">
        <v>81.683333333333337</v>
      </c>
      <c r="F433" s="279">
        <v>80.516666666666666</v>
      </c>
      <c r="G433" s="279">
        <v>78.933333333333337</v>
      </c>
      <c r="H433" s="279">
        <v>84.433333333333337</v>
      </c>
      <c r="I433" s="279">
        <v>86.01666666666668</v>
      </c>
      <c r="J433" s="279">
        <v>87.183333333333337</v>
      </c>
      <c r="K433" s="277">
        <v>84.85</v>
      </c>
      <c r="L433" s="277">
        <v>82.1</v>
      </c>
      <c r="M433" s="277">
        <v>1.0305500000000001</v>
      </c>
    </row>
    <row r="434" spans="1:13">
      <c r="A434" s="268">
        <v>424</v>
      </c>
      <c r="B434" s="277" t="s">
        <v>281</v>
      </c>
      <c r="C434" s="277">
        <v>151.30000000000001</v>
      </c>
      <c r="D434" s="279">
        <v>152.88333333333335</v>
      </c>
      <c r="E434" s="279">
        <v>148.9666666666667</v>
      </c>
      <c r="F434" s="279">
        <v>146.63333333333335</v>
      </c>
      <c r="G434" s="279">
        <v>142.7166666666667</v>
      </c>
      <c r="H434" s="279">
        <v>155.2166666666667</v>
      </c>
      <c r="I434" s="279">
        <v>159.13333333333338</v>
      </c>
      <c r="J434" s="279">
        <v>161.4666666666667</v>
      </c>
      <c r="K434" s="277">
        <v>156.80000000000001</v>
      </c>
      <c r="L434" s="277">
        <v>150.55000000000001</v>
      </c>
      <c r="M434" s="277">
        <v>6.5875500000000002</v>
      </c>
    </row>
    <row r="435" spans="1:13">
      <c r="A435" s="268">
        <v>425</v>
      </c>
      <c r="B435" s="277" t="s">
        <v>526</v>
      </c>
      <c r="C435" s="277">
        <v>455.6</v>
      </c>
      <c r="D435" s="279">
        <v>458.93333333333334</v>
      </c>
      <c r="E435" s="279">
        <v>449.16666666666669</v>
      </c>
      <c r="F435" s="279">
        <v>442.73333333333335</v>
      </c>
      <c r="G435" s="279">
        <v>432.9666666666667</v>
      </c>
      <c r="H435" s="279">
        <v>465.36666666666667</v>
      </c>
      <c r="I435" s="279">
        <v>475.13333333333333</v>
      </c>
      <c r="J435" s="279">
        <v>481.56666666666666</v>
      </c>
      <c r="K435" s="277">
        <v>468.7</v>
      </c>
      <c r="L435" s="277">
        <v>452.5</v>
      </c>
      <c r="M435" s="277">
        <v>2.08799</v>
      </c>
    </row>
    <row r="436" spans="1:13">
      <c r="A436" s="268">
        <v>426</v>
      </c>
      <c r="B436" s="277" t="s">
        <v>3387</v>
      </c>
      <c r="C436" s="277">
        <v>270.25</v>
      </c>
      <c r="D436" s="279">
        <v>272.48333333333335</v>
      </c>
      <c r="E436" s="279">
        <v>267.76666666666671</v>
      </c>
      <c r="F436" s="279">
        <v>265.28333333333336</v>
      </c>
      <c r="G436" s="279">
        <v>260.56666666666672</v>
      </c>
      <c r="H436" s="279">
        <v>274.9666666666667</v>
      </c>
      <c r="I436" s="279">
        <v>279.68333333333339</v>
      </c>
      <c r="J436" s="279">
        <v>282.16666666666669</v>
      </c>
      <c r="K436" s="277">
        <v>277.2</v>
      </c>
      <c r="L436" s="277">
        <v>270</v>
      </c>
      <c r="M436" s="277">
        <v>1.5229699999999999</v>
      </c>
    </row>
    <row r="437" spans="1:13">
      <c r="A437" s="268">
        <v>427</v>
      </c>
      <c r="B437" s="277" t="s">
        <v>529</v>
      </c>
      <c r="C437" s="277">
        <v>1468.95</v>
      </c>
      <c r="D437" s="279">
        <v>1458.0166666666664</v>
      </c>
      <c r="E437" s="279">
        <v>1416.0333333333328</v>
      </c>
      <c r="F437" s="279">
        <v>1363.1166666666663</v>
      </c>
      <c r="G437" s="279">
        <v>1321.1333333333328</v>
      </c>
      <c r="H437" s="279">
        <v>1510.9333333333329</v>
      </c>
      <c r="I437" s="279">
        <v>1552.9166666666665</v>
      </c>
      <c r="J437" s="279">
        <v>1605.833333333333</v>
      </c>
      <c r="K437" s="277">
        <v>1500</v>
      </c>
      <c r="L437" s="277">
        <v>1405.1</v>
      </c>
      <c r="M437" s="277">
        <v>0.87190999999999996</v>
      </c>
    </row>
    <row r="438" spans="1:13">
      <c r="A438" s="268">
        <v>428</v>
      </c>
      <c r="B438" s="277" t="s">
        <v>530</v>
      </c>
      <c r="C438" s="277">
        <v>422.5</v>
      </c>
      <c r="D438" s="279">
        <v>425.51666666666665</v>
      </c>
      <c r="E438" s="279">
        <v>418.0333333333333</v>
      </c>
      <c r="F438" s="279">
        <v>413.56666666666666</v>
      </c>
      <c r="G438" s="279">
        <v>406.08333333333331</v>
      </c>
      <c r="H438" s="279">
        <v>429.98333333333329</v>
      </c>
      <c r="I438" s="279">
        <v>437.46666666666664</v>
      </c>
      <c r="J438" s="279">
        <v>441.93333333333328</v>
      </c>
      <c r="K438" s="277">
        <v>433</v>
      </c>
      <c r="L438" s="277">
        <v>421.05</v>
      </c>
      <c r="M438" s="277">
        <v>0.68567999999999996</v>
      </c>
    </row>
    <row r="439" spans="1:13">
      <c r="A439" s="268">
        <v>429</v>
      </c>
      <c r="B439" s="277" t="s">
        <v>178</v>
      </c>
      <c r="C439" s="277">
        <v>463.4</v>
      </c>
      <c r="D439" s="279">
        <v>466.84999999999997</v>
      </c>
      <c r="E439" s="279">
        <v>457.94999999999993</v>
      </c>
      <c r="F439" s="279">
        <v>452.49999999999994</v>
      </c>
      <c r="G439" s="279">
        <v>443.59999999999991</v>
      </c>
      <c r="H439" s="279">
        <v>472.29999999999995</v>
      </c>
      <c r="I439" s="279">
        <v>481.19999999999993</v>
      </c>
      <c r="J439" s="279">
        <v>486.65</v>
      </c>
      <c r="K439" s="277">
        <v>475.75</v>
      </c>
      <c r="L439" s="277">
        <v>461.4</v>
      </c>
      <c r="M439" s="277">
        <v>77.240759999999995</v>
      </c>
    </row>
    <row r="440" spans="1:13">
      <c r="A440" s="268">
        <v>430</v>
      </c>
      <c r="B440" s="277" t="s">
        <v>531</v>
      </c>
      <c r="C440" s="277">
        <v>266.39999999999998</v>
      </c>
      <c r="D440" s="279">
        <v>268.65000000000003</v>
      </c>
      <c r="E440" s="279">
        <v>260.30000000000007</v>
      </c>
      <c r="F440" s="279">
        <v>254.20000000000005</v>
      </c>
      <c r="G440" s="279">
        <v>245.85000000000008</v>
      </c>
      <c r="H440" s="279">
        <v>274.75000000000006</v>
      </c>
      <c r="I440" s="279">
        <v>283.10000000000008</v>
      </c>
      <c r="J440" s="279">
        <v>289.20000000000005</v>
      </c>
      <c r="K440" s="277">
        <v>277</v>
      </c>
      <c r="L440" s="277">
        <v>262.55</v>
      </c>
      <c r="M440" s="277">
        <v>1.37609</v>
      </c>
    </row>
    <row r="441" spans="1:13">
      <c r="A441" s="268">
        <v>431</v>
      </c>
      <c r="B441" s="277" t="s">
        <v>179</v>
      </c>
      <c r="C441" s="277">
        <v>422.55</v>
      </c>
      <c r="D441" s="279">
        <v>425.55</v>
      </c>
      <c r="E441" s="279">
        <v>415.1</v>
      </c>
      <c r="F441" s="279">
        <v>407.65000000000003</v>
      </c>
      <c r="G441" s="279">
        <v>397.20000000000005</v>
      </c>
      <c r="H441" s="279">
        <v>433</v>
      </c>
      <c r="I441" s="279">
        <v>443.44999999999993</v>
      </c>
      <c r="J441" s="279">
        <v>450.9</v>
      </c>
      <c r="K441" s="277">
        <v>436</v>
      </c>
      <c r="L441" s="277">
        <v>418.1</v>
      </c>
      <c r="M441" s="277">
        <v>15.532109999999999</v>
      </c>
    </row>
    <row r="442" spans="1:13">
      <c r="A442" s="268">
        <v>432</v>
      </c>
      <c r="B442" s="277" t="s">
        <v>532</v>
      </c>
      <c r="C442" s="277">
        <v>180.85</v>
      </c>
      <c r="D442" s="279">
        <v>181.85</v>
      </c>
      <c r="E442" s="279">
        <v>179</v>
      </c>
      <c r="F442" s="279">
        <v>177.15</v>
      </c>
      <c r="G442" s="279">
        <v>174.3</v>
      </c>
      <c r="H442" s="279">
        <v>183.7</v>
      </c>
      <c r="I442" s="279">
        <v>186.54999999999995</v>
      </c>
      <c r="J442" s="279">
        <v>188.39999999999998</v>
      </c>
      <c r="K442" s="277">
        <v>184.7</v>
      </c>
      <c r="L442" s="277">
        <v>180</v>
      </c>
      <c r="M442" s="277">
        <v>1.0333300000000001</v>
      </c>
    </row>
    <row r="443" spans="1:13">
      <c r="A443" s="268">
        <v>433</v>
      </c>
      <c r="B443" s="277" t="s">
        <v>533</v>
      </c>
      <c r="C443" s="277">
        <v>1459.2</v>
      </c>
      <c r="D443" s="279">
        <v>1467.0333333333335</v>
      </c>
      <c r="E443" s="279">
        <v>1434.166666666667</v>
      </c>
      <c r="F443" s="279">
        <v>1409.1333333333334</v>
      </c>
      <c r="G443" s="279">
        <v>1376.2666666666669</v>
      </c>
      <c r="H443" s="279">
        <v>1492.0666666666671</v>
      </c>
      <c r="I443" s="279">
        <v>1524.9333333333334</v>
      </c>
      <c r="J443" s="279">
        <v>1549.9666666666672</v>
      </c>
      <c r="K443" s="277">
        <v>1499.9</v>
      </c>
      <c r="L443" s="277">
        <v>1442</v>
      </c>
      <c r="M443" s="277">
        <v>1.7620199999999999</v>
      </c>
    </row>
    <row r="444" spans="1:13">
      <c r="A444" s="268">
        <v>434</v>
      </c>
      <c r="B444" s="277" t="s">
        <v>534</v>
      </c>
      <c r="C444" s="277">
        <v>3.95</v>
      </c>
      <c r="D444" s="279">
        <v>3.9500000000000006</v>
      </c>
      <c r="E444" s="279">
        <v>3.9500000000000011</v>
      </c>
      <c r="F444" s="279">
        <v>3.9500000000000006</v>
      </c>
      <c r="G444" s="279">
        <v>3.9500000000000011</v>
      </c>
      <c r="H444" s="279">
        <v>3.9500000000000011</v>
      </c>
      <c r="I444" s="279">
        <v>3.95</v>
      </c>
      <c r="J444" s="279">
        <v>3.9500000000000011</v>
      </c>
      <c r="K444" s="277">
        <v>3.95</v>
      </c>
      <c r="L444" s="277">
        <v>3.95</v>
      </c>
      <c r="M444" s="277">
        <v>22.64235</v>
      </c>
    </row>
    <row r="445" spans="1:13">
      <c r="A445" s="268">
        <v>435</v>
      </c>
      <c r="B445" s="277" t="s">
        <v>535</v>
      </c>
      <c r="C445" s="277">
        <v>144.1</v>
      </c>
      <c r="D445" s="279">
        <v>143.91666666666666</v>
      </c>
      <c r="E445" s="279">
        <v>141.83333333333331</v>
      </c>
      <c r="F445" s="279">
        <v>139.56666666666666</v>
      </c>
      <c r="G445" s="279">
        <v>137.48333333333332</v>
      </c>
      <c r="H445" s="279">
        <v>146.18333333333331</v>
      </c>
      <c r="I445" s="279">
        <v>148.26666666666662</v>
      </c>
      <c r="J445" s="279">
        <v>150.5333333333333</v>
      </c>
      <c r="K445" s="277">
        <v>146</v>
      </c>
      <c r="L445" s="277">
        <v>141.65</v>
      </c>
      <c r="M445" s="277">
        <v>1.0747199999999999</v>
      </c>
    </row>
    <row r="446" spans="1:13">
      <c r="A446" s="268">
        <v>436</v>
      </c>
      <c r="B446" s="277" t="s">
        <v>2593</v>
      </c>
      <c r="C446" s="277">
        <v>223.3</v>
      </c>
      <c r="D446" s="279">
        <v>224.43333333333331</v>
      </c>
      <c r="E446" s="279">
        <v>219.86666666666662</v>
      </c>
      <c r="F446" s="279">
        <v>216.43333333333331</v>
      </c>
      <c r="G446" s="279">
        <v>211.86666666666662</v>
      </c>
      <c r="H446" s="279">
        <v>227.86666666666662</v>
      </c>
      <c r="I446" s="279">
        <v>232.43333333333328</v>
      </c>
      <c r="J446" s="279">
        <v>235.86666666666662</v>
      </c>
      <c r="K446" s="277">
        <v>229</v>
      </c>
      <c r="L446" s="277">
        <v>221</v>
      </c>
      <c r="M446" s="277">
        <v>0.60024999999999995</v>
      </c>
    </row>
    <row r="447" spans="1:13">
      <c r="A447" s="268">
        <v>437</v>
      </c>
      <c r="B447" s="277" t="s">
        <v>536</v>
      </c>
      <c r="C447" s="277">
        <v>869.8</v>
      </c>
      <c r="D447" s="279">
        <v>871.93333333333339</v>
      </c>
      <c r="E447" s="279">
        <v>862.86666666666679</v>
      </c>
      <c r="F447" s="279">
        <v>855.93333333333339</v>
      </c>
      <c r="G447" s="279">
        <v>846.86666666666679</v>
      </c>
      <c r="H447" s="279">
        <v>878.86666666666679</v>
      </c>
      <c r="I447" s="279">
        <v>887.93333333333339</v>
      </c>
      <c r="J447" s="279">
        <v>894.86666666666679</v>
      </c>
      <c r="K447" s="277">
        <v>881</v>
      </c>
      <c r="L447" s="277">
        <v>865</v>
      </c>
      <c r="M447" s="277">
        <v>0.15634000000000001</v>
      </c>
    </row>
    <row r="448" spans="1:13">
      <c r="A448" s="268">
        <v>438</v>
      </c>
      <c r="B448" s="277" t="s">
        <v>282</v>
      </c>
      <c r="C448" s="277">
        <v>545.95000000000005</v>
      </c>
      <c r="D448" s="279">
        <v>549.7833333333333</v>
      </c>
      <c r="E448" s="279">
        <v>532.16666666666663</v>
      </c>
      <c r="F448" s="279">
        <v>518.38333333333333</v>
      </c>
      <c r="G448" s="279">
        <v>500.76666666666665</v>
      </c>
      <c r="H448" s="279">
        <v>563.56666666666661</v>
      </c>
      <c r="I448" s="279">
        <v>581.18333333333339</v>
      </c>
      <c r="J448" s="279">
        <v>594.96666666666658</v>
      </c>
      <c r="K448" s="277">
        <v>567.4</v>
      </c>
      <c r="L448" s="277">
        <v>536</v>
      </c>
      <c r="M448" s="277">
        <v>7.2117800000000001</v>
      </c>
    </row>
    <row r="449" spans="1:13">
      <c r="A449" s="268">
        <v>439</v>
      </c>
      <c r="B449" s="277" t="s">
        <v>542</v>
      </c>
      <c r="C449" s="277">
        <v>41.65</v>
      </c>
      <c r="D449" s="279">
        <v>42.183333333333337</v>
      </c>
      <c r="E449" s="279">
        <v>40.866666666666674</v>
      </c>
      <c r="F449" s="279">
        <v>40.083333333333336</v>
      </c>
      <c r="G449" s="279">
        <v>38.766666666666673</v>
      </c>
      <c r="H449" s="279">
        <v>42.966666666666676</v>
      </c>
      <c r="I449" s="279">
        <v>44.283333333333339</v>
      </c>
      <c r="J449" s="279">
        <v>45.066666666666677</v>
      </c>
      <c r="K449" s="277">
        <v>43.5</v>
      </c>
      <c r="L449" s="277">
        <v>41.4</v>
      </c>
      <c r="M449" s="277">
        <v>1.8969199999999999</v>
      </c>
    </row>
    <row r="450" spans="1:13">
      <c r="A450" s="268">
        <v>440</v>
      </c>
      <c r="B450" s="277" t="s">
        <v>2608</v>
      </c>
      <c r="C450" s="277">
        <v>10296.700000000001</v>
      </c>
      <c r="D450" s="279">
        <v>10342.233333333334</v>
      </c>
      <c r="E450" s="279">
        <v>10204.466666666667</v>
      </c>
      <c r="F450" s="279">
        <v>10112.233333333334</v>
      </c>
      <c r="G450" s="279">
        <v>9974.4666666666672</v>
      </c>
      <c r="H450" s="279">
        <v>10434.466666666667</v>
      </c>
      <c r="I450" s="279">
        <v>10572.233333333334</v>
      </c>
      <c r="J450" s="279">
        <v>10664.466666666667</v>
      </c>
      <c r="K450" s="277">
        <v>10480</v>
      </c>
      <c r="L450" s="277">
        <v>10250</v>
      </c>
      <c r="M450" s="277">
        <v>5.2300000000000003E-3</v>
      </c>
    </row>
    <row r="451" spans="1:13">
      <c r="A451" s="268">
        <v>441</v>
      </c>
      <c r="B451" s="277" t="s">
        <v>2613</v>
      </c>
      <c r="C451" s="277">
        <v>910.95</v>
      </c>
      <c r="D451" s="279">
        <v>919.98333333333323</v>
      </c>
      <c r="E451" s="279">
        <v>890.96666666666647</v>
      </c>
      <c r="F451" s="279">
        <v>870.98333333333323</v>
      </c>
      <c r="G451" s="279">
        <v>841.96666666666647</v>
      </c>
      <c r="H451" s="279">
        <v>939.96666666666647</v>
      </c>
      <c r="I451" s="279">
        <v>968.98333333333312</v>
      </c>
      <c r="J451" s="279">
        <v>988.96666666666647</v>
      </c>
      <c r="K451" s="277">
        <v>949</v>
      </c>
      <c r="L451" s="277">
        <v>900</v>
      </c>
      <c r="M451" s="277">
        <v>0.71052000000000004</v>
      </c>
    </row>
    <row r="452" spans="1:13">
      <c r="A452" s="268">
        <v>442</v>
      </c>
      <c r="B452" s="277" t="s">
        <v>3464</v>
      </c>
      <c r="C452" s="277">
        <v>492.85</v>
      </c>
      <c r="D452" s="279">
        <v>495.73333333333335</v>
      </c>
      <c r="E452" s="279">
        <v>486.66666666666669</v>
      </c>
      <c r="F452" s="279">
        <v>480.48333333333335</v>
      </c>
      <c r="G452" s="279">
        <v>471.41666666666669</v>
      </c>
      <c r="H452" s="279">
        <v>501.91666666666669</v>
      </c>
      <c r="I452" s="279">
        <v>510.98333333333329</v>
      </c>
      <c r="J452" s="279">
        <v>517.16666666666674</v>
      </c>
      <c r="K452" s="277">
        <v>504.8</v>
      </c>
      <c r="L452" s="277">
        <v>489.55</v>
      </c>
      <c r="M452" s="277">
        <v>51.95487</v>
      </c>
    </row>
    <row r="453" spans="1:13">
      <c r="A453" s="268">
        <v>443</v>
      </c>
      <c r="B453" s="277" t="s">
        <v>182</v>
      </c>
      <c r="C453" s="277">
        <v>1584.5</v>
      </c>
      <c r="D453" s="279">
        <v>1604.9333333333334</v>
      </c>
      <c r="E453" s="279">
        <v>1551.8666666666668</v>
      </c>
      <c r="F453" s="279">
        <v>1519.2333333333333</v>
      </c>
      <c r="G453" s="279">
        <v>1466.1666666666667</v>
      </c>
      <c r="H453" s="279">
        <v>1637.5666666666668</v>
      </c>
      <c r="I453" s="279">
        <v>1690.6333333333334</v>
      </c>
      <c r="J453" s="279">
        <v>1723.2666666666669</v>
      </c>
      <c r="K453" s="277">
        <v>1658</v>
      </c>
      <c r="L453" s="277">
        <v>1572.3</v>
      </c>
      <c r="M453" s="277">
        <v>5.8137800000000004</v>
      </c>
    </row>
    <row r="454" spans="1:13">
      <c r="A454" s="268">
        <v>444</v>
      </c>
      <c r="B454" s="277" t="s">
        <v>543</v>
      </c>
      <c r="C454" s="277">
        <v>853.9</v>
      </c>
      <c r="D454" s="279">
        <v>854.4</v>
      </c>
      <c r="E454" s="279">
        <v>844</v>
      </c>
      <c r="F454" s="279">
        <v>834.1</v>
      </c>
      <c r="G454" s="279">
        <v>823.7</v>
      </c>
      <c r="H454" s="279">
        <v>864.3</v>
      </c>
      <c r="I454" s="279">
        <v>874.69999999999982</v>
      </c>
      <c r="J454" s="279">
        <v>884.59999999999991</v>
      </c>
      <c r="K454" s="277">
        <v>864.8</v>
      </c>
      <c r="L454" s="277">
        <v>844.5</v>
      </c>
      <c r="M454" s="277">
        <v>0.15659000000000001</v>
      </c>
    </row>
    <row r="455" spans="1:13">
      <c r="A455" s="268">
        <v>445</v>
      </c>
      <c r="B455" s="277" t="s">
        <v>183</v>
      </c>
      <c r="C455" s="277">
        <v>134.80000000000001</v>
      </c>
      <c r="D455" s="279">
        <v>137.18333333333334</v>
      </c>
      <c r="E455" s="279">
        <v>131.11666666666667</v>
      </c>
      <c r="F455" s="279">
        <v>127.43333333333334</v>
      </c>
      <c r="G455" s="279">
        <v>121.36666666666667</v>
      </c>
      <c r="H455" s="279">
        <v>140.86666666666667</v>
      </c>
      <c r="I455" s="279">
        <v>146.93333333333334</v>
      </c>
      <c r="J455" s="279">
        <v>150.61666666666667</v>
      </c>
      <c r="K455" s="277">
        <v>143.25</v>
      </c>
      <c r="L455" s="277">
        <v>133.5</v>
      </c>
      <c r="M455" s="277">
        <v>1523.61862</v>
      </c>
    </row>
    <row r="456" spans="1:13">
      <c r="A456" s="268">
        <v>446</v>
      </c>
      <c r="B456" s="277" t="s">
        <v>184</v>
      </c>
      <c r="C456" s="277">
        <v>56.65</v>
      </c>
      <c r="D456" s="279">
        <v>57.716666666666661</v>
      </c>
      <c r="E456" s="279">
        <v>55.23333333333332</v>
      </c>
      <c r="F456" s="279">
        <v>53.816666666666656</v>
      </c>
      <c r="G456" s="279">
        <v>51.333333333333314</v>
      </c>
      <c r="H456" s="279">
        <v>59.133333333333326</v>
      </c>
      <c r="I456" s="279">
        <v>61.61666666666666</v>
      </c>
      <c r="J456" s="279">
        <v>63.033333333333331</v>
      </c>
      <c r="K456" s="277">
        <v>60.2</v>
      </c>
      <c r="L456" s="277">
        <v>56.3</v>
      </c>
      <c r="M456" s="277">
        <v>126.05043000000001</v>
      </c>
    </row>
    <row r="457" spans="1:13">
      <c r="A457" s="268">
        <v>447</v>
      </c>
      <c r="B457" s="277" t="s">
        <v>185</v>
      </c>
      <c r="C457" s="277">
        <v>53.1</v>
      </c>
      <c r="D457" s="279">
        <v>53.366666666666667</v>
      </c>
      <c r="E457" s="279">
        <v>52.633333333333333</v>
      </c>
      <c r="F457" s="279">
        <v>52.166666666666664</v>
      </c>
      <c r="G457" s="279">
        <v>51.43333333333333</v>
      </c>
      <c r="H457" s="279">
        <v>53.833333333333336</v>
      </c>
      <c r="I457" s="279">
        <v>54.56666666666667</v>
      </c>
      <c r="J457" s="279">
        <v>55.033333333333339</v>
      </c>
      <c r="K457" s="277">
        <v>54.1</v>
      </c>
      <c r="L457" s="277">
        <v>52.9</v>
      </c>
      <c r="M457" s="277">
        <v>136.46852999999999</v>
      </c>
    </row>
    <row r="458" spans="1:13">
      <c r="A458" s="268">
        <v>448</v>
      </c>
      <c r="B458" s="277" t="s">
        <v>186</v>
      </c>
      <c r="C458" s="277">
        <v>402.3</v>
      </c>
      <c r="D458" s="279">
        <v>406.98333333333335</v>
      </c>
      <c r="E458" s="279">
        <v>395.76666666666671</v>
      </c>
      <c r="F458" s="279">
        <v>389.23333333333335</v>
      </c>
      <c r="G458" s="279">
        <v>378.01666666666671</v>
      </c>
      <c r="H458" s="279">
        <v>413.51666666666671</v>
      </c>
      <c r="I458" s="279">
        <v>424.73333333333341</v>
      </c>
      <c r="J458" s="279">
        <v>431.26666666666671</v>
      </c>
      <c r="K458" s="277">
        <v>418.2</v>
      </c>
      <c r="L458" s="277">
        <v>400.45</v>
      </c>
      <c r="M458" s="277">
        <v>169.65754999999999</v>
      </c>
    </row>
    <row r="459" spans="1:13">
      <c r="A459" s="268">
        <v>449</v>
      </c>
      <c r="B459" s="277" t="s">
        <v>2624</v>
      </c>
      <c r="C459" s="277">
        <v>24.4</v>
      </c>
      <c r="D459" s="279">
        <v>24.7</v>
      </c>
      <c r="E459" s="279">
        <v>23.9</v>
      </c>
      <c r="F459" s="279">
        <v>23.4</v>
      </c>
      <c r="G459" s="279">
        <v>22.599999999999998</v>
      </c>
      <c r="H459" s="279">
        <v>25.2</v>
      </c>
      <c r="I459" s="279">
        <v>26.000000000000004</v>
      </c>
      <c r="J459" s="279">
        <v>26.5</v>
      </c>
      <c r="K459" s="277">
        <v>25.5</v>
      </c>
      <c r="L459" s="277">
        <v>24.2</v>
      </c>
      <c r="M459" s="277">
        <v>20.682490000000001</v>
      </c>
    </row>
    <row r="460" spans="1:13">
      <c r="A460" s="268">
        <v>450</v>
      </c>
      <c r="B460" s="277" t="s">
        <v>537</v>
      </c>
      <c r="C460" s="277">
        <v>785.2</v>
      </c>
      <c r="D460" s="279">
        <v>783.69999999999993</v>
      </c>
      <c r="E460" s="279">
        <v>777.49999999999989</v>
      </c>
      <c r="F460" s="279">
        <v>769.8</v>
      </c>
      <c r="G460" s="279">
        <v>763.59999999999991</v>
      </c>
      <c r="H460" s="279">
        <v>791.39999999999986</v>
      </c>
      <c r="I460" s="279">
        <v>797.59999999999991</v>
      </c>
      <c r="J460" s="279">
        <v>805.29999999999984</v>
      </c>
      <c r="K460" s="277">
        <v>789.9</v>
      </c>
      <c r="L460" s="277">
        <v>776</v>
      </c>
      <c r="M460" s="277">
        <v>0.11364</v>
      </c>
    </row>
    <row r="461" spans="1:13">
      <c r="A461" s="268">
        <v>451</v>
      </c>
      <c r="B461" s="277" t="s">
        <v>538</v>
      </c>
      <c r="C461" s="277">
        <v>372.45</v>
      </c>
      <c r="D461" s="279">
        <v>371.54999999999995</v>
      </c>
      <c r="E461" s="279">
        <v>367.69999999999993</v>
      </c>
      <c r="F461" s="279">
        <v>362.95</v>
      </c>
      <c r="G461" s="279">
        <v>359.09999999999997</v>
      </c>
      <c r="H461" s="279">
        <v>376.2999999999999</v>
      </c>
      <c r="I461" s="279">
        <v>380.14999999999992</v>
      </c>
      <c r="J461" s="279">
        <v>384.89999999999986</v>
      </c>
      <c r="K461" s="277">
        <v>375.4</v>
      </c>
      <c r="L461" s="277">
        <v>366.8</v>
      </c>
      <c r="M461" s="277">
        <v>9.9390000000000006E-2</v>
      </c>
    </row>
    <row r="462" spans="1:13">
      <c r="A462" s="268">
        <v>452</v>
      </c>
      <c r="B462" s="277" t="s">
        <v>187</v>
      </c>
      <c r="C462" s="277">
        <v>2622.2</v>
      </c>
      <c r="D462" s="279">
        <v>2628.0499999999997</v>
      </c>
      <c r="E462" s="279">
        <v>2600.1499999999996</v>
      </c>
      <c r="F462" s="279">
        <v>2578.1</v>
      </c>
      <c r="G462" s="279">
        <v>2550.1999999999998</v>
      </c>
      <c r="H462" s="279">
        <v>2650.0999999999995</v>
      </c>
      <c r="I462" s="279">
        <v>2678</v>
      </c>
      <c r="J462" s="279">
        <v>2700.0499999999993</v>
      </c>
      <c r="K462" s="277">
        <v>2655.95</v>
      </c>
      <c r="L462" s="277">
        <v>2606</v>
      </c>
      <c r="M462" s="277">
        <v>35.695149999999998</v>
      </c>
    </row>
    <row r="463" spans="1:13">
      <c r="A463" s="268">
        <v>453</v>
      </c>
      <c r="B463" s="277" t="s">
        <v>544</v>
      </c>
      <c r="C463" s="277">
        <v>2277.15</v>
      </c>
      <c r="D463" s="279">
        <v>2273.9666666666667</v>
      </c>
      <c r="E463" s="279">
        <v>2229.9333333333334</v>
      </c>
      <c r="F463" s="279">
        <v>2182.7166666666667</v>
      </c>
      <c r="G463" s="279">
        <v>2138.6833333333334</v>
      </c>
      <c r="H463" s="279">
        <v>2321.1833333333334</v>
      </c>
      <c r="I463" s="279">
        <v>2365.2166666666672</v>
      </c>
      <c r="J463" s="279">
        <v>2412.4333333333334</v>
      </c>
      <c r="K463" s="277">
        <v>2318</v>
      </c>
      <c r="L463" s="277">
        <v>2226.75</v>
      </c>
      <c r="M463" s="277">
        <v>0.34323999999999999</v>
      </c>
    </row>
    <row r="464" spans="1:13">
      <c r="A464" s="268">
        <v>454</v>
      </c>
      <c r="B464" s="277" t="s">
        <v>188</v>
      </c>
      <c r="C464" s="277">
        <v>804.3</v>
      </c>
      <c r="D464" s="279">
        <v>813.91666666666663</v>
      </c>
      <c r="E464" s="279">
        <v>791.38333333333321</v>
      </c>
      <c r="F464" s="279">
        <v>778.46666666666658</v>
      </c>
      <c r="G464" s="279">
        <v>755.93333333333317</v>
      </c>
      <c r="H464" s="279">
        <v>826.83333333333326</v>
      </c>
      <c r="I464" s="279">
        <v>849.36666666666679</v>
      </c>
      <c r="J464" s="279">
        <v>862.2833333333333</v>
      </c>
      <c r="K464" s="277">
        <v>836.45</v>
      </c>
      <c r="L464" s="277">
        <v>801</v>
      </c>
      <c r="M464" s="277">
        <v>68.294300000000007</v>
      </c>
    </row>
    <row r="465" spans="1:13">
      <c r="A465" s="268">
        <v>455</v>
      </c>
      <c r="B465" s="277" t="s">
        <v>546</v>
      </c>
      <c r="C465" s="277">
        <v>778.85</v>
      </c>
      <c r="D465" s="279">
        <v>775.16666666666663</v>
      </c>
      <c r="E465" s="279">
        <v>767.08333333333326</v>
      </c>
      <c r="F465" s="279">
        <v>755.31666666666661</v>
      </c>
      <c r="G465" s="279">
        <v>747.23333333333323</v>
      </c>
      <c r="H465" s="279">
        <v>786.93333333333328</v>
      </c>
      <c r="I465" s="279">
        <v>795.01666666666654</v>
      </c>
      <c r="J465" s="279">
        <v>806.7833333333333</v>
      </c>
      <c r="K465" s="277">
        <v>783.25</v>
      </c>
      <c r="L465" s="277">
        <v>763.4</v>
      </c>
      <c r="M465" s="277">
        <v>4.1097400000000004</v>
      </c>
    </row>
    <row r="466" spans="1:13">
      <c r="A466" s="268">
        <v>456</v>
      </c>
      <c r="B466" s="277" t="s">
        <v>547</v>
      </c>
      <c r="C466" s="277">
        <v>1127.3499999999999</v>
      </c>
      <c r="D466" s="279">
        <v>1150.1166666666666</v>
      </c>
      <c r="E466" s="279">
        <v>1097.2333333333331</v>
      </c>
      <c r="F466" s="279">
        <v>1067.1166666666666</v>
      </c>
      <c r="G466" s="279">
        <v>1014.2333333333331</v>
      </c>
      <c r="H466" s="279">
        <v>1180.2333333333331</v>
      </c>
      <c r="I466" s="279">
        <v>1233.1166666666668</v>
      </c>
      <c r="J466" s="279">
        <v>1263.2333333333331</v>
      </c>
      <c r="K466" s="277">
        <v>1203</v>
      </c>
      <c r="L466" s="277">
        <v>1120</v>
      </c>
      <c r="M466" s="277">
        <v>3.5002800000000001</v>
      </c>
    </row>
    <row r="467" spans="1:13">
      <c r="A467" s="268">
        <v>457</v>
      </c>
      <c r="B467" s="277" t="s">
        <v>552</v>
      </c>
      <c r="C467" s="277">
        <v>646.29999999999995</v>
      </c>
      <c r="D467" s="279">
        <v>648.25</v>
      </c>
      <c r="E467" s="279">
        <v>638.5</v>
      </c>
      <c r="F467" s="279">
        <v>630.70000000000005</v>
      </c>
      <c r="G467" s="279">
        <v>620.95000000000005</v>
      </c>
      <c r="H467" s="279">
        <v>656.05</v>
      </c>
      <c r="I467" s="279">
        <v>665.8</v>
      </c>
      <c r="J467" s="279">
        <v>673.59999999999991</v>
      </c>
      <c r="K467" s="277">
        <v>658</v>
      </c>
      <c r="L467" s="277">
        <v>640.45000000000005</v>
      </c>
      <c r="M467" s="277">
        <v>1.7762</v>
      </c>
    </row>
    <row r="468" spans="1:13">
      <c r="A468" s="268">
        <v>458</v>
      </c>
      <c r="B468" s="277" t="s">
        <v>548</v>
      </c>
      <c r="C468" s="277">
        <v>37.799999999999997</v>
      </c>
      <c r="D468" s="279">
        <v>38.266666666666666</v>
      </c>
      <c r="E468" s="279">
        <v>37.033333333333331</v>
      </c>
      <c r="F468" s="279">
        <v>36.266666666666666</v>
      </c>
      <c r="G468" s="279">
        <v>35.033333333333331</v>
      </c>
      <c r="H468" s="279">
        <v>39.033333333333331</v>
      </c>
      <c r="I468" s="279">
        <v>40.266666666666666</v>
      </c>
      <c r="J468" s="279">
        <v>41.033333333333331</v>
      </c>
      <c r="K468" s="277">
        <v>39.5</v>
      </c>
      <c r="L468" s="277">
        <v>37.5</v>
      </c>
      <c r="M468" s="277">
        <v>2.0341499999999999</v>
      </c>
    </row>
    <row r="469" spans="1:13">
      <c r="A469" s="268">
        <v>459</v>
      </c>
      <c r="B469" s="277" t="s">
        <v>549</v>
      </c>
      <c r="C469" s="277">
        <v>1069.9000000000001</v>
      </c>
      <c r="D469" s="279">
        <v>1079.2666666666667</v>
      </c>
      <c r="E469" s="279">
        <v>1053.6333333333332</v>
      </c>
      <c r="F469" s="279">
        <v>1037.3666666666666</v>
      </c>
      <c r="G469" s="279">
        <v>1011.7333333333331</v>
      </c>
      <c r="H469" s="279">
        <v>1095.5333333333333</v>
      </c>
      <c r="I469" s="279">
        <v>1121.166666666667</v>
      </c>
      <c r="J469" s="279">
        <v>1137.4333333333334</v>
      </c>
      <c r="K469" s="277">
        <v>1104.9000000000001</v>
      </c>
      <c r="L469" s="277">
        <v>1063</v>
      </c>
      <c r="M469" s="277">
        <v>9.3200000000000005E-2</v>
      </c>
    </row>
    <row r="470" spans="1:13">
      <c r="A470" s="268">
        <v>460</v>
      </c>
      <c r="B470" s="277" t="s">
        <v>189</v>
      </c>
      <c r="C470" s="277">
        <v>1217</v>
      </c>
      <c r="D470" s="279">
        <v>1214.45</v>
      </c>
      <c r="E470" s="279">
        <v>1187.9000000000001</v>
      </c>
      <c r="F470" s="279">
        <v>1158.8</v>
      </c>
      <c r="G470" s="279">
        <v>1132.25</v>
      </c>
      <c r="H470" s="279">
        <v>1243.5500000000002</v>
      </c>
      <c r="I470" s="279">
        <v>1270.0999999999999</v>
      </c>
      <c r="J470" s="279">
        <v>1299.2000000000003</v>
      </c>
      <c r="K470" s="277">
        <v>1241</v>
      </c>
      <c r="L470" s="277">
        <v>1185.3499999999999</v>
      </c>
      <c r="M470" s="277">
        <v>48.103540000000002</v>
      </c>
    </row>
    <row r="471" spans="1:13">
      <c r="A471" s="268">
        <v>461</v>
      </c>
      <c r="B471" s="277" t="s">
        <v>190</v>
      </c>
      <c r="C471" s="277">
        <v>2545.8000000000002</v>
      </c>
      <c r="D471" s="279">
        <v>2572.9333333333334</v>
      </c>
      <c r="E471" s="279">
        <v>2497.8666666666668</v>
      </c>
      <c r="F471" s="279">
        <v>2449.9333333333334</v>
      </c>
      <c r="G471" s="279">
        <v>2374.8666666666668</v>
      </c>
      <c r="H471" s="279">
        <v>2620.8666666666668</v>
      </c>
      <c r="I471" s="279">
        <v>2695.9333333333334</v>
      </c>
      <c r="J471" s="279">
        <v>2743.8666666666668</v>
      </c>
      <c r="K471" s="277">
        <v>2648</v>
      </c>
      <c r="L471" s="277">
        <v>2525</v>
      </c>
      <c r="M471" s="277">
        <v>6.82883</v>
      </c>
    </row>
    <row r="472" spans="1:13">
      <c r="A472" s="268">
        <v>462</v>
      </c>
      <c r="B472" s="277" t="s">
        <v>191</v>
      </c>
      <c r="C472" s="277">
        <v>307.5</v>
      </c>
      <c r="D472" s="279">
        <v>311.13333333333333</v>
      </c>
      <c r="E472" s="279">
        <v>302.86666666666667</v>
      </c>
      <c r="F472" s="279">
        <v>298.23333333333335</v>
      </c>
      <c r="G472" s="279">
        <v>289.9666666666667</v>
      </c>
      <c r="H472" s="279">
        <v>315.76666666666665</v>
      </c>
      <c r="I472" s="279">
        <v>324.0333333333333</v>
      </c>
      <c r="J472" s="279">
        <v>328.66666666666663</v>
      </c>
      <c r="K472" s="277">
        <v>319.39999999999998</v>
      </c>
      <c r="L472" s="277">
        <v>306.5</v>
      </c>
      <c r="M472" s="277">
        <v>12.816039999999999</v>
      </c>
    </row>
    <row r="473" spans="1:13">
      <c r="A473" s="268">
        <v>463</v>
      </c>
      <c r="B473" s="277" t="s">
        <v>550</v>
      </c>
      <c r="C473" s="277">
        <v>682.6</v>
      </c>
      <c r="D473" s="279">
        <v>686.41666666666663</v>
      </c>
      <c r="E473" s="279">
        <v>668.83333333333326</v>
      </c>
      <c r="F473" s="279">
        <v>655.06666666666661</v>
      </c>
      <c r="G473" s="279">
        <v>637.48333333333323</v>
      </c>
      <c r="H473" s="279">
        <v>700.18333333333328</v>
      </c>
      <c r="I473" s="279">
        <v>717.76666666666654</v>
      </c>
      <c r="J473" s="279">
        <v>731.5333333333333</v>
      </c>
      <c r="K473" s="277">
        <v>704</v>
      </c>
      <c r="L473" s="277">
        <v>672.65</v>
      </c>
      <c r="M473" s="277">
        <v>13.6876</v>
      </c>
    </row>
    <row r="474" spans="1:13">
      <c r="A474" s="268">
        <v>464</v>
      </c>
      <c r="B474" s="245" t="s">
        <v>551</v>
      </c>
      <c r="C474" s="277">
        <v>7.7</v>
      </c>
      <c r="D474" s="279">
        <v>7.7333333333333343</v>
      </c>
      <c r="E474" s="279">
        <v>7.5666666666666682</v>
      </c>
      <c r="F474" s="279">
        <v>7.4333333333333336</v>
      </c>
      <c r="G474" s="279">
        <v>7.2666666666666675</v>
      </c>
      <c r="H474" s="279">
        <v>7.8666666666666689</v>
      </c>
      <c r="I474" s="279">
        <v>8.033333333333335</v>
      </c>
      <c r="J474" s="279">
        <v>8.1666666666666696</v>
      </c>
      <c r="K474" s="277">
        <v>7.9</v>
      </c>
      <c r="L474" s="277">
        <v>7.6</v>
      </c>
      <c r="M474" s="277">
        <v>52.213290000000001</v>
      </c>
    </row>
    <row r="475" spans="1:13">
      <c r="A475" s="268">
        <v>465</v>
      </c>
      <c r="B475" s="245" t="s">
        <v>539</v>
      </c>
      <c r="C475" s="277">
        <v>5744.8</v>
      </c>
      <c r="D475" s="279">
        <v>5764.5666666666666</v>
      </c>
      <c r="E475" s="279">
        <v>5683.2333333333336</v>
      </c>
      <c r="F475" s="279">
        <v>5621.666666666667</v>
      </c>
      <c r="G475" s="279">
        <v>5540.3333333333339</v>
      </c>
      <c r="H475" s="279">
        <v>5826.1333333333332</v>
      </c>
      <c r="I475" s="279">
        <v>5907.4666666666672</v>
      </c>
      <c r="J475" s="279">
        <v>5969.0333333333328</v>
      </c>
      <c r="K475" s="277">
        <v>5845.9</v>
      </c>
      <c r="L475" s="277">
        <v>5703</v>
      </c>
      <c r="M475" s="277">
        <v>2.7230000000000001E-2</v>
      </c>
    </row>
    <row r="476" spans="1:13">
      <c r="A476" s="268">
        <v>466</v>
      </c>
      <c r="B476" s="245" t="s">
        <v>541</v>
      </c>
      <c r="C476" s="277">
        <v>30</v>
      </c>
      <c r="D476" s="279">
        <v>30.266666666666669</v>
      </c>
      <c r="E476" s="279">
        <v>29.333333333333339</v>
      </c>
      <c r="F476" s="279">
        <v>28.666666666666671</v>
      </c>
      <c r="G476" s="279">
        <v>27.733333333333341</v>
      </c>
      <c r="H476" s="279">
        <v>30.933333333333337</v>
      </c>
      <c r="I476" s="279">
        <v>31.866666666666667</v>
      </c>
      <c r="J476" s="279">
        <v>32.533333333333331</v>
      </c>
      <c r="K476" s="277">
        <v>31.2</v>
      </c>
      <c r="L476" s="277">
        <v>29.6</v>
      </c>
      <c r="M476" s="277">
        <v>59.649149999999999</v>
      </c>
    </row>
    <row r="477" spans="1:13">
      <c r="A477" s="268">
        <v>467</v>
      </c>
      <c r="B477" s="245" t="s">
        <v>192</v>
      </c>
      <c r="C477" s="277">
        <v>427.25</v>
      </c>
      <c r="D477" s="279">
        <v>430.55</v>
      </c>
      <c r="E477" s="279">
        <v>421.70000000000005</v>
      </c>
      <c r="F477" s="279">
        <v>416.15000000000003</v>
      </c>
      <c r="G477" s="279">
        <v>407.30000000000007</v>
      </c>
      <c r="H477" s="279">
        <v>436.1</v>
      </c>
      <c r="I477" s="279">
        <v>444.95000000000005</v>
      </c>
      <c r="J477" s="279">
        <v>450.5</v>
      </c>
      <c r="K477" s="277">
        <v>439.4</v>
      </c>
      <c r="L477" s="277">
        <v>425</v>
      </c>
      <c r="M477" s="277">
        <v>19.20026</v>
      </c>
    </row>
    <row r="478" spans="1:13">
      <c r="A478" s="268">
        <v>468</v>
      </c>
      <c r="B478" s="245" t="s">
        <v>540</v>
      </c>
      <c r="C478" s="277">
        <v>199.4</v>
      </c>
      <c r="D478" s="279">
        <v>202.21666666666667</v>
      </c>
      <c r="E478" s="279">
        <v>196.18333333333334</v>
      </c>
      <c r="F478" s="279">
        <v>192.96666666666667</v>
      </c>
      <c r="G478" s="279">
        <v>186.93333333333334</v>
      </c>
      <c r="H478" s="279">
        <v>205.43333333333334</v>
      </c>
      <c r="I478" s="279">
        <v>211.4666666666667</v>
      </c>
      <c r="J478" s="279">
        <v>214.68333333333334</v>
      </c>
      <c r="K478" s="277">
        <v>208.25</v>
      </c>
      <c r="L478" s="277">
        <v>199</v>
      </c>
      <c r="M478" s="277">
        <v>0.12265</v>
      </c>
    </row>
    <row r="479" spans="1:13">
      <c r="A479" s="268">
        <v>469</v>
      </c>
      <c r="B479" s="245" t="s">
        <v>193</v>
      </c>
      <c r="C479" s="277">
        <v>907.4</v>
      </c>
      <c r="D479" s="279">
        <v>911.30000000000007</v>
      </c>
      <c r="E479" s="279">
        <v>898.10000000000014</v>
      </c>
      <c r="F479" s="279">
        <v>888.80000000000007</v>
      </c>
      <c r="G479" s="279">
        <v>875.60000000000014</v>
      </c>
      <c r="H479" s="279">
        <v>920.60000000000014</v>
      </c>
      <c r="I479" s="279">
        <v>933.80000000000018</v>
      </c>
      <c r="J479" s="279">
        <v>943.10000000000014</v>
      </c>
      <c r="K479" s="277">
        <v>924.5</v>
      </c>
      <c r="L479" s="277">
        <v>902</v>
      </c>
      <c r="M479" s="277">
        <v>10.17869</v>
      </c>
    </row>
    <row r="480" spans="1:13">
      <c r="A480" s="268">
        <v>470</v>
      </c>
      <c r="B480" s="245" t="s">
        <v>553</v>
      </c>
      <c r="C480" s="277">
        <v>11.8</v>
      </c>
      <c r="D480" s="279">
        <v>11.9</v>
      </c>
      <c r="E480" s="279">
        <v>11.65</v>
      </c>
      <c r="F480" s="277">
        <v>11.5</v>
      </c>
      <c r="G480" s="279">
        <v>11.25</v>
      </c>
      <c r="H480" s="279">
        <v>12.05</v>
      </c>
      <c r="I480" s="277">
        <v>12.3</v>
      </c>
      <c r="J480" s="279">
        <v>12.450000000000001</v>
      </c>
      <c r="K480" s="279">
        <v>12.15</v>
      </c>
      <c r="L480" s="277">
        <v>11.75</v>
      </c>
      <c r="M480" s="279">
        <v>8.1017299999999999</v>
      </c>
    </row>
    <row r="481" spans="1:13">
      <c r="A481" s="268">
        <v>471</v>
      </c>
      <c r="B481" s="245" t="s">
        <v>554</v>
      </c>
      <c r="C481" s="277">
        <v>337.7</v>
      </c>
      <c r="D481" s="279">
        <v>342.2833333333333</v>
      </c>
      <c r="E481" s="279">
        <v>331.56666666666661</v>
      </c>
      <c r="F481" s="277">
        <v>325.43333333333328</v>
      </c>
      <c r="G481" s="279">
        <v>314.71666666666658</v>
      </c>
      <c r="H481" s="279">
        <v>348.41666666666663</v>
      </c>
      <c r="I481" s="277">
        <v>359.13333333333333</v>
      </c>
      <c r="J481" s="279">
        <v>365.26666666666665</v>
      </c>
      <c r="K481" s="279">
        <v>353</v>
      </c>
      <c r="L481" s="277">
        <v>336.15</v>
      </c>
      <c r="M481" s="279">
        <v>1.24014</v>
      </c>
    </row>
    <row r="482" spans="1:13">
      <c r="A482" s="268">
        <v>472</v>
      </c>
      <c r="B482" s="245" t="s">
        <v>194</v>
      </c>
      <c r="C482" s="245">
        <v>209.45</v>
      </c>
      <c r="D482" s="289">
        <v>210.28333333333333</v>
      </c>
      <c r="E482" s="289">
        <v>207.66666666666666</v>
      </c>
      <c r="F482" s="289">
        <v>205.88333333333333</v>
      </c>
      <c r="G482" s="289">
        <v>203.26666666666665</v>
      </c>
      <c r="H482" s="289">
        <v>212.06666666666666</v>
      </c>
      <c r="I482" s="289">
        <v>214.68333333333334</v>
      </c>
      <c r="J482" s="289">
        <v>216.46666666666667</v>
      </c>
      <c r="K482" s="289">
        <v>212.9</v>
      </c>
      <c r="L482" s="289">
        <v>208.5</v>
      </c>
      <c r="M482" s="289">
        <v>3.2992300000000001</v>
      </c>
    </row>
    <row r="483" spans="1:13">
      <c r="A483" s="268">
        <v>473</v>
      </c>
      <c r="B483" s="245" t="s">
        <v>3098</v>
      </c>
      <c r="C483" s="245">
        <v>31.1</v>
      </c>
      <c r="D483" s="289">
        <v>31.233333333333334</v>
      </c>
      <c r="E483" s="289">
        <v>30.866666666666667</v>
      </c>
      <c r="F483" s="289">
        <v>30.633333333333333</v>
      </c>
      <c r="G483" s="289">
        <v>30.266666666666666</v>
      </c>
      <c r="H483" s="289">
        <v>31.466666666666669</v>
      </c>
      <c r="I483" s="289">
        <v>31.833333333333336</v>
      </c>
      <c r="J483" s="289">
        <v>32.06666666666667</v>
      </c>
      <c r="K483" s="289">
        <v>31.6</v>
      </c>
      <c r="L483" s="289">
        <v>31</v>
      </c>
      <c r="M483" s="289">
        <v>3.3599199999999998</v>
      </c>
    </row>
    <row r="484" spans="1:13">
      <c r="A484" s="268">
        <v>474</v>
      </c>
      <c r="B484" s="245" t="s">
        <v>195</v>
      </c>
      <c r="C484" s="289">
        <v>4469.3</v>
      </c>
      <c r="D484" s="289">
        <v>4505.4000000000005</v>
      </c>
      <c r="E484" s="289">
        <v>4416.9000000000015</v>
      </c>
      <c r="F484" s="289">
        <v>4364.5000000000009</v>
      </c>
      <c r="G484" s="289">
        <v>4276.0000000000018</v>
      </c>
      <c r="H484" s="289">
        <v>4557.8000000000011</v>
      </c>
      <c r="I484" s="289">
        <v>4646.2999999999993</v>
      </c>
      <c r="J484" s="289">
        <v>4698.7000000000007</v>
      </c>
      <c r="K484" s="289">
        <v>4593.8999999999996</v>
      </c>
      <c r="L484" s="289">
        <v>4453</v>
      </c>
      <c r="M484" s="289">
        <v>5.0991999999999997</v>
      </c>
    </row>
    <row r="485" spans="1:13">
      <c r="A485" s="268">
        <v>475</v>
      </c>
      <c r="B485" s="245" t="s">
        <v>196</v>
      </c>
      <c r="C485" s="289">
        <v>23.85</v>
      </c>
      <c r="D485" s="289">
        <v>23.95</v>
      </c>
      <c r="E485" s="289">
        <v>23.65</v>
      </c>
      <c r="F485" s="289">
        <v>23.45</v>
      </c>
      <c r="G485" s="289">
        <v>23.15</v>
      </c>
      <c r="H485" s="289">
        <v>24.15</v>
      </c>
      <c r="I485" s="289">
        <v>24.450000000000003</v>
      </c>
      <c r="J485" s="289">
        <v>24.65</v>
      </c>
      <c r="K485" s="289">
        <v>24.25</v>
      </c>
      <c r="L485" s="289">
        <v>23.75</v>
      </c>
      <c r="M485" s="289">
        <v>28.043620000000001</v>
      </c>
    </row>
    <row r="486" spans="1:13">
      <c r="A486" s="268">
        <v>476</v>
      </c>
      <c r="B486" s="245" t="s">
        <v>197</v>
      </c>
      <c r="C486" s="289">
        <v>450.75</v>
      </c>
      <c r="D486" s="289">
        <v>447.58333333333331</v>
      </c>
      <c r="E486" s="289">
        <v>440.66666666666663</v>
      </c>
      <c r="F486" s="289">
        <v>430.58333333333331</v>
      </c>
      <c r="G486" s="289">
        <v>423.66666666666663</v>
      </c>
      <c r="H486" s="289">
        <v>457.66666666666663</v>
      </c>
      <c r="I486" s="289">
        <v>464.58333333333326</v>
      </c>
      <c r="J486" s="289">
        <v>474.66666666666663</v>
      </c>
      <c r="K486" s="289">
        <v>454.5</v>
      </c>
      <c r="L486" s="289">
        <v>437.5</v>
      </c>
      <c r="M486" s="289">
        <v>72.357479999999995</v>
      </c>
    </row>
    <row r="487" spans="1:13">
      <c r="A487" s="268">
        <v>477</v>
      </c>
      <c r="B487" s="245" t="s">
        <v>560</v>
      </c>
      <c r="C487" s="289">
        <v>1883</v>
      </c>
      <c r="D487" s="289">
        <v>1894.3333333333333</v>
      </c>
      <c r="E487" s="289">
        <v>1863.6666666666665</v>
      </c>
      <c r="F487" s="289">
        <v>1844.3333333333333</v>
      </c>
      <c r="G487" s="289">
        <v>1813.6666666666665</v>
      </c>
      <c r="H487" s="289">
        <v>1913.6666666666665</v>
      </c>
      <c r="I487" s="289">
        <v>1944.333333333333</v>
      </c>
      <c r="J487" s="289">
        <v>1963.6666666666665</v>
      </c>
      <c r="K487" s="289">
        <v>1925</v>
      </c>
      <c r="L487" s="289">
        <v>1875</v>
      </c>
      <c r="M487" s="289">
        <v>0.12841</v>
      </c>
    </row>
    <row r="488" spans="1:13">
      <c r="A488" s="268">
        <v>478</v>
      </c>
      <c r="B488" s="245" t="s">
        <v>561</v>
      </c>
      <c r="C488" s="289">
        <v>28.85</v>
      </c>
      <c r="D488" s="289">
        <v>29.066666666666663</v>
      </c>
      <c r="E488" s="289">
        <v>28.433333333333326</v>
      </c>
      <c r="F488" s="289">
        <v>28.016666666666662</v>
      </c>
      <c r="G488" s="289">
        <v>27.383333333333326</v>
      </c>
      <c r="H488" s="289">
        <v>29.483333333333327</v>
      </c>
      <c r="I488" s="289">
        <v>30.116666666666667</v>
      </c>
      <c r="J488" s="289">
        <v>30.533333333333328</v>
      </c>
      <c r="K488" s="289">
        <v>29.7</v>
      </c>
      <c r="L488" s="289">
        <v>28.65</v>
      </c>
      <c r="M488" s="289">
        <v>15.514139999999999</v>
      </c>
    </row>
    <row r="489" spans="1:13">
      <c r="A489" s="268">
        <v>479</v>
      </c>
      <c r="B489" s="245" t="s">
        <v>285</v>
      </c>
      <c r="C489" s="289">
        <v>296.5</v>
      </c>
      <c r="D489" s="289">
        <v>298.18333333333334</v>
      </c>
      <c r="E489" s="289">
        <v>293.36666666666667</v>
      </c>
      <c r="F489" s="289">
        <v>290.23333333333335</v>
      </c>
      <c r="G489" s="289">
        <v>285.41666666666669</v>
      </c>
      <c r="H489" s="289">
        <v>301.31666666666666</v>
      </c>
      <c r="I489" s="289">
        <v>306.13333333333338</v>
      </c>
      <c r="J489" s="289">
        <v>309.26666666666665</v>
      </c>
      <c r="K489" s="289">
        <v>303</v>
      </c>
      <c r="L489" s="289">
        <v>295.05</v>
      </c>
      <c r="M489" s="289">
        <v>0.59175</v>
      </c>
    </row>
    <row r="490" spans="1:13">
      <c r="A490" s="268">
        <v>480</v>
      </c>
      <c r="B490" s="245" t="s">
        <v>563</v>
      </c>
      <c r="C490" s="289">
        <v>664.35</v>
      </c>
      <c r="D490" s="289">
        <v>667.61666666666667</v>
      </c>
      <c r="E490" s="289">
        <v>655.23333333333335</v>
      </c>
      <c r="F490" s="289">
        <v>646.11666666666667</v>
      </c>
      <c r="G490" s="289">
        <v>633.73333333333335</v>
      </c>
      <c r="H490" s="289">
        <v>676.73333333333335</v>
      </c>
      <c r="I490" s="289">
        <v>689.11666666666679</v>
      </c>
      <c r="J490" s="289">
        <v>698.23333333333335</v>
      </c>
      <c r="K490" s="289">
        <v>680</v>
      </c>
      <c r="L490" s="289">
        <v>658.5</v>
      </c>
      <c r="M490" s="289">
        <v>1.7597</v>
      </c>
    </row>
    <row r="491" spans="1:13">
      <c r="A491" s="268">
        <v>481</v>
      </c>
      <c r="B491" s="245" t="s">
        <v>564</v>
      </c>
      <c r="C491" s="289">
        <v>1466.95</v>
      </c>
      <c r="D491" s="289">
        <v>1471.3666666666668</v>
      </c>
      <c r="E491" s="289">
        <v>1448.7333333333336</v>
      </c>
      <c r="F491" s="289">
        <v>1430.5166666666669</v>
      </c>
      <c r="G491" s="289">
        <v>1407.8833333333337</v>
      </c>
      <c r="H491" s="289">
        <v>1489.5833333333335</v>
      </c>
      <c r="I491" s="289">
        <v>1512.2166666666667</v>
      </c>
      <c r="J491" s="289">
        <v>1530.4333333333334</v>
      </c>
      <c r="K491" s="289">
        <v>1494</v>
      </c>
      <c r="L491" s="289">
        <v>1453.15</v>
      </c>
      <c r="M491" s="289">
        <v>0.40933000000000003</v>
      </c>
    </row>
    <row r="492" spans="1:13">
      <c r="A492" s="268">
        <v>482</v>
      </c>
      <c r="B492" s="245" t="s">
        <v>2780</v>
      </c>
      <c r="C492" s="289">
        <v>903.95</v>
      </c>
      <c r="D492" s="289">
        <v>907.86666666666667</v>
      </c>
      <c r="E492" s="289">
        <v>890.73333333333335</v>
      </c>
      <c r="F492" s="289">
        <v>877.51666666666665</v>
      </c>
      <c r="G492" s="289">
        <v>860.38333333333333</v>
      </c>
      <c r="H492" s="289">
        <v>921.08333333333337</v>
      </c>
      <c r="I492" s="289">
        <v>938.21666666666681</v>
      </c>
      <c r="J492" s="289">
        <v>951.43333333333339</v>
      </c>
      <c r="K492" s="289">
        <v>925</v>
      </c>
      <c r="L492" s="289">
        <v>894.65</v>
      </c>
      <c r="M492" s="289">
        <v>2.7179999999999999E-2</v>
      </c>
    </row>
    <row r="493" spans="1:13">
      <c r="A493" s="268">
        <v>483</v>
      </c>
      <c r="B493" s="245" t="s">
        <v>284</v>
      </c>
      <c r="C493" s="289">
        <v>170.7</v>
      </c>
      <c r="D493" s="289">
        <v>170.89999999999998</v>
      </c>
      <c r="E493" s="289">
        <v>167.94999999999996</v>
      </c>
      <c r="F493" s="289">
        <v>165.2</v>
      </c>
      <c r="G493" s="289">
        <v>162.24999999999997</v>
      </c>
      <c r="H493" s="289">
        <v>173.64999999999995</v>
      </c>
      <c r="I493" s="289">
        <v>176.6</v>
      </c>
      <c r="J493" s="289">
        <v>179.34999999999994</v>
      </c>
      <c r="K493" s="289">
        <v>173.85</v>
      </c>
      <c r="L493" s="289">
        <v>168.15</v>
      </c>
      <c r="M493" s="289">
        <v>6.1736500000000003</v>
      </c>
    </row>
    <row r="494" spans="1:13">
      <c r="A494" s="268">
        <v>484</v>
      </c>
      <c r="B494" s="245" t="s">
        <v>565</v>
      </c>
      <c r="C494" s="289">
        <v>1220.1500000000001</v>
      </c>
      <c r="D494" s="289">
        <v>1226.5666666666666</v>
      </c>
      <c r="E494" s="289">
        <v>1208.3333333333333</v>
      </c>
      <c r="F494" s="289">
        <v>1196.5166666666667</v>
      </c>
      <c r="G494" s="289">
        <v>1178.2833333333333</v>
      </c>
      <c r="H494" s="289">
        <v>1238.3833333333332</v>
      </c>
      <c r="I494" s="289">
        <v>1256.6166666666668</v>
      </c>
      <c r="J494" s="289">
        <v>1268.4333333333332</v>
      </c>
      <c r="K494" s="289">
        <v>1244.8</v>
      </c>
      <c r="L494" s="289">
        <v>1214.75</v>
      </c>
      <c r="M494" s="289">
        <v>0.29196</v>
      </c>
    </row>
    <row r="495" spans="1:13">
      <c r="A495" s="268">
        <v>485</v>
      </c>
      <c r="B495" s="245" t="s">
        <v>556</v>
      </c>
      <c r="C495" s="289">
        <v>277.3</v>
      </c>
      <c r="D495" s="289">
        <v>277.93333333333334</v>
      </c>
      <c r="E495" s="289">
        <v>274.66666666666669</v>
      </c>
      <c r="F495" s="289">
        <v>272.03333333333336</v>
      </c>
      <c r="G495" s="289">
        <v>268.76666666666671</v>
      </c>
      <c r="H495" s="289">
        <v>280.56666666666666</v>
      </c>
      <c r="I495" s="289">
        <v>283.83333333333331</v>
      </c>
      <c r="J495" s="289">
        <v>286.46666666666664</v>
      </c>
      <c r="K495" s="289">
        <v>281.2</v>
      </c>
      <c r="L495" s="289">
        <v>275.3</v>
      </c>
      <c r="M495" s="289">
        <v>1.6872199999999999</v>
      </c>
    </row>
    <row r="496" spans="1:13">
      <c r="A496" s="268">
        <v>486</v>
      </c>
      <c r="B496" s="245" t="s">
        <v>555</v>
      </c>
      <c r="C496" s="289">
        <v>1925.95</v>
      </c>
      <c r="D496" s="289">
        <v>1931.7</v>
      </c>
      <c r="E496" s="289">
        <v>1914.3000000000002</v>
      </c>
      <c r="F496" s="289">
        <v>1902.65</v>
      </c>
      <c r="G496" s="289">
        <v>1885.2500000000002</v>
      </c>
      <c r="H496" s="289">
        <v>1943.3500000000001</v>
      </c>
      <c r="I496" s="289">
        <v>1960.7500000000002</v>
      </c>
      <c r="J496" s="289">
        <v>1972.4</v>
      </c>
      <c r="K496" s="289">
        <v>1949.1</v>
      </c>
      <c r="L496" s="289">
        <v>1920.05</v>
      </c>
      <c r="M496" s="289">
        <v>0.31247000000000003</v>
      </c>
    </row>
    <row r="497" spans="1:13">
      <c r="A497" s="268">
        <v>487</v>
      </c>
      <c r="B497" s="245" t="s">
        <v>199</v>
      </c>
      <c r="C497" s="289">
        <v>703</v>
      </c>
      <c r="D497" s="289">
        <v>707</v>
      </c>
      <c r="E497" s="289">
        <v>696.4</v>
      </c>
      <c r="F497" s="289">
        <v>689.8</v>
      </c>
      <c r="G497" s="289">
        <v>679.19999999999993</v>
      </c>
      <c r="H497" s="289">
        <v>713.6</v>
      </c>
      <c r="I497" s="289">
        <v>724.19999999999993</v>
      </c>
      <c r="J497" s="289">
        <v>730.80000000000007</v>
      </c>
      <c r="K497" s="289">
        <v>717.6</v>
      </c>
      <c r="L497" s="289">
        <v>700.4</v>
      </c>
      <c r="M497" s="289">
        <v>26.02439</v>
      </c>
    </row>
    <row r="498" spans="1:13">
      <c r="A498" s="268">
        <v>488</v>
      </c>
      <c r="B498" s="245" t="s">
        <v>557</v>
      </c>
      <c r="C498" s="289">
        <v>152.69999999999999</v>
      </c>
      <c r="D498" s="289">
        <v>153.41666666666666</v>
      </c>
      <c r="E498" s="289">
        <v>151.68333333333331</v>
      </c>
      <c r="F498" s="289">
        <v>150.66666666666666</v>
      </c>
      <c r="G498" s="289">
        <v>148.93333333333331</v>
      </c>
      <c r="H498" s="289">
        <v>154.43333333333331</v>
      </c>
      <c r="I498" s="289">
        <v>156.16666666666666</v>
      </c>
      <c r="J498" s="289">
        <v>157.18333333333331</v>
      </c>
      <c r="K498" s="289">
        <v>155.15</v>
      </c>
      <c r="L498" s="289">
        <v>152.4</v>
      </c>
      <c r="M498" s="289">
        <v>0.58130999999999999</v>
      </c>
    </row>
    <row r="499" spans="1:13">
      <c r="A499" s="268">
        <v>489</v>
      </c>
      <c r="B499" s="245" t="s">
        <v>558</v>
      </c>
      <c r="C499" s="289">
        <v>3437.25</v>
      </c>
      <c r="D499" s="289">
        <v>3451.7000000000003</v>
      </c>
      <c r="E499" s="289">
        <v>3405.4500000000007</v>
      </c>
      <c r="F499" s="289">
        <v>3373.6500000000005</v>
      </c>
      <c r="G499" s="289">
        <v>3327.400000000001</v>
      </c>
      <c r="H499" s="289">
        <v>3483.5000000000005</v>
      </c>
      <c r="I499" s="289">
        <v>3529.7499999999995</v>
      </c>
      <c r="J499" s="289">
        <v>3561.55</v>
      </c>
      <c r="K499" s="289">
        <v>3497.95</v>
      </c>
      <c r="L499" s="289">
        <v>3419.9</v>
      </c>
      <c r="M499" s="289">
        <v>6.6699999999999995E-2</v>
      </c>
    </row>
    <row r="500" spans="1:13">
      <c r="A500" s="268">
        <v>490</v>
      </c>
      <c r="B500" s="245" t="s">
        <v>562</v>
      </c>
      <c r="C500" s="289">
        <v>764.6</v>
      </c>
      <c r="D500" s="289">
        <v>766.76666666666677</v>
      </c>
      <c r="E500" s="289">
        <v>757.63333333333355</v>
      </c>
      <c r="F500" s="289">
        <v>750.66666666666674</v>
      </c>
      <c r="G500" s="289">
        <v>741.53333333333353</v>
      </c>
      <c r="H500" s="289">
        <v>773.73333333333358</v>
      </c>
      <c r="I500" s="289">
        <v>782.86666666666679</v>
      </c>
      <c r="J500" s="289">
        <v>789.8333333333336</v>
      </c>
      <c r="K500" s="289">
        <v>775.9</v>
      </c>
      <c r="L500" s="289">
        <v>759.8</v>
      </c>
      <c r="M500" s="289">
        <v>0.64080000000000004</v>
      </c>
    </row>
    <row r="501" spans="1:13">
      <c r="A501" s="268">
        <v>491</v>
      </c>
      <c r="B501" s="245" t="s">
        <v>566</v>
      </c>
      <c r="C501" s="289">
        <v>4970.1499999999996</v>
      </c>
      <c r="D501" s="289">
        <v>4966.7166666666662</v>
      </c>
      <c r="E501" s="289">
        <v>4933.4333333333325</v>
      </c>
      <c r="F501" s="289">
        <v>4896.7166666666662</v>
      </c>
      <c r="G501" s="289">
        <v>4863.4333333333325</v>
      </c>
      <c r="H501" s="289">
        <v>5003.4333333333325</v>
      </c>
      <c r="I501" s="289">
        <v>5036.7166666666672</v>
      </c>
      <c r="J501" s="289">
        <v>5073.4333333333325</v>
      </c>
      <c r="K501" s="289">
        <v>5000</v>
      </c>
      <c r="L501" s="289">
        <v>4930</v>
      </c>
      <c r="M501" s="289">
        <v>2.5489999999999999E-2</v>
      </c>
    </row>
    <row r="502" spans="1:13">
      <c r="A502" s="268">
        <v>492</v>
      </c>
      <c r="B502" s="245" t="s">
        <v>567</v>
      </c>
      <c r="C502" s="289">
        <v>113.65</v>
      </c>
      <c r="D502" s="289">
        <v>114.31666666666666</v>
      </c>
      <c r="E502" s="289">
        <v>112.13333333333333</v>
      </c>
      <c r="F502" s="289">
        <v>110.61666666666666</v>
      </c>
      <c r="G502" s="289">
        <v>108.43333333333332</v>
      </c>
      <c r="H502" s="289">
        <v>115.83333333333333</v>
      </c>
      <c r="I502" s="289">
        <v>118.01666666666667</v>
      </c>
      <c r="J502" s="289">
        <v>119.53333333333333</v>
      </c>
      <c r="K502" s="289">
        <v>116.5</v>
      </c>
      <c r="L502" s="289">
        <v>112.8</v>
      </c>
      <c r="M502" s="289">
        <v>5.9039099999999998</v>
      </c>
    </row>
    <row r="503" spans="1:13">
      <c r="A503" s="268">
        <v>493</v>
      </c>
      <c r="B503" s="245" t="s">
        <v>568</v>
      </c>
      <c r="C503" s="289">
        <v>74.3</v>
      </c>
      <c r="D503" s="289">
        <v>74.916666666666671</v>
      </c>
      <c r="E503" s="289">
        <v>73.333333333333343</v>
      </c>
      <c r="F503" s="289">
        <v>72.366666666666674</v>
      </c>
      <c r="G503" s="289">
        <v>70.783333333333346</v>
      </c>
      <c r="H503" s="289">
        <v>75.88333333333334</v>
      </c>
      <c r="I503" s="289">
        <v>77.466666666666683</v>
      </c>
      <c r="J503" s="289">
        <v>78.433333333333337</v>
      </c>
      <c r="K503" s="289">
        <v>76.5</v>
      </c>
      <c r="L503" s="289">
        <v>73.95</v>
      </c>
      <c r="M503" s="289">
        <v>6.8722300000000001</v>
      </c>
    </row>
    <row r="504" spans="1:13">
      <c r="A504" s="268">
        <v>494</v>
      </c>
      <c r="B504" s="245" t="s">
        <v>2851</v>
      </c>
      <c r="C504" s="289">
        <v>370.2</v>
      </c>
      <c r="D504" s="289">
        <v>371.66666666666669</v>
      </c>
      <c r="E504" s="289">
        <v>366.53333333333336</v>
      </c>
      <c r="F504" s="289">
        <v>362.86666666666667</v>
      </c>
      <c r="G504" s="289">
        <v>357.73333333333335</v>
      </c>
      <c r="H504" s="289">
        <v>375.33333333333337</v>
      </c>
      <c r="I504" s="289">
        <v>380.4666666666667</v>
      </c>
      <c r="J504" s="289">
        <v>384.13333333333338</v>
      </c>
      <c r="K504" s="289">
        <v>376.8</v>
      </c>
      <c r="L504" s="289">
        <v>368</v>
      </c>
      <c r="M504" s="289">
        <v>0.36831999999999998</v>
      </c>
    </row>
    <row r="505" spans="1:13">
      <c r="A505" s="268">
        <v>495</v>
      </c>
      <c r="B505" s="245" t="s">
        <v>569</v>
      </c>
      <c r="C505" s="289">
        <v>2051.25</v>
      </c>
      <c r="D505" s="289">
        <v>2053.1333333333332</v>
      </c>
      <c r="E505" s="289">
        <v>2034.2666666666664</v>
      </c>
      <c r="F505" s="289">
        <v>2017.2833333333333</v>
      </c>
      <c r="G505" s="289">
        <v>1998.4166666666665</v>
      </c>
      <c r="H505" s="289">
        <v>2070.1166666666663</v>
      </c>
      <c r="I505" s="289">
        <v>2088.9833333333331</v>
      </c>
      <c r="J505" s="289">
        <v>2105.9666666666662</v>
      </c>
      <c r="K505" s="289">
        <v>2072</v>
      </c>
      <c r="L505" s="289">
        <v>2036.15</v>
      </c>
      <c r="M505" s="289">
        <v>0.18862000000000001</v>
      </c>
    </row>
    <row r="506" spans="1:13">
      <c r="A506" s="268">
        <v>496</v>
      </c>
      <c r="B506" s="245" t="s">
        <v>200</v>
      </c>
      <c r="C506" s="289">
        <v>335.65</v>
      </c>
      <c r="D506" s="289">
        <v>336.63333333333333</v>
      </c>
      <c r="E506" s="289">
        <v>333.41666666666663</v>
      </c>
      <c r="F506" s="289">
        <v>331.18333333333328</v>
      </c>
      <c r="G506" s="289">
        <v>327.96666666666658</v>
      </c>
      <c r="H506" s="289">
        <v>338.86666666666667</v>
      </c>
      <c r="I506" s="289">
        <v>342.08333333333337</v>
      </c>
      <c r="J506" s="289">
        <v>344.31666666666672</v>
      </c>
      <c r="K506" s="289">
        <v>339.85</v>
      </c>
      <c r="L506" s="289">
        <v>334.4</v>
      </c>
      <c r="M506" s="289">
        <v>89.846059999999994</v>
      </c>
    </row>
    <row r="507" spans="1:13">
      <c r="A507" s="268">
        <v>497</v>
      </c>
      <c r="B507" s="245" t="s">
        <v>570</v>
      </c>
      <c r="C507" s="289">
        <v>293.05</v>
      </c>
      <c r="D507" s="289">
        <v>292.46666666666664</v>
      </c>
      <c r="E507" s="289">
        <v>288.93333333333328</v>
      </c>
      <c r="F507" s="289">
        <v>284.81666666666666</v>
      </c>
      <c r="G507" s="289">
        <v>281.2833333333333</v>
      </c>
      <c r="H507" s="289">
        <v>296.58333333333326</v>
      </c>
      <c r="I507" s="289">
        <v>300.11666666666667</v>
      </c>
      <c r="J507" s="289">
        <v>304.23333333333323</v>
      </c>
      <c r="K507" s="289">
        <v>296</v>
      </c>
      <c r="L507" s="289">
        <v>288.35000000000002</v>
      </c>
      <c r="M507" s="289">
        <v>1.88215</v>
      </c>
    </row>
    <row r="508" spans="1:13">
      <c r="A508" s="268">
        <v>498</v>
      </c>
      <c r="B508" s="245" t="s">
        <v>202</v>
      </c>
      <c r="C508" s="289">
        <v>181.4</v>
      </c>
      <c r="D508" s="289">
        <v>182.76666666666665</v>
      </c>
      <c r="E508" s="289">
        <v>178.93333333333331</v>
      </c>
      <c r="F508" s="289">
        <v>176.46666666666667</v>
      </c>
      <c r="G508" s="289">
        <v>172.63333333333333</v>
      </c>
      <c r="H508" s="289">
        <v>185.23333333333329</v>
      </c>
      <c r="I508" s="289">
        <v>189.06666666666666</v>
      </c>
      <c r="J508" s="289">
        <v>191.53333333333327</v>
      </c>
      <c r="K508" s="289">
        <v>186.6</v>
      </c>
      <c r="L508" s="289">
        <v>180.3</v>
      </c>
      <c r="M508" s="289">
        <v>155.8974</v>
      </c>
    </row>
    <row r="509" spans="1:13">
      <c r="A509" s="268">
        <v>499</v>
      </c>
      <c r="B509" s="245" t="s">
        <v>571</v>
      </c>
      <c r="C509" s="289">
        <v>187.6</v>
      </c>
      <c r="D509" s="289">
        <v>189.38333333333335</v>
      </c>
      <c r="E509" s="289">
        <v>184.76666666666671</v>
      </c>
      <c r="F509" s="289">
        <v>181.93333333333337</v>
      </c>
      <c r="G509" s="289">
        <v>177.31666666666672</v>
      </c>
      <c r="H509" s="289">
        <v>192.2166666666667</v>
      </c>
      <c r="I509" s="289">
        <v>196.83333333333331</v>
      </c>
      <c r="J509" s="289">
        <v>199.66666666666669</v>
      </c>
      <c r="K509" s="289">
        <v>194</v>
      </c>
      <c r="L509" s="289">
        <v>186.55</v>
      </c>
      <c r="M509" s="289">
        <v>1.48491</v>
      </c>
    </row>
    <row r="510" spans="1:13">
      <c r="A510" s="268">
        <v>500</v>
      </c>
      <c r="B510" s="245" t="s">
        <v>572</v>
      </c>
      <c r="C510" s="289">
        <v>1844.95</v>
      </c>
      <c r="D510" s="289">
        <v>1855</v>
      </c>
      <c r="E510" s="289">
        <v>1826</v>
      </c>
      <c r="F510" s="289">
        <v>1807.05</v>
      </c>
      <c r="G510" s="289">
        <v>1778.05</v>
      </c>
      <c r="H510" s="289">
        <v>1873.95</v>
      </c>
      <c r="I510" s="289">
        <v>1902.95</v>
      </c>
      <c r="J510" s="289">
        <v>1921.9</v>
      </c>
      <c r="K510" s="289">
        <v>1884</v>
      </c>
      <c r="L510" s="289">
        <v>1836.05</v>
      </c>
      <c r="M510" s="289">
        <v>0.19378999999999999</v>
      </c>
    </row>
    <row r="511" spans="1:13">
      <c r="A511" s="268"/>
      <c r="B511" s="245"/>
      <c r="C511" s="289"/>
      <c r="D511" s="289"/>
      <c r="E511" s="289"/>
      <c r="F511" s="289"/>
      <c r="G511" s="289"/>
      <c r="H511" s="289"/>
      <c r="I511" s="289"/>
      <c r="J511" s="289"/>
      <c r="K511" s="289"/>
      <c r="L511" s="289"/>
      <c r="M511" s="289"/>
    </row>
    <row r="512" spans="1:13">
      <c r="A512" s="268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G18" sqref="G18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73"/>
      <c r="B5" s="573"/>
      <c r="C5" s="574"/>
      <c r="D5" s="574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75" t="s">
        <v>574</v>
      </c>
      <c r="C7" s="575"/>
      <c r="D7" s="262">
        <f>Main!B10</f>
        <v>44133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44132</v>
      </c>
      <c r="B10" s="267">
        <v>537492</v>
      </c>
      <c r="C10" s="268" t="s">
        <v>3829</v>
      </c>
      <c r="D10" s="268" t="s">
        <v>3845</v>
      </c>
      <c r="E10" s="268" t="s">
        <v>584</v>
      </c>
      <c r="F10" s="381">
        <v>160000</v>
      </c>
      <c r="G10" s="267">
        <v>4.25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44132</v>
      </c>
      <c r="B11" s="267">
        <v>537492</v>
      </c>
      <c r="C11" s="268" t="s">
        <v>3829</v>
      </c>
      <c r="D11" s="268" t="s">
        <v>3830</v>
      </c>
      <c r="E11" s="268" t="s">
        <v>583</v>
      </c>
      <c r="F11" s="381">
        <v>90000</v>
      </c>
      <c r="G11" s="267">
        <v>4.67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44132</v>
      </c>
      <c r="B12" s="267">
        <v>537492</v>
      </c>
      <c r="C12" s="268" t="s">
        <v>3829</v>
      </c>
      <c r="D12" s="268" t="s">
        <v>3846</v>
      </c>
      <c r="E12" s="268" t="s">
        <v>583</v>
      </c>
      <c r="F12" s="381">
        <v>140000</v>
      </c>
      <c r="G12" s="267">
        <v>4.2300000000000004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44132</v>
      </c>
      <c r="B13" s="267">
        <v>540697</v>
      </c>
      <c r="C13" s="268" t="s">
        <v>3792</v>
      </c>
      <c r="D13" s="268" t="s">
        <v>3847</v>
      </c>
      <c r="E13" s="268" t="s">
        <v>584</v>
      </c>
      <c r="F13" s="381">
        <v>75000</v>
      </c>
      <c r="G13" s="267">
        <v>1.56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44132</v>
      </c>
      <c r="B14" s="267">
        <v>540697</v>
      </c>
      <c r="C14" s="268" t="s">
        <v>3792</v>
      </c>
      <c r="D14" s="268" t="s">
        <v>3848</v>
      </c>
      <c r="E14" s="268" t="s">
        <v>583</v>
      </c>
      <c r="F14" s="381">
        <v>101200</v>
      </c>
      <c r="G14" s="267">
        <v>1.57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44132</v>
      </c>
      <c r="B15" s="267">
        <v>540697</v>
      </c>
      <c r="C15" s="268" t="s">
        <v>3792</v>
      </c>
      <c r="D15" s="268" t="s">
        <v>3848</v>
      </c>
      <c r="E15" s="268" t="s">
        <v>584</v>
      </c>
      <c r="F15" s="381">
        <v>26718</v>
      </c>
      <c r="G15" s="267">
        <v>1.62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44132</v>
      </c>
      <c r="B16" s="267">
        <v>540697</v>
      </c>
      <c r="C16" s="268" t="s">
        <v>3792</v>
      </c>
      <c r="D16" s="268" t="s">
        <v>3793</v>
      </c>
      <c r="E16" s="268" t="s">
        <v>583</v>
      </c>
      <c r="F16" s="381">
        <v>22622</v>
      </c>
      <c r="G16" s="267">
        <v>1.54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44132</v>
      </c>
      <c r="B17" s="267">
        <v>540697</v>
      </c>
      <c r="C17" s="268" t="s">
        <v>3792</v>
      </c>
      <c r="D17" s="268" t="s">
        <v>3793</v>
      </c>
      <c r="E17" s="268" t="s">
        <v>584</v>
      </c>
      <c r="F17" s="381">
        <v>197500</v>
      </c>
      <c r="G17" s="267">
        <v>1.59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44132</v>
      </c>
      <c r="B18" s="267">
        <v>540697</v>
      </c>
      <c r="C18" s="268" t="s">
        <v>3792</v>
      </c>
      <c r="D18" s="268" t="s">
        <v>3849</v>
      </c>
      <c r="E18" s="268" t="s">
        <v>583</v>
      </c>
      <c r="F18" s="381">
        <v>125000</v>
      </c>
      <c r="G18" s="267">
        <v>1.56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44132</v>
      </c>
      <c r="B19" s="267">
        <v>540697</v>
      </c>
      <c r="C19" s="268" t="s">
        <v>3792</v>
      </c>
      <c r="D19" s="268" t="s">
        <v>3849</v>
      </c>
      <c r="E19" s="268" t="s">
        <v>584</v>
      </c>
      <c r="F19" s="381">
        <v>52942</v>
      </c>
      <c r="G19" s="267">
        <v>1.52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44132</v>
      </c>
      <c r="B20" s="267">
        <v>524640</v>
      </c>
      <c r="C20" s="268" t="s">
        <v>3850</v>
      </c>
      <c r="D20" s="268" t="s">
        <v>3851</v>
      </c>
      <c r="E20" s="268" t="s">
        <v>583</v>
      </c>
      <c r="F20" s="381">
        <v>1802</v>
      </c>
      <c r="G20" s="267">
        <v>16.54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44132</v>
      </c>
      <c r="B21" s="267">
        <v>524640</v>
      </c>
      <c r="C21" s="268" t="s">
        <v>3850</v>
      </c>
      <c r="D21" s="268" t="s">
        <v>3851</v>
      </c>
      <c r="E21" s="268" t="s">
        <v>584</v>
      </c>
      <c r="F21" s="381">
        <v>215310</v>
      </c>
      <c r="G21" s="267">
        <v>16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44132</v>
      </c>
      <c r="B22" s="267">
        <v>524640</v>
      </c>
      <c r="C22" s="268" t="s">
        <v>3850</v>
      </c>
      <c r="D22" s="268" t="s">
        <v>3852</v>
      </c>
      <c r="E22" s="268" t="s">
        <v>583</v>
      </c>
      <c r="F22" s="381">
        <v>300000</v>
      </c>
      <c r="G22" s="267">
        <v>16.010000000000002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44132</v>
      </c>
      <c r="B23" s="267">
        <v>541276</v>
      </c>
      <c r="C23" s="268" t="s">
        <v>3810</v>
      </c>
      <c r="D23" s="268" t="s">
        <v>3853</v>
      </c>
      <c r="E23" s="268" t="s">
        <v>584</v>
      </c>
      <c r="F23" s="381">
        <v>150000</v>
      </c>
      <c r="G23" s="267">
        <v>24.86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44132</v>
      </c>
      <c r="B24" s="267">
        <v>541276</v>
      </c>
      <c r="C24" s="268" t="s">
        <v>3810</v>
      </c>
      <c r="D24" s="268" t="s">
        <v>3854</v>
      </c>
      <c r="E24" s="268" t="s">
        <v>583</v>
      </c>
      <c r="F24" s="381">
        <v>110000</v>
      </c>
      <c r="G24" s="267">
        <v>24.86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44132</v>
      </c>
      <c r="B25" s="267">
        <v>511551</v>
      </c>
      <c r="C25" s="268" t="s">
        <v>3855</v>
      </c>
      <c r="D25" s="268" t="s">
        <v>3856</v>
      </c>
      <c r="E25" s="268" t="s">
        <v>584</v>
      </c>
      <c r="F25" s="381">
        <v>438479</v>
      </c>
      <c r="G25" s="267">
        <v>23.5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44132</v>
      </c>
      <c r="B26" s="267">
        <v>540198</v>
      </c>
      <c r="C26" s="268" t="s">
        <v>3857</v>
      </c>
      <c r="D26" s="268" t="s">
        <v>3858</v>
      </c>
      <c r="E26" s="268" t="s">
        <v>584</v>
      </c>
      <c r="F26" s="381">
        <v>40000</v>
      </c>
      <c r="G26" s="267">
        <v>40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44132</v>
      </c>
      <c r="B27" s="267">
        <v>522229</v>
      </c>
      <c r="C27" s="268" t="s">
        <v>3859</v>
      </c>
      <c r="D27" s="268" t="s">
        <v>3860</v>
      </c>
      <c r="E27" s="268" t="s">
        <v>584</v>
      </c>
      <c r="F27" s="381">
        <v>290048</v>
      </c>
      <c r="G27" s="267">
        <v>27.74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44132</v>
      </c>
      <c r="B28" s="267">
        <v>522229</v>
      </c>
      <c r="C28" s="268" t="s">
        <v>3859</v>
      </c>
      <c r="D28" s="268" t="s">
        <v>3861</v>
      </c>
      <c r="E28" s="268" t="s">
        <v>583</v>
      </c>
      <c r="F28" s="381">
        <v>288048</v>
      </c>
      <c r="G28" s="267">
        <v>27.75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44132</v>
      </c>
      <c r="B29" s="267">
        <v>512064</v>
      </c>
      <c r="C29" s="268" t="s">
        <v>3862</v>
      </c>
      <c r="D29" s="268" t="s">
        <v>3863</v>
      </c>
      <c r="E29" s="268" t="s">
        <v>583</v>
      </c>
      <c r="F29" s="381">
        <v>1300</v>
      </c>
      <c r="G29" s="267">
        <v>39.11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44132</v>
      </c>
      <c r="B30" s="267">
        <v>512064</v>
      </c>
      <c r="C30" s="268" t="s">
        <v>3862</v>
      </c>
      <c r="D30" s="268" t="s">
        <v>3864</v>
      </c>
      <c r="E30" s="268" t="s">
        <v>584</v>
      </c>
      <c r="F30" s="381">
        <v>1636</v>
      </c>
      <c r="G30" s="267">
        <v>36.25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44132</v>
      </c>
      <c r="B31" s="267">
        <v>519064</v>
      </c>
      <c r="C31" s="268" t="s">
        <v>3865</v>
      </c>
      <c r="D31" s="268" t="s">
        <v>3866</v>
      </c>
      <c r="E31" s="268" t="s">
        <v>584</v>
      </c>
      <c r="F31" s="381">
        <v>7500</v>
      </c>
      <c r="G31" s="267">
        <v>9.49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44132</v>
      </c>
      <c r="B32" s="267">
        <v>519064</v>
      </c>
      <c r="C32" s="268" t="s">
        <v>3865</v>
      </c>
      <c r="D32" s="268" t="s">
        <v>3867</v>
      </c>
      <c r="E32" s="268" t="s">
        <v>584</v>
      </c>
      <c r="F32" s="381">
        <v>13500</v>
      </c>
      <c r="G32" s="267">
        <v>9.49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44132</v>
      </c>
      <c r="B33" s="267">
        <v>519064</v>
      </c>
      <c r="C33" s="268" t="s">
        <v>3865</v>
      </c>
      <c r="D33" s="268" t="s">
        <v>3868</v>
      </c>
      <c r="E33" s="268" t="s">
        <v>583</v>
      </c>
      <c r="F33" s="381">
        <v>4500</v>
      </c>
      <c r="G33" s="267">
        <v>9.49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44132</v>
      </c>
      <c r="B34" s="267">
        <v>519064</v>
      </c>
      <c r="C34" s="268" t="s">
        <v>3865</v>
      </c>
      <c r="D34" s="268" t="s">
        <v>3869</v>
      </c>
      <c r="E34" s="268" t="s">
        <v>583</v>
      </c>
      <c r="F34" s="381">
        <v>13500</v>
      </c>
      <c r="G34" s="267">
        <v>9.49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44132</v>
      </c>
      <c r="B35" s="267">
        <v>519064</v>
      </c>
      <c r="C35" s="268" t="s">
        <v>3865</v>
      </c>
      <c r="D35" s="268" t="s">
        <v>3869</v>
      </c>
      <c r="E35" s="268" t="s">
        <v>584</v>
      </c>
      <c r="F35" s="381">
        <v>40</v>
      </c>
      <c r="G35" s="267">
        <v>10.45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44132</v>
      </c>
      <c r="B36" s="267" t="s">
        <v>132</v>
      </c>
      <c r="C36" s="268" t="s">
        <v>3728</v>
      </c>
      <c r="D36" s="268" t="s">
        <v>3714</v>
      </c>
      <c r="E36" s="268" t="s">
        <v>583</v>
      </c>
      <c r="F36" s="381">
        <v>429813</v>
      </c>
      <c r="G36" s="267">
        <v>669.93</v>
      </c>
      <c r="H36" s="345" t="s">
        <v>2952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44132</v>
      </c>
      <c r="B37" s="267" t="s">
        <v>2647</v>
      </c>
      <c r="C37" s="268" t="s">
        <v>3870</v>
      </c>
      <c r="D37" s="268" t="s">
        <v>3871</v>
      </c>
      <c r="E37" s="268" t="s">
        <v>583</v>
      </c>
      <c r="F37" s="381">
        <v>100000</v>
      </c>
      <c r="G37" s="267">
        <v>33.659999999999997</v>
      </c>
      <c r="H37" s="345" t="s">
        <v>2952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44132</v>
      </c>
      <c r="B38" s="267" t="s">
        <v>2647</v>
      </c>
      <c r="C38" s="268" t="s">
        <v>3870</v>
      </c>
      <c r="D38" s="268" t="s">
        <v>3872</v>
      </c>
      <c r="E38" s="268" t="s">
        <v>583</v>
      </c>
      <c r="F38" s="381">
        <v>183935</v>
      </c>
      <c r="G38" s="267">
        <v>33.11</v>
      </c>
      <c r="H38" s="345" t="s">
        <v>2952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44132</v>
      </c>
      <c r="B39" s="267" t="s">
        <v>2647</v>
      </c>
      <c r="C39" s="268" t="s">
        <v>3870</v>
      </c>
      <c r="D39" s="268" t="s">
        <v>3873</v>
      </c>
      <c r="E39" s="268" t="s">
        <v>583</v>
      </c>
      <c r="F39" s="381">
        <v>82542</v>
      </c>
      <c r="G39" s="267">
        <v>33.71</v>
      </c>
      <c r="H39" s="345" t="s">
        <v>2952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44132</v>
      </c>
      <c r="B40" s="267" t="s">
        <v>2916</v>
      </c>
      <c r="C40" s="268" t="s">
        <v>3831</v>
      </c>
      <c r="D40" s="268" t="s">
        <v>3874</v>
      </c>
      <c r="E40" s="268" t="s">
        <v>583</v>
      </c>
      <c r="F40" s="381">
        <v>90000</v>
      </c>
      <c r="G40" s="267">
        <v>109.4</v>
      </c>
      <c r="H40" s="345" t="s">
        <v>2952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44132</v>
      </c>
      <c r="B41" s="267" t="s">
        <v>2916</v>
      </c>
      <c r="C41" s="268" t="s">
        <v>3831</v>
      </c>
      <c r="D41" s="268" t="s">
        <v>3832</v>
      </c>
      <c r="E41" s="268" t="s">
        <v>583</v>
      </c>
      <c r="F41" s="381">
        <v>45600</v>
      </c>
      <c r="G41" s="267">
        <v>105.5</v>
      </c>
      <c r="H41" s="345" t="s">
        <v>2952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44132</v>
      </c>
      <c r="B42" s="267" t="s">
        <v>2793</v>
      </c>
      <c r="C42" s="268" t="s">
        <v>3833</v>
      </c>
      <c r="D42" s="268" t="s">
        <v>3834</v>
      </c>
      <c r="E42" s="268" t="s">
        <v>583</v>
      </c>
      <c r="F42" s="381">
        <v>3400000</v>
      </c>
      <c r="G42" s="267">
        <v>7.65</v>
      </c>
      <c r="H42" s="345" t="s">
        <v>2952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44132</v>
      </c>
      <c r="B43" s="267" t="s">
        <v>132</v>
      </c>
      <c r="C43" s="268" t="s">
        <v>3728</v>
      </c>
      <c r="D43" s="268" t="s">
        <v>3714</v>
      </c>
      <c r="E43" s="268" t="s">
        <v>584</v>
      </c>
      <c r="F43" s="381">
        <v>429068</v>
      </c>
      <c r="G43" s="267">
        <v>670.93</v>
      </c>
      <c r="H43" s="345" t="s">
        <v>2952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44132</v>
      </c>
      <c r="B44" s="267" t="s">
        <v>3371</v>
      </c>
      <c r="C44" s="268" t="s">
        <v>3875</v>
      </c>
      <c r="D44" s="268" t="s">
        <v>3876</v>
      </c>
      <c r="E44" s="268" t="s">
        <v>584</v>
      </c>
      <c r="F44" s="381">
        <v>6070156</v>
      </c>
      <c r="G44" s="267">
        <v>0.7</v>
      </c>
      <c r="H44" s="345" t="s">
        <v>2952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44132</v>
      </c>
      <c r="B45" s="267" t="s">
        <v>2647</v>
      </c>
      <c r="C45" s="268" t="s">
        <v>3870</v>
      </c>
      <c r="D45" s="268" t="s">
        <v>3872</v>
      </c>
      <c r="E45" s="268" t="s">
        <v>584</v>
      </c>
      <c r="F45" s="381">
        <v>183935</v>
      </c>
      <c r="G45" s="267">
        <v>33.4</v>
      </c>
      <c r="H45" s="345" t="s">
        <v>2952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44132</v>
      </c>
      <c r="B46" s="267" t="s">
        <v>2647</v>
      </c>
      <c r="C46" s="268" t="s">
        <v>3870</v>
      </c>
      <c r="D46" s="268" t="s">
        <v>3873</v>
      </c>
      <c r="E46" s="268" t="s">
        <v>584</v>
      </c>
      <c r="F46" s="381">
        <v>89776</v>
      </c>
      <c r="G46" s="267">
        <v>33.56</v>
      </c>
      <c r="H46" s="345" t="s">
        <v>2952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44132</v>
      </c>
      <c r="B47" s="267" t="s">
        <v>2916</v>
      </c>
      <c r="C47" s="268" t="s">
        <v>3831</v>
      </c>
      <c r="D47" s="268" t="s">
        <v>3832</v>
      </c>
      <c r="E47" s="268" t="s">
        <v>584</v>
      </c>
      <c r="F47" s="381">
        <v>30000</v>
      </c>
      <c r="G47" s="267">
        <v>109.4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44132</v>
      </c>
      <c r="B48" s="267" t="s">
        <v>2916</v>
      </c>
      <c r="C48" s="268" t="s">
        <v>3831</v>
      </c>
      <c r="D48" s="268" t="s">
        <v>3835</v>
      </c>
      <c r="E48" s="268" t="s">
        <v>584</v>
      </c>
      <c r="F48" s="381">
        <v>105600</v>
      </c>
      <c r="G48" s="267">
        <v>107.72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2:35">
      <c r="B49" s="267"/>
      <c r="C49" s="268"/>
      <c r="D49" s="268"/>
      <c r="E49" s="268"/>
      <c r="F49" s="381"/>
      <c r="G49" s="267"/>
      <c r="H49" s="345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2:35">
      <c r="B50" s="267"/>
      <c r="C50" s="268"/>
      <c r="D50" s="268"/>
      <c r="E50" s="268"/>
      <c r="F50" s="381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2:35">
      <c r="B51" s="267"/>
      <c r="C51" s="268"/>
      <c r="D51" s="268"/>
      <c r="E51" s="268"/>
      <c r="F51" s="381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2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2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2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2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2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2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2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2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2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2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2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2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2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3"/>
  <sheetViews>
    <sheetView zoomScale="85" zoomScaleNormal="85" workbookViewId="0">
      <selection activeCell="N131" sqref="N13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44133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0">
        <v>180.5</v>
      </c>
      <c r="I10" s="433">
        <v>195</v>
      </c>
      <c r="J10" s="434" t="s">
        <v>3635</v>
      </c>
      <c r="K10" s="434">
        <f t="shared" ref="K10:K11" si="0">H10-F10</f>
        <v>8.5</v>
      </c>
      <c r="L10" s="458">
        <f t="shared" ref="L10:L11" si="1">(F10*-0.8)/100</f>
        <v>-1.3759999999999999</v>
      </c>
      <c r="M10" s="435">
        <f t="shared" ref="M10:M11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466">
        <v>2</v>
      </c>
      <c r="B11" s="444">
        <v>44076</v>
      </c>
      <c r="C11" s="467"/>
      <c r="D11" s="538" t="s">
        <v>153</v>
      </c>
      <c r="E11" s="468" t="s">
        <v>600</v>
      </c>
      <c r="F11" s="445">
        <v>16000</v>
      </c>
      <c r="G11" s="445">
        <v>15300</v>
      </c>
      <c r="H11" s="445">
        <v>16775</v>
      </c>
      <c r="I11" s="469" t="s">
        <v>3637</v>
      </c>
      <c r="J11" s="443" t="s">
        <v>3818</v>
      </c>
      <c r="K11" s="443">
        <f t="shared" si="0"/>
        <v>775</v>
      </c>
      <c r="L11" s="457">
        <f t="shared" si="1"/>
        <v>-128</v>
      </c>
      <c r="M11" s="446">
        <f t="shared" si="2"/>
        <v>4.0437500000000001E-2</v>
      </c>
      <c r="N11" s="447" t="s">
        <v>599</v>
      </c>
      <c r="O11" s="481">
        <v>44131</v>
      </c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66">
        <v>3</v>
      </c>
      <c r="B12" s="444">
        <v>44088</v>
      </c>
      <c r="C12" s="467"/>
      <c r="D12" s="538" t="s">
        <v>424</v>
      </c>
      <c r="E12" s="468" t="s">
        <v>600</v>
      </c>
      <c r="F12" s="445">
        <v>263.5</v>
      </c>
      <c r="G12" s="468">
        <v>248</v>
      </c>
      <c r="H12" s="468">
        <v>280.5</v>
      </c>
      <c r="I12" s="469">
        <v>290</v>
      </c>
      <c r="J12" s="443" t="s">
        <v>3744</v>
      </c>
      <c r="K12" s="443">
        <f t="shared" ref="K12:K13" si="3">H12-F12</f>
        <v>17</v>
      </c>
      <c r="L12" s="457">
        <f t="shared" ref="L12" si="4">(F12*-0.8)/100</f>
        <v>-2.1080000000000001</v>
      </c>
      <c r="M12" s="446">
        <f t="shared" ref="M12" si="5">(K12+L12)/F12</f>
        <v>5.6516129032258063E-2</v>
      </c>
      <c r="N12" s="447" t="s">
        <v>599</v>
      </c>
      <c r="O12" s="481">
        <v>44123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482">
        <v>4</v>
      </c>
      <c r="B13" s="438">
        <v>44088</v>
      </c>
      <c r="C13" s="441"/>
      <c r="D13" s="483" t="s">
        <v>380</v>
      </c>
      <c r="E13" s="442" t="s">
        <v>600</v>
      </c>
      <c r="F13" s="488">
        <v>925</v>
      </c>
      <c r="G13" s="484">
        <v>870</v>
      </c>
      <c r="H13" s="442">
        <v>865</v>
      </c>
      <c r="I13" s="485" t="s">
        <v>3638</v>
      </c>
      <c r="J13" s="478" t="s">
        <v>3738</v>
      </c>
      <c r="K13" s="478">
        <f t="shared" si="3"/>
        <v>-60</v>
      </c>
      <c r="L13" s="459">
        <f>(F13*-0.7)/100</f>
        <v>-6.4749999999999996</v>
      </c>
      <c r="M13" s="425">
        <f>(K13+L13)/F13</f>
        <v>-7.1864864864864861E-2</v>
      </c>
      <c r="N13" s="439" t="s">
        <v>663</v>
      </c>
      <c r="O13" s="426">
        <v>44120</v>
      </c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04" customFormat="1" ht="15" customHeight="1">
      <c r="A14" s="466">
        <v>5</v>
      </c>
      <c r="B14" s="444">
        <v>44088</v>
      </c>
      <c r="C14" s="467"/>
      <c r="D14" s="480" t="s">
        <v>106</v>
      </c>
      <c r="E14" s="468" t="s">
        <v>600</v>
      </c>
      <c r="F14" s="508">
        <v>663</v>
      </c>
      <c r="G14" s="471">
        <v>630</v>
      </c>
      <c r="H14" s="468">
        <v>700</v>
      </c>
      <c r="I14" s="469">
        <v>730</v>
      </c>
      <c r="J14" s="443" t="s">
        <v>3698</v>
      </c>
      <c r="K14" s="443">
        <f t="shared" ref="K14" si="6">H14-F14</f>
        <v>37</v>
      </c>
      <c r="L14" s="443">
        <f t="shared" ref="L14" si="7">(F14*-0.8)/100</f>
        <v>-5.3039999999999994</v>
      </c>
      <c r="M14" s="446">
        <f t="shared" ref="M14" si="8">(K14+L14)/F14</f>
        <v>4.7806938159879339E-2</v>
      </c>
      <c r="N14" s="447" t="s">
        <v>599</v>
      </c>
      <c r="O14" s="481">
        <v>44113</v>
      </c>
      <c r="P14" s="7"/>
      <c r="Q14" s="7"/>
      <c r="R14" s="344" t="s">
        <v>3186</v>
      </c>
      <c r="S14" s="40"/>
      <c r="T14" s="40"/>
      <c r="U14" s="40"/>
      <c r="V14" s="40"/>
      <c r="W14" s="40"/>
      <c r="X14" s="40"/>
      <c r="Y14" s="40"/>
      <c r="Z14" s="40"/>
      <c r="AA14" s="40"/>
    </row>
    <row r="15" spans="1:28" s="420" customFormat="1" ht="14.25">
      <c r="A15" s="427">
        <v>6</v>
      </c>
      <c r="B15" s="428">
        <v>44091</v>
      </c>
      <c r="C15" s="429"/>
      <c r="D15" s="430" t="s">
        <v>174</v>
      </c>
      <c r="E15" s="431" t="s">
        <v>600</v>
      </c>
      <c r="F15" s="432">
        <v>1247</v>
      </c>
      <c r="G15" s="431">
        <v>1180</v>
      </c>
      <c r="H15" s="431">
        <v>1297.5</v>
      </c>
      <c r="I15" s="433" t="s">
        <v>3639</v>
      </c>
      <c r="J15" s="434" t="s">
        <v>3684</v>
      </c>
      <c r="K15" s="434">
        <f t="shared" ref="K15:K16" si="9">H15-F15</f>
        <v>50.5</v>
      </c>
      <c r="L15" s="458">
        <f t="shared" ref="L15" si="10">(F15*-0.8)/100</f>
        <v>-9.9760000000000009</v>
      </c>
      <c r="M15" s="435">
        <f t="shared" ref="M15" si="11">(K15+L15)/F15</f>
        <v>3.2497193263833199E-2</v>
      </c>
      <c r="N15" s="436" t="s">
        <v>599</v>
      </c>
      <c r="O15" s="437">
        <v>44112</v>
      </c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482">
        <v>7</v>
      </c>
      <c r="B16" s="438">
        <v>44096</v>
      </c>
      <c r="C16" s="441"/>
      <c r="D16" s="483" t="s">
        <v>802</v>
      </c>
      <c r="E16" s="442" t="s">
        <v>600</v>
      </c>
      <c r="F16" s="488">
        <v>1050</v>
      </c>
      <c r="G16" s="484">
        <v>980</v>
      </c>
      <c r="H16" s="442">
        <v>976</v>
      </c>
      <c r="I16" s="485">
        <v>1150</v>
      </c>
      <c r="J16" s="478" t="s">
        <v>3715</v>
      </c>
      <c r="K16" s="478">
        <f t="shared" si="9"/>
        <v>-74</v>
      </c>
      <c r="L16" s="459">
        <f>(F16*-0.7)/100</f>
        <v>-7.35</v>
      </c>
      <c r="M16" s="425">
        <f>(K16+L16)/F16</f>
        <v>-7.7476190476190476E-2</v>
      </c>
      <c r="N16" s="439" t="s">
        <v>663</v>
      </c>
      <c r="O16" s="426">
        <v>44119</v>
      </c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383">
        <v>8</v>
      </c>
      <c r="B17" s="408">
        <v>44097</v>
      </c>
      <c r="C17" s="415"/>
      <c r="D17" s="448" t="s">
        <v>128</v>
      </c>
      <c r="E17" s="416" t="s">
        <v>600</v>
      </c>
      <c r="F17" s="416" t="s">
        <v>3644</v>
      </c>
      <c r="G17" s="424">
        <v>166</v>
      </c>
      <c r="H17" s="416"/>
      <c r="I17" s="411" t="s">
        <v>3645</v>
      </c>
      <c r="J17" s="417" t="s">
        <v>601</v>
      </c>
      <c r="K17" s="417"/>
      <c r="L17" s="460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3646</v>
      </c>
      <c r="J18" s="434" t="s">
        <v>3652</v>
      </c>
      <c r="K18" s="434">
        <f t="shared" ref="K18" si="12">H18-F18</f>
        <v>82.5</v>
      </c>
      <c r="L18" s="458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66">
        <v>10</v>
      </c>
      <c r="B19" s="444">
        <v>44097</v>
      </c>
      <c r="C19" s="467"/>
      <c r="D19" s="480" t="s">
        <v>86</v>
      </c>
      <c r="E19" s="468" t="s">
        <v>600</v>
      </c>
      <c r="F19" s="508">
        <v>372.5</v>
      </c>
      <c r="G19" s="471">
        <v>350</v>
      </c>
      <c r="H19" s="468">
        <v>394</v>
      </c>
      <c r="I19" s="469" t="s">
        <v>3647</v>
      </c>
      <c r="J19" s="443" t="s">
        <v>3758</v>
      </c>
      <c r="K19" s="443">
        <f t="shared" ref="K19:K20" si="13">H19-F19</f>
        <v>21.5</v>
      </c>
      <c r="L19" s="457">
        <f>(F19*-0.7)/100</f>
        <v>-2.6074999999999999</v>
      </c>
      <c r="M19" s="446">
        <f>(K19+L19)/F19</f>
        <v>5.0718120805369124E-2</v>
      </c>
      <c r="N19" s="447" t="s">
        <v>599</v>
      </c>
      <c r="O19" s="481">
        <v>44126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466">
        <v>11</v>
      </c>
      <c r="B20" s="444">
        <v>44103</v>
      </c>
      <c r="C20" s="467"/>
      <c r="D20" s="480" t="s">
        <v>3636</v>
      </c>
      <c r="E20" s="468" t="s">
        <v>600</v>
      </c>
      <c r="F20" s="508">
        <v>174</v>
      </c>
      <c r="G20" s="471">
        <v>163</v>
      </c>
      <c r="H20" s="468">
        <v>185</v>
      </c>
      <c r="I20" s="469">
        <v>195</v>
      </c>
      <c r="J20" s="443" t="s">
        <v>3770</v>
      </c>
      <c r="K20" s="443">
        <f t="shared" si="13"/>
        <v>11</v>
      </c>
      <c r="L20" s="457">
        <f t="shared" ref="L20" si="14">(F20*-0.8)/100</f>
        <v>-1.3920000000000001</v>
      </c>
      <c r="M20" s="446">
        <f t="shared" ref="M20" si="15">(K20+L20)/F20</f>
        <v>5.5218390804597707E-2</v>
      </c>
      <c r="N20" s="447" t="s">
        <v>599</v>
      </c>
      <c r="O20" s="481">
        <v>44125</v>
      </c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466">
        <v>12</v>
      </c>
      <c r="B21" s="444">
        <v>44103</v>
      </c>
      <c r="C21" s="467"/>
      <c r="D21" s="480" t="s">
        <v>3653</v>
      </c>
      <c r="E21" s="468" t="s">
        <v>600</v>
      </c>
      <c r="F21" s="508">
        <v>785</v>
      </c>
      <c r="G21" s="471">
        <v>735</v>
      </c>
      <c r="H21" s="468">
        <v>833</v>
      </c>
      <c r="I21" s="469" t="s">
        <v>3654</v>
      </c>
      <c r="J21" s="443" t="s">
        <v>3762</v>
      </c>
      <c r="K21" s="443">
        <f t="shared" ref="K21" si="16">H21-F21</f>
        <v>48</v>
      </c>
      <c r="L21" s="457">
        <f>(F21*-0.7)/100</f>
        <v>-5.4950000000000001</v>
      </c>
      <c r="M21" s="446">
        <f t="shared" ref="M21" si="17">(K21+L21)/F21</f>
        <v>5.4146496815286625E-2</v>
      </c>
      <c r="N21" s="447" t="s">
        <v>599</v>
      </c>
      <c r="O21" s="481">
        <v>44124</v>
      </c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04" customFormat="1" ht="15" customHeight="1">
      <c r="A22" s="466">
        <v>13</v>
      </c>
      <c r="B22" s="444">
        <v>44105</v>
      </c>
      <c r="C22" s="467"/>
      <c r="D22" s="480" t="s">
        <v>3662</v>
      </c>
      <c r="E22" s="468" t="s">
        <v>600</v>
      </c>
      <c r="F22" s="508">
        <v>1787.5</v>
      </c>
      <c r="G22" s="471">
        <v>1690</v>
      </c>
      <c r="H22" s="468">
        <v>1935</v>
      </c>
      <c r="I22" s="469" t="s">
        <v>3663</v>
      </c>
      <c r="J22" s="443" t="s">
        <v>3673</v>
      </c>
      <c r="K22" s="443">
        <f t="shared" ref="K22:K23" si="18">H22-F22</f>
        <v>147.5</v>
      </c>
      <c r="L22" s="443">
        <f t="shared" ref="L22:L23" si="19">(F22*-0.8)/100</f>
        <v>-14.3</v>
      </c>
      <c r="M22" s="446">
        <f>(K22+L22)/F22</f>
        <v>7.4517482517482511E-2</v>
      </c>
      <c r="N22" s="447" t="s">
        <v>599</v>
      </c>
      <c r="O22" s="481">
        <v>44110</v>
      </c>
      <c r="P22" s="7"/>
      <c r="Q22" s="7"/>
      <c r="R22" s="344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20" customFormat="1" ht="14.25">
      <c r="A23" s="427">
        <v>14</v>
      </c>
      <c r="B23" s="428">
        <v>44110</v>
      </c>
      <c r="C23" s="429"/>
      <c r="D23" s="430" t="s">
        <v>138</v>
      </c>
      <c r="E23" s="431" t="s">
        <v>600</v>
      </c>
      <c r="F23" s="432">
        <v>619</v>
      </c>
      <c r="G23" s="431">
        <v>590</v>
      </c>
      <c r="H23" s="431">
        <v>646</v>
      </c>
      <c r="I23" s="433">
        <v>690</v>
      </c>
      <c r="J23" s="434" t="s">
        <v>3697</v>
      </c>
      <c r="K23" s="434">
        <f t="shared" si="18"/>
        <v>27</v>
      </c>
      <c r="L23" s="458">
        <f t="shared" si="19"/>
        <v>-4.9520000000000008</v>
      </c>
      <c r="M23" s="435">
        <f t="shared" ref="M23" si="20">(K23+L23)/F23</f>
        <v>3.5618739903069463E-2</v>
      </c>
      <c r="N23" s="436" t="s">
        <v>599</v>
      </c>
      <c r="O23" s="437">
        <v>44113</v>
      </c>
      <c r="Q23" s="421"/>
      <c r="R23" s="422" t="s">
        <v>3633</v>
      </c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427">
        <v>15</v>
      </c>
      <c r="B24" s="428">
        <v>44110</v>
      </c>
      <c r="C24" s="429"/>
      <c r="D24" s="430" t="s">
        <v>142</v>
      </c>
      <c r="E24" s="431" t="s">
        <v>600</v>
      </c>
      <c r="F24" s="432">
        <v>6890</v>
      </c>
      <c r="G24" s="431">
        <v>6600</v>
      </c>
      <c r="H24" s="431">
        <v>7170</v>
      </c>
      <c r="I24" s="433">
        <v>7450</v>
      </c>
      <c r="J24" s="434" t="s">
        <v>3826</v>
      </c>
      <c r="K24" s="434">
        <f t="shared" ref="K24" si="21">H24-F24</f>
        <v>280</v>
      </c>
      <c r="L24" s="458">
        <f t="shared" ref="L24" si="22">(F24*-0.8)/100</f>
        <v>-55.12</v>
      </c>
      <c r="M24" s="435">
        <f t="shared" ref="M24" si="23">(K24+L24)/F24</f>
        <v>3.2638606676342524E-2</v>
      </c>
      <c r="N24" s="436" t="s">
        <v>599</v>
      </c>
      <c r="O24" s="437">
        <v>44131</v>
      </c>
      <c r="Q24" s="421"/>
      <c r="R24" s="422" t="s">
        <v>3633</v>
      </c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>
        <v>16</v>
      </c>
      <c r="B25" s="408">
        <v>44112</v>
      </c>
      <c r="C25" s="415"/>
      <c r="D25" s="448" t="s">
        <v>3690</v>
      </c>
      <c r="E25" s="416" t="s">
        <v>600</v>
      </c>
      <c r="F25" s="416" t="s">
        <v>3691</v>
      </c>
      <c r="G25" s="424">
        <v>548</v>
      </c>
      <c r="H25" s="416"/>
      <c r="I25" s="411">
        <v>640</v>
      </c>
      <c r="J25" s="502" t="s">
        <v>601</v>
      </c>
      <c r="K25" s="502"/>
      <c r="L25" s="460"/>
      <c r="M25" s="502"/>
      <c r="N25" s="418"/>
      <c r="O25" s="419"/>
      <c r="Q25" s="421"/>
      <c r="R25" s="422" t="s">
        <v>3186</v>
      </c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466">
        <v>17</v>
      </c>
      <c r="B26" s="444">
        <v>44113</v>
      </c>
      <c r="C26" s="467"/>
      <c r="D26" s="538" t="s">
        <v>136</v>
      </c>
      <c r="E26" s="468" t="s">
        <v>600</v>
      </c>
      <c r="F26" s="445">
        <v>897.5</v>
      </c>
      <c r="G26" s="468">
        <v>840</v>
      </c>
      <c r="H26" s="468">
        <v>947.5</v>
      </c>
      <c r="I26" s="469" t="s">
        <v>3699</v>
      </c>
      <c r="J26" s="443" t="s">
        <v>3791</v>
      </c>
      <c r="K26" s="443">
        <f t="shared" ref="K26" si="24">H26-F26</f>
        <v>50</v>
      </c>
      <c r="L26" s="457">
        <f t="shared" ref="L26" si="25">(F26*-0.8)/100</f>
        <v>-7.18</v>
      </c>
      <c r="M26" s="446">
        <f t="shared" ref="M26" si="26">(K26+L26)/F26</f>
        <v>4.7710306406685235E-2</v>
      </c>
      <c r="N26" s="447" t="s">
        <v>599</v>
      </c>
      <c r="O26" s="481">
        <v>44127</v>
      </c>
      <c r="Q26" s="421"/>
      <c r="R26" s="422" t="s">
        <v>3186</v>
      </c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>
        <v>18</v>
      </c>
      <c r="B27" s="408">
        <v>44126</v>
      </c>
      <c r="C27" s="415"/>
      <c r="D27" s="448" t="s">
        <v>301</v>
      </c>
      <c r="E27" s="416" t="s">
        <v>600</v>
      </c>
      <c r="F27" s="416" t="s">
        <v>3782</v>
      </c>
      <c r="G27" s="424">
        <v>1895</v>
      </c>
      <c r="H27" s="416"/>
      <c r="I27" s="411" t="s">
        <v>3783</v>
      </c>
      <c r="J27" s="502" t="s">
        <v>601</v>
      </c>
      <c r="K27" s="502"/>
      <c r="L27" s="460"/>
      <c r="M27" s="502"/>
      <c r="N27" s="418"/>
      <c r="O27" s="419"/>
      <c r="Q27" s="421"/>
      <c r="R27" s="422" t="s">
        <v>602</v>
      </c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>
        <v>19</v>
      </c>
      <c r="B28" s="408">
        <v>44131</v>
      </c>
      <c r="C28" s="415"/>
      <c r="D28" s="448" t="s">
        <v>71</v>
      </c>
      <c r="E28" s="416" t="s">
        <v>600</v>
      </c>
      <c r="F28" s="416" t="s">
        <v>3827</v>
      </c>
      <c r="G28" s="424">
        <v>375</v>
      </c>
      <c r="H28" s="416"/>
      <c r="I28" s="411" t="s">
        <v>3828</v>
      </c>
      <c r="J28" s="502" t="s">
        <v>601</v>
      </c>
      <c r="K28" s="502"/>
      <c r="L28" s="460"/>
      <c r="M28" s="502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/>
      <c r="B29" s="408"/>
      <c r="C29" s="415"/>
      <c r="D29" s="448"/>
      <c r="E29" s="416"/>
      <c r="F29" s="416"/>
      <c r="G29" s="424"/>
      <c r="H29" s="416"/>
      <c r="I29" s="411"/>
      <c r="J29" s="502"/>
      <c r="K29" s="502"/>
      <c r="L29" s="460"/>
      <c r="M29" s="502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/>
      <c r="B30" s="408"/>
      <c r="C30" s="415"/>
      <c r="D30" s="448"/>
      <c r="E30" s="416"/>
      <c r="F30" s="416"/>
      <c r="G30" s="424"/>
      <c r="H30" s="416"/>
      <c r="I30" s="411"/>
      <c r="J30" s="502"/>
      <c r="K30" s="502"/>
      <c r="L30" s="460"/>
      <c r="M30" s="502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8"/>
      <c r="E31" s="416"/>
      <c r="F31" s="416"/>
      <c r="G31" s="424"/>
      <c r="H31" s="416"/>
      <c r="I31" s="411"/>
      <c r="J31" s="502"/>
      <c r="K31" s="502"/>
      <c r="L31" s="460"/>
      <c r="M31" s="502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8"/>
      <c r="E32" s="416"/>
      <c r="F32" s="416"/>
      <c r="G32" s="424"/>
      <c r="H32" s="416"/>
      <c r="I32" s="411"/>
      <c r="J32" s="502"/>
      <c r="K32" s="502"/>
      <c r="L32" s="460"/>
      <c r="M32" s="502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1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2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3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3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3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4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5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482">
        <v>1</v>
      </c>
      <c r="B40" s="438">
        <v>44102</v>
      </c>
      <c r="C40" s="441"/>
      <c r="D40" s="483" t="s">
        <v>3649</v>
      </c>
      <c r="E40" s="442" t="s">
        <v>600</v>
      </c>
      <c r="F40" s="497">
        <v>623</v>
      </c>
      <c r="G40" s="484">
        <v>602</v>
      </c>
      <c r="H40" s="442">
        <v>603</v>
      </c>
      <c r="I40" s="485" t="s">
        <v>3650</v>
      </c>
      <c r="J40" s="478" t="s">
        <v>3685</v>
      </c>
      <c r="K40" s="478">
        <f t="shared" ref="K40" si="27">H40-F40</f>
        <v>-20</v>
      </c>
      <c r="L40" s="459">
        <f>(F40*-0.07)/100</f>
        <v>-0.43610000000000004</v>
      </c>
      <c r="M40" s="425">
        <f t="shared" ref="M40" si="28">(K40+L40)/F40</f>
        <v>-3.2802728731942211E-2</v>
      </c>
      <c r="N40" s="439" t="s">
        <v>663</v>
      </c>
      <c r="O40" s="426">
        <v>44112</v>
      </c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2">
        <v>2</v>
      </c>
      <c r="B41" s="438">
        <v>44104</v>
      </c>
      <c r="C41" s="441"/>
      <c r="D41" s="483" t="s">
        <v>3655</v>
      </c>
      <c r="E41" s="442" t="s">
        <v>600</v>
      </c>
      <c r="F41" s="497">
        <v>967.5</v>
      </c>
      <c r="G41" s="484">
        <v>940</v>
      </c>
      <c r="H41" s="442">
        <v>940</v>
      </c>
      <c r="I41" s="485">
        <v>1025</v>
      </c>
      <c r="J41" s="478" t="s">
        <v>3664</v>
      </c>
      <c r="K41" s="478">
        <f t="shared" ref="K41:K44" si="29">H41-F41</f>
        <v>-27.5</v>
      </c>
      <c r="L41" s="459">
        <f t="shared" ref="L41:L42" si="30">(F41*-0.7)/100</f>
        <v>-6.7725</v>
      </c>
      <c r="M41" s="425">
        <f t="shared" ref="M41:M44" si="31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6">
        <v>3</v>
      </c>
      <c r="B42" s="444">
        <v>44104</v>
      </c>
      <c r="C42" s="467"/>
      <c r="D42" s="480" t="s">
        <v>3656</v>
      </c>
      <c r="E42" s="468" t="s">
        <v>600</v>
      </c>
      <c r="F42" s="508">
        <v>802.5</v>
      </c>
      <c r="G42" s="471">
        <v>770</v>
      </c>
      <c r="H42" s="468">
        <v>821</v>
      </c>
      <c r="I42" s="469" t="s">
        <v>3648</v>
      </c>
      <c r="J42" s="443" t="s">
        <v>3628</v>
      </c>
      <c r="K42" s="443">
        <f t="shared" si="29"/>
        <v>18.5</v>
      </c>
      <c r="L42" s="457">
        <f t="shared" si="30"/>
        <v>-5.6174999999999997</v>
      </c>
      <c r="M42" s="446">
        <f t="shared" si="31"/>
        <v>1.6052959501557634E-2</v>
      </c>
      <c r="N42" s="447" t="s">
        <v>599</v>
      </c>
      <c r="O42" s="481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6">
        <v>4</v>
      </c>
      <c r="B43" s="444">
        <v>44105</v>
      </c>
      <c r="C43" s="467"/>
      <c r="D43" s="480" t="s">
        <v>3657</v>
      </c>
      <c r="E43" s="468" t="s">
        <v>600</v>
      </c>
      <c r="F43" s="508">
        <v>334</v>
      </c>
      <c r="G43" s="471">
        <v>323</v>
      </c>
      <c r="H43" s="468">
        <v>339.5</v>
      </c>
      <c r="I43" s="469">
        <v>355</v>
      </c>
      <c r="J43" s="443" t="s">
        <v>3642</v>
      </c>
      <c r="K43" s="443">
        <f t="shared" si="29"/>
        <v>5.5</v>
      </c>
      <c r="L43" s="457">
        <f>(F43*-0.07)/100</f>
        <v>-0.23380000000000004</v>
      </c>
      <c r="M43" s="446">
        <f t="shared" si="31"/>
        <v>1.5767065868263472E-2</v>
      </c>
      <c r="N43" s="447" t="s">
        <v>599</v>
      </c>
      <c r="O43" s="449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527">
        <v>5</v>
      </c>
      <c r="B44" s="528">
        <v>44105</v>
      </c>
      <c r="C44" s="539"/>
      <c r="D44" s="540" t="s">
        <v>3659</v>
      </c>
      <c r="E44" s="541" t="s">
        <v>600</v>
      </c>
      <c r="F44" s="542">
        <v>668.5</v>
      </c>
      <c r="G44" s="543">
        <v>648</v>
      </c>
      <c r="H44" s="541">
        <v>673</v>
      </c>
      <c r="I44" s="544">
        <v>700</v>
      </c>
      <c r="J44" s="533" t="s">
        <v>3741</v>
      </c>
      <c r="K44" s="533">
        <f t="shared" si="29"/>
        <v>4.5</v>
      </c>
      <c r="L44" s="534">
        <f t="shared" ref="L44" si="32">(F44*-0.7)/100</f>
        <v>-4.6795</v>
      </c>
      <c r="M44" s="545">
        <f t="shared" si="31"/>
        <v>-2.6851159311892293E-4</v>
      </c>
      <c r="N44" s="536" t="s">
        <v>708</v>
      </c>
      <c r="O44" s="537">
        <v>44124</v>
      </c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6">
        <v>6</v>
      </c>
      <c r="B45" s="444">
        <v>44109</v>
      </c>
      <c r="C45" s="467"/>
      <c r="D45" s="480" t="s">
        <v>3668</v>
      </c>
      <c r="E45" s="468" t="s">
        <v>600</v>
      </c>
      <c r="F45" s="508">
        <v>396</v>
      </c>
      <c r="G45" s="471">
        <v>385</v>
      </c>
      <c r="H45" s="468">
        <v>402.5</v>
      </c>
      <c r="I45" s="469">
        <v>425</v>
      </c>
      <c r="J45" s="443" t="s">
        <v>3671</v>
      </c>
      <c r="K45" s="443">
        <f t="shared" ref="K45:K48" si="33">H45-F45</f>
        <v>6.5</v>
      </c>
      <c r="L45" s="457">
        <f>(F45*-0.07)/100</f>
        <v>-0.2772</v>
      </c>
      <c r="M45" s="446">
        <f t="shared" ref="M45:M47" si="34">(K45+L45)/F45</f>
        <v>1.5714141414141417E-2</v>
      </c>
      <c r="N45" s="447" t="s">
        <v>599</v>
      </c>
      <c r="O45" s="449">
        <v>44109</v>
      </c>
      <c r="P45" s="7"/>
      <c r="Q45" s="7"/>
      <c r="R45" s="344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466">
        <v>7</v>
      </c>
      <c r="B46" s="444">
        <v>44109</v>
      </c>
      <c r="C46" s="467"/>
      <c r="D46" s="480" t="s">
        <v>266</v>
      </c>
      <c r="E46" s="468" t="s">
        <v>600</v>
      </c>
      <c r="F46" s="508">
        <v>2550</v>
      </c>
      <c r="G46" s="471">
        <v>2475</v>
      </c>
      <c r="H46" s="468">
        <v>2612.5</v>
      </c>
      <c r="I46" s="469">
        <v>2600</v>
      </c>
      <c r="J46" s="443" t="s">
        <v>3674</v>
      </c>
      <c r="K46" s="443">
        <f t="shared" si="33"/>
        <v>62.5</v>
      </c>
      <c r="L46" s="457">
        <f t="shared" ref="L46:L47" si="35">(F46*-0.7)/100</f>
        <v>-17.850000000000001</v>
      </c>
      <c r="M46" s="446">
        <f t="shared" si="34"/>
        <v>1.7509803921568628E-2</v>
      </c>
      <c r="N46" s="447" t="s">
        <v>599</v>
      </c>
      <c r="O46" s="481">
        <v>44110</v>
      </c>
      <c r="P46" s="7"/>
      <c r="Q46" s="7"/>
      <c r="R46" s="344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466">
        <v>8</v>
      </c>
      <c r="B47" s="444">
        <v>44109</v>
      </c>
      <c r="C47" s="467"/>
      <c r="D47" s="480" t="s">
        <v>3657</v>
      </c>
      <c r="E47" s="468" t="s">
        <v>600</v>
      </c>
      <c r="F47" s="508">
        <v>335</v>
      </c>
      <c r="G47" s="471">
        <v>323</v>
      </c>
      <c r="H47" s="468">
        <v>344</v>
      </c>
      <c r="I47" s="469">
        <v>355</v>
      </c>
      <c r="J47" s="443" t="s">
        <v>3405</v>
      </c>
      <c r="K47" s="443">
        <f t="shared" si="33"/>
        <v>9</v>
      </c>
      <c r="L47" s="457">
        <f t="shared" si="35"/>
        <v>-2.3449999999999998</v>
      </c>
      <c r="M47" s="446">
        <f t="shared" si="34"/>
        <v>1.9865671641791045E-2</v>
      </c>
      <c r="N47" s="447" t="s">
        <v>599</v>
      </c>
      <c r="O47" s="481">
        <v>44110</v>
      </c>
      <c r="P47" s="7"/>
      <c r="Q47" s="7"/>
      <c r="R47" s="344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466">
        <v>9</v>
      </c>
      <c r="B48" s="444">
        <v>44110</v>
      </c>
      <c r="C48" s="467"/>
      <c r="D48" s="480" t="s">
        <v>135</v>
      </c>
      <c r="E48" s="468" t="s">
        <v>600</v>
      </c>
      <c r="F48" s="508">
        <v>283.5</v>
      </c>
      <c r="G48" s="471">
        <v>276</v>
      </c>
      <c r="H48" s="468">
        <v>291.5</v>
      </c>
      <c r="I48" s="469">
        <v>300</v>
      </c>
      <c r="J48" s="443" t="s">
        <v>3675</v>
      </c>
      <c r="K48" s="443">
        <f t="shared" si="33"/>
        <v>8</v>
      </c>
      <c r="L48" s="457">
        <f>(F48*-0.07)/100</f>
        <v>-0.19845000000000002</v>
      </c>
      <c r="M48" s="446">
        <f t="shared" ref="M48:M49" si="36">(K48+L48)/F48</f>
        <v>2.7518694885361551E-2</v>
      </c>
      <c r="N48" s="447" t="s">
        <v>599</v>
      </c>
      <c r="O48" s="449">
        <v>44110</v>
      </c>
      <c r="P48" s="7"/>
      <c r="Q48" s="7"/>
      <c r="R48" s="344" t="s">
        <v>3633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4" customFormat="1" ht="15" customHeight="1">
      <c r="A49" s="466">
        <v>10</v>
      </c>
      <c r="B49" s="444">
        <v>44111</v>
      </c>
      <c r="C49" s="467"/>
      <c r="D49" s="480" t="s">
        <v>3677</v>
      </c>
      <c r="E49" s="468" t="s">
        <v>600</v>
      </c>
      <c r="F49" s="508">
        <v>457</v>
      </c>
      <c r="G49" s="471">
        <v>445</v>
      </c>
      <c r="H49" s="468">
        <v>472</v>
      </c>
      <c r="I49" s="469" t="s">
        <v>3678</v>
      </c>
      <c r="J49" s="443" t="s">
        <v>3686</v>
      </c>
      <c r="K49" s="443">
        <f t="shared" ref="K49" si="37">H49-F49</f>
        <v>15</v>
      </c>
      <c r="L49" s="457">
        <f t="shared" ref="L49" si="38">(F49*-0.7)/100</f>
        <v>-3.1989999999999998</v>
      </c>
      <c r="M49" s="446">
        <f t="shared" si="36"/>
        <v>2.5822757111597375E-2</v>
      </c>
      <c r="N49" s="447" t="s">
        <v>599</v>
      </c>
      <c r="O49" s="481">
        <v>44112</v>
      </c>
      <c r="P49" s="7"/>
      <c r="Q49" s="7"/>
      <c r="R49" s="344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4" customFormat="1" ht="15" customHeight="1">
      <c r="A50" s="466">
        <v>11</v>
      </c>
      <c r="B50" s="444">
        <v>44111</v>
      </c>
      <c r="C50" s="467"/>
      <c r="D50" s="480" t="s">
        <v>3679</v>
      </c>
      <c r="E50" s="468" t="s">
        <v>600</v>
      </c>
      <c r="F50" s="508">
        <v>319</v>
      </c>
      <c r="G50" s="471">
        <v>309</v>
      </c>
      <c r="H50" s="468">
        <v>326</v>
      </c>
      <c r="I50" s="469">
        <v>340</v>
      </c>
      <c r="J50" s="443" t="s">
        <v>3680</v>
      </c>
      <c r="K50" s="443">
        <f t="shared" ref="K50:K51" si="39">H50-F50</f>
        <v>7</v>
      </c>
      <c r="L50" s="457">
        <f>(F50*-0.07)/100</f>
        <v>-0.22330000000000003</v>
      </c>
      <c r="M50" s="446">
        <f t="shared" ref="M50:M51" si="40">(K50+L50)/F50</f>
        <v>2.12435736677116E-2</v>
      </c>
      <c r="N50" s="447" t="s">
        <v>599</v>
      </c>
      <c r="O50" s="449">
        <v>44111</v>
      </c>
      <c r="P50" s="7"/>
      <c r="Q50" s="7"/>
      <c r="R50" s="344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4" customFormat="1" ht="15" customHeight="1">
      <c r="A51" s="466">
        <v>12</v>
      </c>
      <c r="B51" s="444">
        <v>44112</v>
      </c>
      <c r="C51" s="467"/>
      <c r="D51" s="480" t="s">
        <v>3688</v>
      </c>
      <c r="E51" s="468" t="s">
        <v>600</v>
      </c>
      <c r="F51" s="508">
        <v>3505</v>
      </c>
      <c r="G51" s="471">
        <v>3430</v>
      </c>
      <c r="H51" s="468">
        <v>3585</v>
      </c>
      <c r="I51" s="469">
        <v>3650</v>
      </c>
      <c r="J51" s="443" t="s">
        <v>3709</v>
      </c>
      <c r="K51" s="443">
        <f t="shared" si="39"/>
        <v>80</v>
      </c>
      <c r="L51" s="457">
        <f t="shared" ref="L51" si="41">(F51*-0.7)/100</f>
        <v>-24.535</v>
      </c>
      <c r="M51" s="446">
        <f t="shared" si="40"/>
        <v>1.5824536376604852E-2</v>
      </c>
      <c r="N51" s="447" t="s">
        <v>599</v>
      </c>
      <c r="O51" s="481">
        <v>44117</v>
      </c>
      <c r="P51" s="7"/>
      <c r="Q51" s="7"/>
      <c r="R51" s="344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4" customFormat="1" ht="15" customHeight="1">
      <c r="A52" s="482">
        <v>13</v>
      </c>
      <c r="B52" s="438">
        <v>44112</v>
      </c>
      <c r="C52" s="441"/>
      <c r="D52" s="483" t="s">
        <v>3657</v>
      </c>
      <c r="E52" s="442" t="s">
        <v>600</v>
      </c>
      <c r="F52" s="497">
        <v>339</v>
      </c>
      <c r="G52" s="484">
        <v>328</v>
      </c>
      <c r="H52" s="442">
        <v>328</v>
      </c>
      <c r="I52" s="485">
        <v>360</v>
      </c>
      <c r="J52" s="478" t="s">
        <v>3703</v>
      </c>
      <c r="K52" s="478">
        <f t="shared" ref="K52:K53" si="42">H52-F52</f>
        <v>-11</v>
      </c>
      <c r="L52" s="459">
        <f t="shared" ref="L52:L53" si="43">(F52*-0.7)/100</f>
        <v>-2.3729999999999998</v>
      </c>
      <c r="M52" s="425">
        <f t="shared" ref="M52:M53" si="44">(K52+L52)/F52</f>
        <v>-3.9448377581120943E-2</v>
      </c>
      <c r="N52" s="439" t="s">
        <v>663</v>
      </c>
      <c r="O52" s="426">
        <v>44116</v>
      </c>
      <c r="P52" s="7"/>
      <c r="Q52" s="7"/>
      <c r="R52" s="344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4" customFormat="1" ht="15" customHeight="1">
      <c r="A53" s="466">
        <v>14</v>
      </c>
      <c r="B53" s="444">
        <v>44117</v>
      </c>
      <c r="C53" s="467"/>
      <c r="D53" s="480" t="s">
        <v>3705</v>
      </c>
      <c r="E53" s="468" t="s">
        <v>600</v>
      </c>
      <c r="F53" s="508">
        <v>1362.5</v>
      </c>
      <c r="G53" s="471">
        <v>1315</v>
      </c>
      <c r="H53" s="468">
        <v>1392</v>
      </c>
      <c r="I53" s="469" t="s">
        <v>3706</v>
      </c>
      <c r="J53" s="443" t="s">
        <v>3740</v>
      </c>
      <c r="K53" s="443">
        <f t="shared" si="42"/>
        <v>29.5</v>
      </c>
      <c r="L53" s="457">
        <f t="shared" si="43"/>
        <v>-9.5374999999999996</v>
      </c>
      <c r="M53" s="446">
        <f t="shared" si="44"/>
        <v>1.465137614678899E-2</v>
      </c>
      <c r="N53" s="447" t="s">
        <v>599</v>
      </c>
      <c r="O53" s="481">
        <v>44123</v>
      </c>
      <c r="P53" s="7"/>
      <c r="Q53" s="7"/>
      <c r="R53" s="344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9" customFormat="1" ht="15" customHeight="1">
      <c r="A54" s="482">
        <v>15</v>
      </c>
      <c r="B54" s="438">
        <v>44117</v>
      </c>
      <c r="C54" s="441"/>
      <c r="D54" s="483" t="s">
        <v>3707</v>
      </c>
      <c r="E54" s="442" t="s">
        <v>600</v>
      </c>
      <c r="F54" s="497">
        <v>348</v>
      </c>
      <c r="G54" s="484">
        <v>336</v>
      </c>
      <c r="H54" s="442">
        <v>336</v>
      </c>
      <c r="I54" s="485" t="s">
        <v>3708</v>
      </c>
      <c r="J54" s="478" t="s">
        <v>3711</v>
      </c>
      <c r="K54" s="478">
        <f t="shared" ref="K54" si="45">H54-F54</f>
        <v>-12</v>
      </c>
      <c r="L54" s="459">
        <f t="shared" ref="L54" si="46">(F54*-0.7)/100</f>
        <v>-2.4359999999999999</v>
      </c>
      <c r="M54" s="425">
        <f t="shared" ref="M54" si="47">(K54+L54)/F54</f>
        <v>-4.1482758620689654E-2</v>
      </c>
      <c r="N54" s="439" t="s">
        <v>663</v>
      </c>
      <c r="O54" s="426">
        <v>44118</v>
      </c>
      <c r="P54" s="64"/>
      <c r="Q54" s="64"/>
      <c r="R54" s="414" t="s">
        <v>3186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82">
        <v>16</v>
      </c>
      <c r="B55" s="438">
        <v>44118</v>
      </c>
      <c r="C55" s="441"/>
      <c r="D55" s="483" t="s">
        <v>71</v>
      </c>
      <c r="E55" s="442" t="s">
        <v>600</v>
      </c>
      <c r="F55" s="497">
        <v>446</v>
      </c>
      <c r="G55" s="484">
        <v>433</v>
      </c>
      <c r="H55" s="442">
        <v>433</v>
      </c>
      <c r="I55" s="485" t="s">
        <v>3712</v>
      </c>
      <c r="J55" s="478" t="s">
        <v>3716</v>
      </c>
      <c r="K55" s="478">
        <f t="shared" ref="K55:K56" si="48">H55-F55</f>
        <v>-13</v>
      </c>
      <c r="L55" s="459">
        <f t="shared" ref="L55:L56" si="49">(F55*-0.7)/100</f>
        <v>-3.1219999999999999</v>
      </c>
      <c r="M55" s="425">
        <f t="shared" ref="M55:M56" si="50">(K55+L55)/F55</f>
        <v>-3.6147982062780269E-2</v>
      </c>
      <c r="N55" s="439" t="s">
        <v>663</v>
      </c>
      <c r="O55" s="426">
        <v>44119</v>
      </c>
      <c r="P55" s="64"/>
      <c r="Q55" s="64"/>
      <c r="R55" s="414" t="s">
        <v>3186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66">
        <v>17</v>
      </c>
      <c r="B56" s="444">
        <v>44118</v>
      </c>
      <c r="C56" s="467"/>
      <c r="D56" s="480" t="s">
        <v>237</v>
      </c>
      <c r="E56" s="468" t="s">
        <v>600</v>
      </c>
      <c r="F56" s="508">
        <v>277</v>
      </c>
      <c r="G56" s="471">
        <v>269</v>
      </c>
      <c r="H56" s="468">
        <v>287</v>
      </c>
      <c r="I56" s="469">
        <v>290</v>
      </c>
      <c r="J56" s="443" t="s">
        <v>3696</v>
      </c>
      <c r="K56" s="443">
        <f t="shared" si="48"/>
        <v>10</v>
      </c>
      <c r="L56" s="457">
        <f t="shared" si="49"/>
        <v>-1.9389999999999998</v>
      </c>
      <c r="M56" s="446">
        <f t="shared" si="50"/>
        <v>2.9101083032490975E-2</v>
      </c>
      <c r="N56" s="447" t="s">
        <v>599</v>
      </c>
      <c r="O56" s="481">
        <v>44124</v>
      </c>
      <c r="P56" s="64"/>
      <c r="Q56" s="64"/>
      <c r="R56" s="414" t="s">
        <v>3186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66">
        <v>18</v>
      </c>
      <c r="B57" s="444">
        <v>44119</v>
      </c>
      <c r="C57" s="467"/>
      <c r="D57" s="480" t="s">
        <v>3725</v>
      </c>
      <c r="E57" s="468" t="s">
        <v>600</v>
      </c>
      <c r="F57" s="508">
        <v>400</v>
      </c>
      <c r="G57" s="471">
        <v>387</v>
      </c>
      <c r="H57" s="468">
        <v>409.5</v>
      </c>
      <c r="I57" s="469" t="s">
        <v>3726</v>
      </c>
      <c r="J57" s="443" t="s">
        <v>3759</v>
      </c>
      <c r="K57" s="443">
        <f t="shared" ref="K57" si="51">H57-F57</f>
        <v>9.5</v>
      </c>
      <c r="L57" s="457">
        <f t="shared" ref="L57" si="52">(F57*-0.7)/100</f>
        <v>-2.8</v>
      </c>
      <c r="M57" s="446">
        <f t="shared" ref="M57" si="53">(K57+L57)/F57</f>
        <v>1.6750000000000001E-2</v>
      </c>
      <c r="N57" s="447" t="s">
        <v>599</v>
      </c>
      <c r="O57" s="481">
        <v>44124</v>
      </c>
      <c r="P57" s="64"/>
      <c r="Q57" s="64"/>
      <c r="R57" s="414" t="s">
        <v>602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66">
        <v>19</v>
      </c>
      <c r="B58" s="444">
        <v>44120</v>
      </c>
      <c r="C58" s="467"/>
      <c r="D58" s="480" t="s">
        <v>193</v>
      </c>
      <c r="E58" s="468" t="s">
        <v>600</v>
      </c>
      <c r="F58" s="508">
        <v>965</v>
      </c>
      <c r="G58" s="471">
        <v>938</v>
      </c>
      <c r="H58" s="468">
        <v>981</v>
      </c>
      <c r="I58" s="469" t="s">
        <v>3699</v>
      </c>
      <c r="J58" s="443" t="s">
        <v>3737</v>
      </c>
      <c r="K58" s="443">
        <f t="shared" ref="K58" si="54">H58-F58</f>
        <v>16</v>
      </c>
      <c r="L58" s="457">
        <f>(F58*-0.07)/100</f>
        <v>-0.6755000000000001</v>
      </c>
      <c r="M58" s="446">
        <f t="shared" ref="M58:M61" si="55">(K58+L58)/F58</f>
        <v>1.5880310880829016E-2</v>
      </c>
      <c r="N58" s="447" t="s">
        <v>599</v>
      </c>
      <c r="O58" s="449">
        <v>44120</v>
      </c>
      <c r="P58" s="64"/>
      <c r="Q58" s="64"/>
      <c r="R58" s="414" t="s">
        <v>602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2">
        <v>20</v>
      </c>
      <c r="B59" s="438">
        <v>44120</v>
      </c>
      <c r="C59" s="441"/>
      <c r="D59" s="483" t="s">
        <v>118</v>
      </c>
      <c r="E59" s="442" t="s">
        <v>3627</v>
      </c>
      <c r="F59" s="497">
        <v>396.5</v>
      </c>
      <c r="G59" s="484">
        <v>410</v>
      </c>
      <c r="H59" s="442">
        <v>411.5</v>
      </c>
      <c r="I59" s="485">
        <v>370</v>
      </c>
      <c r="J59" s="478" t="s">
        <v>3756</v>
      </c>
      <c r="K59" s="478">
        <f>F59-H59</f>
        <v>-15</v>
      </c>
      <c r="L59" s="459">
        <f t="shared" ref="L59:L61" si="56">(F59*-0.7)/100</f>
        <v>-2.7754999999999996</v>
      </c>
      <c r="M59" s="425">
        <f t="shared" si="55"/>
        <v>-4.4831021437578819E-2</v>
      </c>
      <c r="N59" s="439" t="s">
        <v>663</v>
      </c>
      <c r="O59" s="426">
        <v>44123</v>
      </c>
      <c r="P59" s="64"/>
      <c r="Q59" s="64"/>
      <c r="R59" s="414" t="s">
        <v>602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82">
        <v>21</v>
      </c>
      <c r="B60" s="438">
        <v>44120</v>
      </c>
      <c r="C60" s="441"/>
      <c r="D60" s="483" t="s">
        <v>280</v>
      </c>
      <c r="E60" s="442" t="s">
        <v>600</v>
      </c>
      <c r="F60" s="497">
        <v>801.5</v>
      </c>
      <c r="G60" s="484">
        <v>777</v>
      </c>
      <c r="H60" s="442">
        <v>773</v>
      </c>
      <c r="I60" s="485" t="s">
        <v>3732</v>
      </c>
      <c r="J60" s="478" t="s">
        <v>3794</v>
      </c>
      <c r="K60" s="478">
        <f t="shared" ref="K60:K61" si="57">H60-F60</f>
        <v>-28.5</v>
      </c>
      <c r="L60" s="459">
        <f t="shared" si="56"/>
        <v>-5.6104999999999992</v>
      </c>
      <c r="M60" s="425">
        <f t="shared" si="55"/>
        <v>-4.2558328134747352E-2</v>
      </c>
      <c r="N60" s="439" t="s">
        <v>663</v>
      </c>
      <c r="O60" s="426">
        <v>44127</v>
      </c>
      <c r="P60" s="64"/>
      <c r="Q60" s="64"/>
      <c r="R60" s="414" t="s">
        <v>602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66">
        <v>22</v>
      </c>
      <c r="B61" s="444">
        <v>44123</v>
      </c>
      <c r="C61" s="467"/>
      <c r="D61" s="480" t="s">
        <v>802</v>
      </c>
      <c r="E61" s="468" t="s">
        <v>600</v>
      </c>
      <c r="F61" s="508">
        <v>982</v>
      </c>
      <c r="G61" s="471">
        <v>949</v>
      </c>
      <c r="H61" s="468">
        <v>1004</v>
      </c>
      <c r="I61" s="469" t="s">
        <v>3743</v>
      </c>
      <c r="J61" s="443" t="s">
        <v>3717</v>
      </c>
      <c r="K61" s="443">
        <f t="shared" si="57"/>
        <v>22</v>
      </c>
      <c r="L61" s="457">
        <f t="shared" si="56"/>
        <v>-6.8739999999999997</v>
      </c>
      <c r="M61" s="446">
        <f t="shared" si="55"/>
        <v>1.5403258655804481E-2</v>
      </c>
      <c r="N61" s="447" t="s">
        <v>599</v>
      </c>
      <c r="O61" s="481">
        <v>44127</v>
      </c>
      <c r="P61" s="64"/>
      <c r="Q61" s="64"/>
      <c r="R61" s="414" t="s">
        <v>602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75">
        <v>23</v>
      </c>
      <c r="B62" s="519">
        <v>44123</v>
      </c>
      <c r="C62" s="450"/>
      <c r="D62" s="451" t="s">
        <v>3668</v>
      </c>
      <c r="E62" s="452" t="s">
        <v>600</v>
      </c>
      <c r="F62" s="452" t="s">
        <v>3748</v>
      </c>
      <c r="G62" s="453">
        <v>412</v>
      </c>
      <c r="H62" s="453"/>
      <c r="I62" s="452">
        <v>450</v>
      </c>
      <c r="J62" s="452" t="s">
        <v>601</v>
      </c>
      <c r="K62" s="452"/>
      <c r="L62" s="452"/>
      <c r="M62" s="452"/>
      <c r="N62" s="452"/>
      <c r="O62" s="452"/>
      <c r="P62" s="64"/>
      <c r="Q62" s="64"/>
      <c r="R62" s="414" t="s">
        <v>3186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75">
        <v>24</v>
      </c>
      <c r="B63" s="519">
        <v>44123</v>
      </c>
      <c r="C63" s="450"/>
      <c r="D63" s="451" t="s">
        <v>91</v>
      </c>
      <c r="E63" s="452" t="s">
        <v>600</v>
      </c>
      <c r="F63" s="452" t="s">
        <v>3749</v>
      </c>
      <c r="G63" s="453">
        <v>3040</v>
      </c>
      <c r="H63" s="453"/>
      <c r="I63" s="452">
        <v>3350</v>
      </c>
      <c r="J63" s="452" t="s">
        <v>601</v>
      </c>
      <c r="K63" s="452"/>
      <c r="L63" s="452"/>
      <c r="M63" s="452"/>
      <c r="N63" s="452"/>
      <c r="O63" s="452"/>
      <c r="P63" s="64"/>
      <c r="Q63" s="64"/>
      <c r="R63" s="414" t="s">
        <v>602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82">
        <v>25</v>
      </c>
      <c r="B64" s="438">
        <v>44123</v>
      </c>
      <c r="C64" s="441"/>
      <c r="D64" s="483" t="s">
        <v>3750</v>
      </c>
      <c r="E64" s="442" t="s">
        <v>600</v>
      </c>
      <c r="F64" s="497">
        <v>5055</v>
      </c>
      <c r="G64" s="484">
        <v>4890</v>
      </c>
      <c r="H64" s="442">
        <v>4875</v>
      </c>
      <c r="I64" s="485" t="s">
        <v>3751</v>
      </c>
      <c r="J64" s="478" t="s">
        <v>3785</v>
      </c>
      <c r="K64" s="478">
        <f t="shared" ref="K64" si="58">H64-F64</f>
        <v>-180</v>
      </c>
      <c r="L64" s="459">
        <f t="shared" ref="L64" si="59">(F64*-0.7)/100</f>
        <v>-35.384999999999998</v>
      </c>
      <c r="M64" s="425">
        <f t="shared" ref="M64" si="60">(K64+L64)/F64</f>
        <v>-4.2608308605341247E-2</v>
      </c>
      <c r="N64" s="439" t="s">
        <v>663</v>
      </c>
      <c r="O64" s="426">
        <v>44126</v>
      </c>
      <c r="P64" s="64"/>
      <c r="Q64" s="64"/>
      <c r="R64" s="414" t="s">
        <v>602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466">
        <v>26</v>
      </c>
      <c r="B65" s="444">
        <v>44124</v>
      </c>
      <c r="C65" s="467"/>
      <c r="D65" s="480" t="s">
        <v>193</v>
      </c>
      <c r="E65" s="468" t="s">
        <v>600</v>
      </c>
      <c r="F65" s="508">
        <v>956.5</v>
      </c>
      <c r="G65" s="471">
        <v>919</v>
      </c>
      <c r="H65" s="468">
        <v>979</v>
      </c>
      <c r="I65" s="469" t="s">
        <v>3699</v>
      </c>
      <c r="J65" s="443" t="s">
        <v>3773</v>
      </c>
      <c r="K65" s="443">
        <f t="shared" ref="K65:K66" si="61">H65-F65</f>
        <v>22.5</v>
      </c>
      <c r="L65" s="457">
        <f t="shared" ref="L65:L66" si="62">(F65*-0.7)/100</f>
        <v>-6.6954999999999991</v>
      </c>
      <c r="M65" s="446">
        <f t="shared" ref="M65:M66" si="63">(K65+L65)/F65</f>
        <v>1.6523261892315736E-2</v>
      </c>
      <c r="N65" s="447" t="s">
        <v>599</v>
      </c>
      <c r="O65" s="481">
        <v>44125</v>
      </c>
      <c r="P65" s="64"/>
      <c r="Q65" s="64"/>
      <c r="R65" s="414" t="s">
        <v>602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466">
        <v>27</v>
      </c>
      <c r="B66" s="444">
        <v>44124</v>
      </c>
      <c r="C66" s="467"/>
      <c r="D66" s="480" t="s">
        <v>303</v>
      </c>
      <c r="E66" s="468" t="s">
        <v>600</v>
      </c>
      <c r="F66" s="508">
        <v>117.5</v>
      </c>
      <c r="G66" s="471">
        <v>114</v>
      </c>
      <c r="H66" s="468">
        <v>120.5</v>
      </c>
      <c r="I66" s="469">
        <v>125</v>
      </c>
      <c r="J66" s="443" t="s">
        <v>3811</v>
      </c>
      <c r="K66" s="443">
        <f t="shared" si="61"/>
        <v>3</v>
      </c>
      <c r="L66" s="457">
        <f t="shared" si="62"/>
        <v>-0.82250000000000001</v>
      </c>
      <c r="M66" s="446">
        <f t="shared" si="63"/>
        <v>1.8531914893617024E-2</v>
      </c>
      <c r="N66" s="447" t="s">
        <v>599</v>
      </c>
      <c r="O66" s="481">
        <v>44131</v>
      </c>
      <c r="P66" s="64"/>
      <c r="Q66" s="64"/>
      <c r="R66" s="414" t="s">
        <v>3186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75">
        <v>28</v>
      </c>
      <c r="B67" s="519">
        <v>44125</v>
      </c>
      <c r="C67" s="450"/>
      <c r="D67" s="451" t="s">
        <v>63</v>
      </c>
      <c r="E67" s="452" t="s">
        <v>600</v>
      </c>
      <c r="F67" s="452" t="s">
        <v>3772</v>
      </c>
      <c r="G67" s="453">
        <v>1315</v>
      </c>
      <c r="H67" s="453"/>
      <c r="I67" s="452" t="s">
        <v>3771</v>
      </c>
      <c r="J67" s="452" t="s">
        <v>601</v>
      </c>
      <c r="K67" s="452"/>
      <c r="L67" s="452"/>
      <c r="M67" s="452"/>
      <c r="N67" s="452"/>
      <c r="O67" s="452"/>
      <c r="P67" s="64"/>
      <c r="Q67" s="64"/>
      <c r="R67" s="414" t="s">
        <v>3186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549">
        <v>29</v>
      </c>
      <c r="B68" s="547">
        <v>44125</v>
      </c>
      <c r="C68" s="550"/>
      <c r="D68" s="551" t="s">
        <v>118</v>
      </c>
      <c r="E68" s="445" t="s">
        <v>3627</v>
      </c>
      <c r="F68" s="445">
        <v>417</v>
      </c>
      <c r="G68" s="552">
        <v>430</v>
      </c>
      <c r="H68" s="552">
        <v>410.5</v>
      </c>
      <c r="I68" s="445" t="s">
        <v>3774</v>
      </c>
      <c r="J68" s="443" t="s">
        <v>3775</v>
      </c>
      <c r="K68" s="443">
        <f>F68-H68</f>
        <v>6.5</v>
      </c>
      <c r="L68" s="457">
        <f>(F68*-0.07)/100</f>
        <v>-0.29189999999999999</v>
      </c>
      <c r="M68" s="446">
        <f t="shared" ref="M68:M71" si="64">(K68+L68)/F68</f>
        <v>1.4887529976019184E-2</v>
      </c>
      <c r="N68" s="447" t="s">
        <v>599</v>
      </c>
      <c r="O68" s="449">
        <v>44125</v>
      </c>
      <c r="P68" s="64"/>
      <c r="Q68" s="64"/>
      <c r="R68" s="414" t="s">
        <v>602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404" customFormat="1" ht="15" customHeight="1">
      <c r="A69" s="549">
        <v>30</v>
      </c>
      <c r="B69" s="547">
        <v>44126</v>
      </c>
      <c r="C69" s="550"/>
      <c r="D69" s="551" t="s">
        <v>83</v>
      </c>
      <c r="E69" s="445" t="s">
        <v>600</v>
      </c>
      <c r="F69" s="445">
        <v>749</v>
      </c>
      <c r="G69" s="552">
        <v>729</v>
      </c>
      <c r="H69" s="552">
        <v>762</v>
      </c>
      <c r="I69" s="445" t="s">
        <v>3784</v>
      </c>
      <c r="J69" s="443" t="s">
        <v>3683</v>
      </c>
      <c r="K69" s="443">
        <f t="shared" ref="K69:K71" si="65">H69-F69</f>
        <v>13</v>
      </c>
      <c r="L69" s="457">
        <f>(F69*-0.07)/100</f>
        <v>-0.5243000000000001</v>
      </c>
      <c r="M69" s="446">
        <f t="shared" si="64"/>
        <v>1.6656475300400535E-2</v>
      </c>
      <c r="N69" s="447" t="s">
        <v>599</v>
      </c>
      <c r="O69" s="449">
        <v>44126</v>
      </c>
      <c r="P69" s="7"/>
      <c r="Q69" s="7"/>
      <c r="R69" s="344" t="s">
        <v>602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27" s="404" customFormat="1" ht="15" customHeight="1">
      <c r="A70" s="549">
        <v>31</v>
      </c>
      <c r="B70" s="547">
        <v>44127</v>
      </c>
      <c r="C70" s="550"/>
      <c r="D70" s="551" t="s">
        <v>47</v>
      </c>
      <c r="E70" s="445" t="s">
        <v>600</v>
      </c>
      <c r="F70" s="445">
        <v>2059</v>
      </c>
      <c r="G70" s="552">
        <v>1995</v>
      </c>
      <c r="H70" s="552">
        <v>2110</v>
      </c>
      <c r="I70" s="445" t="s">
        <v>3787</v>
      </c>
      <c r="J70" s="443" t="s">
        <v>3809</v>
      </c>
      <c r="K70" s="443">
        <f t="shared" si="65"/>
        <v>51</v>
      </c>
      <c r="L70" s="457">
        <f t="shared" ref="L70:L72" si="66">(F70*-0.7)/100</f>
        <v>-14.413</v>
      </c>
      <c r="M70" s="446">
        <f t="shared" si="64"/>
        <v>1.7769305488101021E-2</v>
      </c>
      <c r="N70" s="447" t="s">
        <v>599</v>
      </c>
      <c r="O70" s="481">
        <v>44130</v>
      </c>
      <c r="P70" s="7"/>
      <c r="Q70" s="7"/>
      <c r="R70" s="344" t="s">
        <v>602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27" s="404" customFormat="1" ht="15" customHeight="1">
      <c r="A71" s="482">
        <v>32</v>
      </c>
      <c r="B71" s="438">
        <v>44130</v>
      </c>
      <c r="C71" s="441"/>
      <c r="D71" s="483" t="s">
        <v>3805</v>
      </c>
      <c r="E71" s="442" t="s">
        <v>600</v>
      </c>
      <c r="F71" s="497">
        <v>949.5</v>
      </c>
      <c r="G71" s="484">
        <v>919</v>
      </c>
      <c r="H71" s="442">
        <v>913</v>
      </c>
      <c r="I71" s="485" t="s">
        <v>3699</v>
      </c>
      <c r="J71" s="478" t="s">
        <v>3403</v>
      </c>
      <c r="K71" s="478">
        <f t="shared" si="65"/>
        <v>-36.5</v>
      </c>
      <c r="L71" s="459">
        <f t="shared" si="66"/>
        <v>-6.6464999999999996</v>
      </c>
      <c r="M71" s="425">
        <f t="shared" si="64"/>
        <v>-4.5441284886782521E-2</v>
      </c>
      <c r="N71" s="439" t="s">
        <v>663</v>
      </c>
      <c r="O71" s="426">
        <v>44132</v>
      </c>
      <c r="P71" s="7"/>
      <c r="Q71" s="7"/>
      <c r="R71" s="344"/>
      <c r="S71" s="40"/>
      <c r="T71" s="40"/>
      <c r="U71" s="40"/>
      <c r="V71" s="40"/>
      <c r="W71" s="40"/>
      <c r="X71" s="40"/>
      <c r="Y71" s="40"/>
      <c r="Z71" s="40"/>
      <c r="AA71" s="40"/>
    </row>
    <row r="72" spans="1:27" s="404" customFormat="1" ht="15" customHeight="1">
      <c r="A72" s="549">
        <v>33</v>
      </c>
      <c r="B72" s="547">
        <v>44130</v>
      </c>
      <c r="C72" s="550"/>
      <c r="D72" s="551" t="s">
        <v>182</v>
      </c>
      <c r="E72" s="445" t="s">
        <v>3627</v>
      </c>
      <c r="F72" s="445">
        <v>1671</v>
      </c>
      <c r="G72" s="552">
        <v>1725</v>
      </c>
      <c r="H72" s="552">
        <v>1627.5</v>
      </c>
      <c r="I72" s="445" t="s">
        <v>3806</v>
      </c>
      <c r="J72" s="443" t="s">
        <v>3836</v>
      </c>
      <c r="K72" s="443">
        <f>F72-H72</f>
        <v>43.5</v>
      </c>
      <c r="L72" s="457">
        <f t="shared" si="66"/>
        <v>-11.696999999999997</v>
      </c>
      <c r="M72" s="446">
        <f t="shared" ref="M72" si="67">(K72+L72)/F72</f>
        <v>1.9032315978456019E-2</v>
      </c>
      <c r="N72" s="447" t="s">
        <v>599</v>
      </c>
      <c r="O72" s="481">
        <v>44132</v>
      </c>
      <c r="P72" s="7"/>
      <c r="Q72" s="7"/>
      <c r="R72" s="344"/>
      <c r="S72" s="40"/>
      <c r="T72" s="40"/>
      <c r="U72" s="40"/>
      <c r="V72" s="40"/>
      <c r="W72" s="40"/>
      <c r="X72" s="40"/>
      <c r="Y72" s="40"/>
      <c r="Z72" s="40"/>
      <c r="AA72" s="40"/>
    </row>
    <row r="73" spans="1:27" s="404" customFormat="1" ht="15" customHeight="1">
      <c r="A73" s="549">
        <v>34</v>
      </c>
      <c r="B73" s="547">
        <v>44130</v>
      </c>
      <c r="C73" s="550"/>
      <c r="D73" s="551" t="s">
        <v>38</v>
      </c>
      <c r="E73" s="445" t="s">
        <v>3627</v>
      </c>
      <c r="F73" s="445">
        <v>1607.5</v>
      </c>
      <c r="G73" s="552">
        <v>1655</v>
      </c>
      <c r="H73" s="552">
        <v>1581</v>
      </c>
      <c r="I73" s="445" t="s">
        <v>3807</v>
      </c>
      <c r="J73" s="443" t="s">
        <v>3808</v>
      </c>
      <c r="K73" s="443">
        <f>F73-H73</f>
        <v>26.5</v>
      </c>
      <c r="L73" s="457">
        <f>(F73*-0.07)/100</f>
        <v>-1.1252500000000001</v>
      </c>
      <c r="M73" s="446">
        <f t="shared" ref="M73:M75" si="68">(K73+L73)/F73</f>
        <v>1.5785225505443236E-2</v>
      </c>
      <c r="N73" s="447" t="s">
        <v>599</v>
      </c>
      <c r="O73" s="449">
        <v>44130</v>
      </c>
      <c r="P73" s="7"/>
      <c r="Q73" s="7"/>
      <c r="R73" s="344"/>
      <c r="S73" s="40"/>
      <c r="T73" s="40"/>
      <c r="U73" s="40"/>
      <c r="V73" s="40"/>
      <c r="W73" s="40"/>
      <c r="X73" s="40"/>
      <c r="Y73" s="40"/>
      <c r="Z73" s="40"/>
      <c r="AA73" s="40"/>
    </row>
    <row r="74" spans="1:27" s="404" customFormat="1" ht="15" customHeight="1">
      <c r="A74" s="482">
        <v>35</v>
      </c>
      <c r="B74" s="438">
        <v>44130</v>
      </c>
      <c r="C74" s="441"/>
      <c r="D74" s="483" t="s">
        <v>195</v>
      </c>
      <c r="E74" s="442" t="s">
        <v>3627</v>
      </c>
      <c r="F74" s="497">
        <v>4505</v>
      </c>
      <c r="G74" s="484">
        <v>4610</v>
      </c>
      <c r="H74" s="442">
        <v>4610</v>
      </c>
      <c r="I74" s="485">
        <v>4300</v>
      </c>
      <c r="J74" s="478" t="s">
        <v>3812</v>
      </c>
      <c r="K74" s="478">
        <f>F74-H74</f>
        <v>-105</v>
      </c>
      <c r="L74" s="459">
        <f t="shared" ref="L74" si="69">(F74*-0.7)/100</f>
        <v>-31.535</v>
      </c>
      <c r="M74" s="425">
        <f t="shared" si="68"/>
        <v>-3.0307436182019976E-2</v>
      </c>
      <c r="N74" s="439" t="s">
        <v>663</v>
      </c>
      <c r="O74" s="426">
        <v>44131</v>
      </c>
      <c r="P74" s="7"/>
      <c r="Q74" s="7"/>
      <c r="R74" s="344"/>
      <c r="S74" s="40"/>
      <c r="T74" s="40"/>
      <c r="U74" s="40"/>
      <c r="V74" s="40"/>
      <c r="W74" s="40"/>
      <c r="X74" s="40"/>
      <c r="Y74" s="40"/>
      <c r="Z74" s="40"/>
      <c r="AA74" s="40"/>
    </row>
    <row r="75" spans="1:27" s="404" customFormat="1" ht="15" customHeight="1">
      <c r="A75" s="549">
        <v>36</v>
      </c>
      <c r="B75" s="547">
        <v>44131</v>
      </c>
      <c r="C75" s="550"/>
      <c r="D75" s="551" t="s">
        <v>118</v>
      </c>
      <c r="E75" s="445" t="s">
        <v>600</v>
      </c>
      <c r="F75" s="445">
        <v>400</v>
      </c>
      <c r="G75" s="552">
        <v>387</v>
      </c>
      <c r="H75" s="552">
        <v>409</v>
      </c>
      <c r="I75" s="445" t="s">
        <v>3813</v>
      </c>
      <c r="J75" s="443" t="s">
        <v>3405</v>
      </c>
      <c r="K75" s="443">
        <f t="shared" ref="K75" si="70">H75-F75</f>
        <v>9</v>
      </c>
      <c r="L75" s="457">
        <f>(F75*-0.07)/100</f>
        <v>-0.28000000000000003</v>
      </c>
      <c r="M75" s="446">
        <f t="shared" si="68"/>
        <v>2.18E-2</v>
      </c>
      <c r="N75" s="447" t="s">
        <v>599</v>
      </c>
      <c r="O75" s="449">
        <v>44131</v>
      </c>
      <c r="P75" s="7"/>
      <c r="Q75" s="7"/>
      <c r="R75" s="344"/>
      <c r="S75" s="40"/>
      <c r="T75" s="40"/>
      <c r="U75" s="40"/>
      <c r="V75" s="40"/>
      <c r="W75" s="40"/>
      <c r="X75" s="40"/>
      <c r="Y75" s="40"/>
      <c r="Z75" s="40"/>
      <c r="AA75" s="40"/>
    </row>
    <row r="76" spans="1:27" s="404" customFormat="1" ht="15" customHeight="1">
      <c r="A76" s="549">
        <v>37</v>
      </c>
      <c r="B76" s="547">
        <v>44131</v>
      </c>
      <c r="C76" s="550"/>
      <c r="D76" s="551" t="s">
        <v>3464</v>
      </c>
      <c r="E76" s="445" t="s">
        <v>600</v>
      </c>
      <c r="F76" s="445">
        <v>489.5</v>
      </c>
      <c r="G76" s="552">
        <v>475</v>
      </c>
      <c r="H76" s="552">
        <v>498.5</v>
      </c>
      <c r="I76" s="445">
        <v>520</v>
      </c>
      <c r="J76" s="443" t="s">
        <v>3405</v>
      </c>
      <c r="K76" s="443">
        <f t="shared" ref="K76" si="71">H76-F76</f>
        <v>9</v>
      </c>
      <c r="L76" s="457">
        <f>(F76*-0.07)/100</f>
        <v>-0.34265000000000001</v>
      </c>
      <c r="M76" s="446">
        <f t="shared" ref="M76" si="72">(K76+L76)/F76</f>
        <v>1.7686108273748721E-2</v>
      </c>
      <c r="N76" s="447" t="s">
        <v>599</v>
      </c>
      <c r="O76" s="449">
        <v>44131</v>
      </c>
      <c r="P76" s="7"/>
      <c r="Q76" s="7"/>
      <c r="R76" s="344"/>
      <c r="S76" s="40"/>
      <c r="T76" s="40"/>
      <c r="U76" s="40"/>
      <c r="V76" s="40"/>
      <c r="W76" s="40"/>
      <c r="X76" s="40"/>
      <c r="Y76" s="40"/>
      <c r="Z76" s="40"/>
      <c r="AA76" s="40"/>
    </row>
    <row r="77" spans="1:27" s="404" customFormat="1" ht="15" customHeight="1">
      <c r="A77" s="549">
        <v>38</v>
      </c>
      <c r="B77" s="547">
        <v>44131</v>
      </c>
      <c r="C77" s="550"/>
      <c r="D77" s="551" t="s">
        <v>188</v>
      </c>
      <c r="E77" s="445" t="s">
        <v>600</v>
      </c>
      <c r="F77" s="445">
        <v>818</v>
      </c>
      <c r="G77" s="552">
        <v>798</v>
      </c>
      <c r="H77" s="552">
        <v>830</v>
      </c>
      <c r="I77" s="445">
        <v>850</v>
      </c>
      <c r="J77" s="443" t="s">
        <v>3694</v>
      </c>
      <c r="K77" s="443">
        <f t="shared" ref="K77" si="73">H77-F77</f>
        <v>12</v>
      </c>
      <c r="L77" s="457">
        <f>(F77*-0.07)/100</f>
        <v>-0.5726</v>
      </c>
      <c r="M77" s="446">
        <f t="shared" ref="M77" si="74">(K77+L77)/F77</f>
        <v>1.3969926650366749E-2</v>
      </c>
      <c r="N77" s="447" t="s">
        <v>599</v>
      </c>
      <c r="O77" s="449">
        <v>44131</v>
      </c>
      <c r="P77" s="7"/>
      <c r="Q77" s="7"/>
      <c r="R77" s="344"/>
      <c r="S77" s="40"/>
      <c r="T77" s="40"/>
      <c r="U77" s="40"/>
      <c r="V77" s="40"/>
      <c r="W77" s="40"/>
      <c r="X77" s="40"/>
      <c r="Y77" s="40"/>
      <c r="Z77" s="40"/>
      <c r="AA77" s="40"/>
    </row>
    <row r="78" spans="1:27" s="404" customFormat="1" ht="15" customHeight="1">
      <c r="A78" s="475">
        <v>39</v>
      </c>
      <c r="B78" s="519">
        <v>44132</v>
      </c>
      <c r="C78" s="553"/>
      <c r="D78" s="455" t="s">
        <v>274</v>
      </c>
      <c r="E78" s="456" t="s">
        <v>3627</v>
      </c>
      <c r="F78" s="456" t="s">
        <v>3837</v>
      </c>
      <c r="G78" s="554">
        <v>361</v>
      </c>
      <c r="H78" s="554"/>
      <c r="I78" s="456">
        <v>334</v>
      </c>
      <c r="J78" s="452" t="s">
        <v>601</v>
      </c>
      <c r="K78" s="452"/>
      <c r="L78" s="452"/>
      <c r="M78" s="452"/>
      <c r="N78" s="452"/>
      <c r="O78" s="452"/>
      <c r="P78" s="7"/>
      <c r="Q78" s="7"/>
      <c r="R78" s="344"/>
      <c r="S78" s="40"/>
      <c r="T78" s="40"/>
      <c r="U78" s="40"/>
      <c r="V78" s="40"/>
      <c r="W78" s="40"/>
      <c r="X78" s="40"/>
      <c r="Y78" s="40"/>
      <c r="Z78" s="40"/>
      <c r="AA78" s="40"/>
    </row>
    <row r="79" spans="1:27" s="404" customFormat="1" ht="15" customHeight="1">
      <c r="A79" s="475">
        <v>40</v>
      </c>
      <c r="B79" s="519">
        <v>44132</v>
      </c>
      <c r="C79" s="553"/>
      <c r="D79" s="455" t="s">
        <v>3838</v>
      </c>
      <c r="E79" s="456" t="s">
        <v>600</v>
      </c>
      <c r="F79" s="456" t="s">
        <v>3839</v>
      </c>
      <c r="G79" s="554">
        <v>798</v>
      </c>
      <c r="H79" s="554"/>
      <c r="I79" s="456" t="s">
        <v>3648</v>
      </c>
      <c r="J79" s="452" t="s">
        <v>601</v>
      </c>
      <c r="K79" s="452"/>
      <c r="L79" s="452"/>
      <c r="M79" s="452"/>
      <c r="N79" s="452"/>
      <c r="O79" s="452"/>
      <c r="P79" s="7"/>
      <c r="Q79" s="7"/>
      <c r="R79" s="344"/>
      <c r="S79" s="40"/>
      <c r="T79" s="40"/>
      <c r="U79" s="40"/>
      <c r="V79" s="40"/>
      <c r="W79" s="40"/>
      <c r="X79" s="40"/>
      <c r="Y79" s="40"/>
      <c r="Z79" s="40"/>
      <c r="AA79" s="40"/>
    </row>
    <row r="80" spans="1:27" s="404" customFormat="1" ht="15" customHeight="1">
      <c r="A80" s="549">
        <v>41</v>
      </c>
      <c r="B80" s="547">
        <v>44132</v>
      </c>
      <c r="C80" s="550"/>
      <c r="D80" s="551" t="s">
        <v>3840</v>
      </c>
      <c r="E80" s="445" t="s">
        <v>600</v>
      </c>
      <c r="F80" s="445">
        <v>2090</v>
      </c>
      <c r="G80" s="552">
        <v>2025</v>
      </c>
      <c r="H80" s="552">
        <v>2125</v>
      </c>
      <c r="I80" s="445" t="s">
        <v>3841</v>
      </c>
      <c r="J80" s="443" t="s">
        <v>3842</v>
      </c>
      <c r="K80" s="443">
        <f t="shared" ref="K80" si="75">H80-F80</f>
        <v>35</v>
      </c>
      <c r="L80" s="457">
        <f>(F80*-0.07)/100</f>
        <v>-1.4630000000000001</v>
      </c>
      <c r="M80" s="446">
        <f t="shared" ref="M80" si="76">(K80+L80)/F80</f>
        <v>1.6046411483253586E-2</v>
      </c>
      <c r="N80" s="447" t="s">
        <v>599</v>
      </c>
      <c r="O80" s="449">
        <v>44132</v>
      </c>
      <c r="P80" s="7"/>
      <c r="Q80" s="7"/>
      <c r="R80" s="344"/>
      <c r="S80" s="40"/>
      <c r="T80" s="40"/>
      <c r="U80" s="40"/>
      <c r="V80" s="40"/>
      <c r="W80" s="40"/>
      <c r="X80" s="40"/>
      <c r="Y80" s="40"/>
      <c r="Z80" s="40"/>
      <c r="AA80" s="40"/>
    </row>
    <row r="81" spans="1:34" s="9" customFormat="1" ht="15" customHeight="1">
      <c r="A81" s="475"/>
      <c r="B81" s="519"/>
      <c r="C81" s="450"/>
      <c r="D81" s="451"/>
      <c r="E81" s="452"/>
      <c r="F81" s="452"/>
      <c r="G81" s="453"/>
      <c r="H81" s="453"/>
      <c r="I81" s="452"/>
      <c r="J81" s="452"/>
      <c r="K81" s="452"/>
      <c r="L81" s="452"/>
      <c r="M81" s="452"/>
      <c r="N81" s="452"/>
      <c r="O81" s="452"/>
      <c r="P81" s="64"/>
      <c r="Q81" s="64"/>
      <c r="R81" s="414"/>
      <c r="S81" s="6"/>
      <c r="T81" s="6"/>
      <c r="U81" s="6"/>
      <c r="V81" s="6"/>
      <c r="W81" s="6"/>
      <c r="X81" s="6"/>
      <c r="Y81" s="6"/>
      <c r="Z81" s="6"/>
      <c r="AA81" s="6"/>
    </row>
    <row r="82" spans="1:34" ht="15" customHeight="1">
      <c r="A82" s="5"/>
      <c r="B82" s="476"/>
      <c r="C82" s="5"/>
      <c r="D82" s="5"/>
      <c r="E82" s="5"/>
      <c r="F82" s="82"/>
      <c r="G82" s="82"/>
      <c r="H82" s="82"/>
      <c r="I82" s="82"/>
      <c r="J82" s="42"/>
      <c r="K82" s="82"/>
      <c r="L82" s="82"/>
      <c r="M82" s="35"/>
      <c r="N82" s="477"/>
      <c r="O82" s="477"/>
      <c r="P82" s="7"/>
      <c r="Q82" s="11"/>
      <c r="R82" s="12"/>
      <c r="S82" s="16"/>
      <c r="T82" s="16"/>
      <c r="U82" s="16"/>
      <c r="V82" s="16"/>
      <c r="W82" s="16"/>
      <c r="X82" s="16"/>
      <c r="Y82" s="16"/>
      <c r="Z82" s="16"/>
      <c r="AA82" s="16"/>
    </row>
    <row r="83" spans="1:34" ht="44.25" customHeight="1">
      <c r="A83" s="23" t="s">
        <v>603</v>
      </c>
      <c r="B83" s="39"/>
      <c r="C83" s="39"/>
      <c r="D83" s="40"/>
      <c r="E83" s="36"/>
      <c r="F83" s="36"/>
      <c r="G83" s="35"/>
      <c r="H83" s="35" t="s">
        <v>3632</v>
      </c>
      <c r="I83" s="36"/>
      <c r="J83" s="17"/>
      <c r="K83" s="79"/>
      <c r="L83" s="80"/>
      <c r="M83" s="79"/>
      <c r="N83" s="81"/>
      <c r="O83" s="79"/>
      <c r="P83" s="7"/>
      <c r="Q83" s="16"/>
      <c r="R83" s="12"/>
      <c r="S83" s="16"/>
      <c r="T83" s="16"/>
      <c r="U83" s="16"/>
      <c r="V83" s="16"/>
      <c r="W83" s="16"/>
      <c r="X83" s="16"/>
      <c r="Y83" s="16"/>
      <c r="Z83" s="5"/>
      <c r="AA83" s="5"/>
      <c r="AB83" s="5"/>
    </row>
    <row r="84" spans="1:34" s="6" customFormat="1">
      <c r="A84" s="29" t="s">
        <v>604</v>
      </c>
      <c r="B84" s="23"/>
      <c r="C84" s="23"/>
      <c r="D84" s="23"/>
      <c r="E84" s="5"/>
      <c r="F84" s="30" t="s">
        <v>605</v>
      </c>
      <c r="G84" s="41"/>
      <c r="H84" s="42"/>
      <c r="I84" s="82"/>
      <c r="J84" s="17"/>
      <c r="K84" s="83"/>
      <c r="L84" s="84"/>
      <c r="M84" s="85"/>
      <c r="N84" s="86"/>
      <c r="O84" s="87"/>
      <c r="P84" s="5"/>
      <c r="Q84" s="4"/>
      <c r="R84" s="12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9" customFormat="1" ht="14.25" customHeight="1">
      <c r="A85" s="29"/>
      <c r="B85" s="23"/>
      <c r="C85" s="23"/>
      <c r="D85" s="23"/>
      <c r="E85" s="32"/>
      <c r="F85" s="30" t="s">
        <v>607</v>
      </c>
      <c r="G85" s="41"/>
      <c r="H85" s="42"/>
      <c r="I85" s="82"/>
      <c r="J85" s="17"/>
      <c r="K85" s="83"/>
      <c r="L85" s="84"/>
      <c r="M85" s="85"/>
      <c r="N85" s="86"/>
      <c r="O85" s="87"/>
      <c r="P85" s="5"/>
      <c r="Q85" s="4"/>
      <c r="R85" s="12"/>
      <c r="S85" s="6"/>
      <c r="Y85" s="6"/>
      <c r="Z85" s="6"/>
    </row>
    <row r="86" spans="1:34" s="9" customFormat="1" ht="14.25" customHeight="1">
      <c r="A86" s="23"/>
      <c r="B86" s="23"/>
      <c r="C86" s="23"/>
      <c r="D86" s="23"/>
      <c r="E86" s="32"/>
      <c r="F86" s="17"/>
      <c r="G86" s="17"/>
      <c r="H86" s="31"/>
      <c r="I86" s="36"/>
      <c r="J86" s="71"/>
      <c r="K86" s="68"/>
      <c r="L86" s="69"/>
      <c r="M86" s="17"/>
      <c r="N86" s="72"/>
      <c r="O86" s="57"/>
      <c r="P86" s="8"/>
      <c r="Q86" s="4"/>
      <c r="R86" s="12"/>
      <c r="S86" s="6"/>
      <c r="Y86" s="6"/>
      <c r="Z86" s="6"/>
    </row>
    <row r="87" spans="1:34" s="9" customFormat="1" ht="15">
      <c r="A87" s="43" t="s">
        <v>614</v>
      </c>
      <c r="B87" s="43"/>
      <c r="C87" s="43"/>
      <c r="D87" s="43"/>
      <c r="E87" s="32"/>
      <c r="F87" s="17"/>
      <c r="G87" s="12"/>
      <c r="H87" s="17"/>
      <c r="I87" s="12"/>
      <c r="J87" s="88"/>
      <c r="K87" s="12"/>
      <c r="L87" s="12"/>
      <c r="M87" s="12"/>
      <c r="N87" s="12"/>
      <c r="O87" s="89"/>
      <c r="P87"/>
      <c r="Q87" s="4"/>
      <c r="R87" s="12"/>
      <c r="S87" s="6"/>
      <c r="Y87" s="6"/>
      <c r="Z87" s="6"/>
    </row>
    <row r="88" spans="1:34" s="9" customFormat="1" ht="38.25">
      <c r="A88" s="21" t="s">
        <v>16</v>
      </c>
      <c r="B88" s="21" t="s">
        <v>575</v>
      </c>
      <c r="C88" s="21"/>
      <c r="D88" s="22" t="s">
        <v>588</v>
      </c>
      <c r="E88" s="21" t="s">
        <v>589</v>
      </c>
      <c r="F88" s="21" t="s">
        <v>590</v>
      </c>
      <c r="G88" s="21" t="s">
        <v>609</v>
      </c>
      <c r="H88" s="21" t="s">
        <v>592</v>
      </c>
      <c r="I88" s="21" t="s">
        <v>593</v>
      </c>
      <c r="J88" s="20" t="s">
        <v>594</v>
      </c>
      <c r="K88" s="77" t="s">
        <v>615</v>
      </c>
      <c r="L88" s="63" t="s">
        <v>3630</v>
      </c>
      <c r="M88" s="77" t="s">
        <v>611</v>
      </c>
      <c r="N88" s="21" t="s">
        <v>612</v>
      </c>
      <c r="O88" s="20" t="s">
        <v>597</v>
      </c>
      <c r="P88" s="90" t="s">
        <v>598</v>
      </c>
      <c r="Q88" s="4"/>
      <c r="R88" s="17"/>
      <c r="S88" s="6"/>
      <c r="Y88" s="6"/>
      <c r="Z88" s="6"/>
    </row>
    <row r="89" spans="1:34" s="404" customFormat="1" ht="14.25" customHeight="1">
      <c r="A89" s="466">
        <v>1</v>
      </c>
      <c r="B89" s="444">
        <v>44105</v>
      </c>
      <c r="C89" s="473"/>
      <c r="D89" s="489" t="s">
        <v>3660</v>
      </c>
      <c r="E89" s="472" t="s">
        <v>600</v>
      </c>
      <c r="F89" s="445">
        <v>1435.5</v>
      </c>
      <c r="G89" s="445">
        <v>1415</v>
      </c>
      <c r="H89" s="445">
        <v>1446</v>
      </c>
      <c r="I89" s="445" t="s">
        <v>3661</v>
      </c>
      <c r="J89" s="443" t="s">
        <v>707</v>
      </c>
      <c r="K89" s="443">
        <f t="shared" ref="K89:K94" si="77">H89-F89</f>
        <v>10.5</v>
      </c>
      <c r="L89" s="457">
        <f t="shared" ref="L89:L94" si="78">(H89*N89)*0.035%</f>
        <v>354.27000000000004</v>
      </c>
      <c r="M89" s="518">
        <f t="shared" ref="M89" si="79">(K89*N89)-L89</f>
        <v>6995.73</v>
      </c>
      <c r="N89" s="443">
        <v>700</v>
      </c>
      <c r="O89" s="447" t="s">
        <v>599</v>
      </c>
      <c r="P89" s="449">
        <v>44105</v>
      </c>
      <c r="Q89" s="391"/>
      <c r="R89" s="344" t="s">
        <v>3186</v>
      </c>
      <c r="S89" s="40"/>
      <c r="Y89" s="40"/>
      <c r="Z89" s="40"/>
    </row>
    <row r="90" spans="1:34" s="404" customFormat="1" ht="14.25" customHeight="1">
      <c r="A90" s="466">
        <v>2</v>
      </c>
      <c r="B90" s="444">
        <v>44109</v>
      </c>
      <c r="C90" s="473"/>
      <c r="D90" s="489" t="s">
        <v>3669</v>
      </c>
      <c r="E90" s="472" t="s">
        <v>600</v>
      </c>
      <c r="F90" s="445">
        <v>2021.5</v>
      </c>
      <c r="G90" s="445">
        <v>1975</v>
      </c>
      <c r="H90" s="445">
        <v>2052.5</v>
      </c>
      <c r="I90" s="445">
        <v>2100</v>
      </c>
      <c r="J90" s="443" t="s">
        <v>3676</v>
      </c>
      <c r="K90" s="443">
        <f t="shared" si="77"/>
        <v>31</v>
      </c>
      <c r="L90" s="457">
        <f t="shared" si="78"/>
        <v>215.51250000000002</v>
      </c>
      <c r="M90" s="518">
        <f t="shared" ref="M90:M91" si="80">(K90*N90)-L90</f>
        <v>9084.4874999999993</v>
      </c>
      <c r="N90" s="443">
        <v>300</v>
      </c>
      <c r="O90" s="447" t="s">
        <v>599</v>
      </c>
      <c r="P90" s="481">
        <v>44110</v>
      </c>
      <c r="Q90" s="391"/>
      <c r="R90" s="344" t="s">
        <v>3186</v>
      </c>
      <c r="S90" s="40"/>
      <c r="Y90" s="40"/>
      <c r="Z90" s="40"/>
    </row>
    <row r="91" spans="1:34" s="404" customFormat="1" ht="14.25" customHeight="1">
      <c r="A91" s="466">
        <v>3</v>
      </c>
      <c r="B91" s="444">
        <v>44111</v>
      </c>
      <c r="C91" s="473"/>
      <c r="D91" s="489" t="s">
        <v>3660</v>
      </c>
      <c r="E91" s="472" t="s">
        <v>600</v>
      </c>
      <c r="F91" s="445">
        <v>1433.5</v>
      </c>
      <c r="G91" s="445">
        <v>1415</v>
      </c>
      <c r="H91" s="445">
        <v>1444</v>
      </c>
      <c r="I91" s="445" t="s">
        <v>3661</v>
      </c>
      <c r="J91" s="443" t="s">
        <v>707</v>
      </c>
      <c r="K91" s="443">
        <f t="shared" si="77"/>
        <v>10.5</v>
      </c>
      <c r="L91" s="457">
        <f t="shared" si="78"/>
        <v>353.78000000000003</v>
      </c>
      <c r="M91" s="518">
        <f t="shared" si="80"/>
        <v>6996.22</v>
      </c>
      <c r="N91" s="443">
        <v>700</v>
      </c>
      <c r="O91" s="447" t="s">
        <v>599</v>
      </c>
      <c r="P91" s="449">
        <v>44111</v>
      </c>
      <c r="Q91" s="391"/>
      <c r="R91" s="344" t="s">
        <v>3186</v>
      </c>
      <c r="S91" s="40"/>
      <c r="Y91" s="40"/>
      <c r="Z91" s="40"/>
    </row>
    <row r="92" spans="1:34" s="404" customFormat="1" ht="14.25" customHeight="1">
      <c r="A92" s="466">
        <v>4</v>
      </c>
      <c r="B92" s="444">
        <v>44112</v>
      </c>
      <c r="C92" s="473"/>
      <c r="D92" s="489" t="s">
        <v>3669</v>
      </c>
      <c r="E92" s="472" t="s">
        <v>600</v>
      </c>
      <c r="F92" s="445">
        <v>2087.5</v>
      </c>
      <c r="G92" s="445">
        <v>2048</v>
      </c>
      <c r="H92" s="445">
        <v>2112.5</v>
      </c>
      <c r="I92" s="445" t="s">
        <v>3689</v>
      </c>
      <c r="J92" s="443" t="s">
        <v>743</v>
      </c>
      <c r="K92" s="443">
        <f t="shared" si="77"/>
        <v>25</v>
      </c>
      <c r="L92" s="457">
        <f t="shared" si="78"/>
        <v>221.81250000000003</v>
      </c>
      <c r="M92" s="518">
        <f t="shared" ref="M92" si="81">(K92*N92)-L92</f>
        <v>7278.1875</v>
      </c>
      <c r="N92" s="443">
        <v>300</v>
      </c>
      <c r="O92" s="447" t="s">
        <v>599</v>
      </c>
      <c r="P92" s="481">
        <v>44113</v>
      </c>
      <c r="Q92" s="391"/>
      <c r="R92" s="344" t="s">
        <v>3186</v>
      </c>
      <c r="S92" s="40"/>
      <c r="Y92" s="40"/>
      <c r="Z92" s="40"/>
    </row>
    <row r="93" spans="1:34" s="404" customFormat="1" ht="14.25" customHeight="1">
      <c r="A93" s="466">
        <v>5</v>
      </c>
      <c r="B93" s="444">
        <v>44112</v>
      </c>
      <c r="C93" s="473"/>
      <c r="D93" s="489" t="s">
        <v>3692</v>
      </c>
      <c r="E93" s="472" t="s">
        <v>600</v>
      </c>
      <c r="F93" s="445">
        <v>1028</v>
      </c>
      <c r="G93" s="445">
        <v>1013</v>
      </c>
      <c r="H93" s="445">
        <v>1040</v>
      </c>
      <c r="I93" s="445" t="s">
        <v>3693</v>
      </c>
      <c r="J93" s="443" t="s">
        <v>3694</v>
      </c>
      <c r="K93" s="443">
        <f t="shared" si="77"/>
        <v>12</v>
      </c>
      <c r="L93" s="457">
        <f t="shared" si="78"/>
        <v>309.40000000000003</v>
      </c>
      <c r="M93" s="518">
        <f t="shared" ref="M93" si="82">(K93*N93)-L93</f>
        <v>9890.6</v>
      </c>
      <c r="N93" s="443">
        <v>850</v>
      </c>
      <c r="O93" s="447" t="s">
        <v>599</v>
      </c>
      <c r="P93" s="449">
        <v>44112</v>
      </c>
      <c r="Q93" s="391"/>
      <c r="R93" s="344" t="s">
        <v>3186</v>
      </c>
      <c r="S93" s="40"/>
      <c r="Y93" s="40"/>
      <c r="Z93" s="40"/>
    </row>
    <row r="94" spans="1:34" s="404" customFormat="1" ht="14.25" customHeight="1">
      <c r="A94" s="466">
        <v>6</v>
      </c>
      <c r="B94" s="444">
        <v>44112</v>
      </c>
      <c r="C94" s="473"/>
      <c r="D94" s="489" t="s">
        <v>3695</v>
      </c>
      <c r="E94" s="472" t="s">
        <v>600</v>
      </c>
      <c r="F94" s="445">
        <v>1450</v>
      </c>
      <c r="G94" s="445">
        <v>1432</v>
      </c>
      <c r="H94" s="445">
        <v>1460</v>
      </c>
      <c r="I94" s="445">
        <v>1480</v>
      </c>
      <c r="J94" s="443" t="s">
        <v>3696</v>
      </c>
      <c r="K94" s="443">
        <f t="shared" si="77"/>
        <v>10</v>
      </c>
      <c r="L94" s="457">
        <f t="shared" si="78"/>
        <v>357.70000000000005</v>
      </c>
      <c r="M94" s="518">
        <f t="shared" ref="M94:M95" si="83">(K94*N94)-L94</f>
        <v>6642.3</v>
      </c>
      <c r="N94" s="443">
        <v>700</v>
      </c>
      <c r="O94" s="447" t="s">
        <v>599</v>
      </c>
      <c r="P94" s="449">
        <v>44112</v>
      </c>
      <c r="Q94" s="391"/>
      <c r="R94" s="344" t="s">
        <v>3186</v>
      </c>
      <c r="S94" s="40"/>
      <c r="Y94" s="40"/>
      <c r="Z94" s="40"/>
    </row>
    <row r="95" spans="1:34" s="404" customFormat="1" ht="14.25" customHeight="1">
      <c r="A95" s="466">
        <v>7</v>
      </c>
      <c r="B95" s="444">
        <v>44113</v>
      </c>
      <c r="C95" s="473"/>
      <c r="D95" s="489" t="s">
        <v>3669</v>
      </c>
      <c r="E95" s="472" t="s">
        <v>600</v>
      </c>
      <c r="F95" s="445">
        <v>2064.5</v>
      </c>
      <c r="G95" s="445">
        <v>2020</v>
      </c>
      <c r="H95" s="445">
        <v>2091.5</v>
      </c>
      <c r="I95" s="445" t="s">
        <v>3700</v>
      </c>
      <c r="J95" s="443" t="s">
        <v>3701</v>
      </c>
      <c r="K95" s="443">
        <f t="shared" ref="K95" si="84">H95-F95</f>
        <v>27</v>
      </c>
      <c r="L95" s="457">
        <f t="shared" ref="L95" si="85">(H95*N95)*0.035%</f>
        <v>219.60750000000004</v>
      </c>
      <c r="M95" s="518">
        <f t="shared" si="83"/>
        <v>7880.3924999999999</v>
      </c>
      <c r="N95" s="443">
        <v>300</v>
      </c>
      <c r="O95" s="447" t="s">
        <v>599</v>
      </c>
      <c r="P95" s="481">
        <v>44116</v>
      </c>
      <c r="Q95" s="391"/>
      <c r="R95" s="344" t="s">
        <v>3186</v>
      </c>
      <c r="S95" s="40"/>
      <c r="Y95" s="40"/>
      <c r="Z95" s="40"/>
    </row>
    <row r="96" spans="1:34" s="404" customFormat="1" ht="14.25" customHeight="1">
      <c r="A96" s="522">
        <v>8</v>
      </c>
      <c r="B96" s="523">
        <v>44116</v>
      </c>
      <c r="C96" s="524"/>
      <c r="D96" s="525" t="s">
        <v>3660</v>
      </c>
      <c r="E96" s="516" t="s">
        <v>600</v>
      </c>
      <c r="F96" s="488">
        <v>1457</v>
      </c>
      <c r="G96" s="488">
        <v>1440</v>
      </c>
      <c r="H96" s="488">
        <v>1440</v>
      </c>
      <c r="I96" s="488">
        <v>1490</v>
      </c>
      <c r="J96" s="478" t="s">
        <v>3702</v>
      </c>
      <c r="K96" s="478">
        <f t="shared" ref="K96:K98" si="86">H96-F96</f>
        <v>-17</v>
      </c>
      <c r="L96" s="459">
        <f t="shared" ref="L96:L98" si="87">(H96*N96)*0.035%</f>
        <v>352.80000000000007</v>
      </c>
      <c r="M96" s="526">
        <f t="shared" ref="M96:M98" si="88">(K96*N96)-L96</f>
        <v>-12252.8</v>
      </c>
      <c r="N96" s="478">
        <v>700</v>
      </c>
      <c r="O96" s="439" t="s">
        <v>663</v>
      </c>
      <c r="P96" s="517">
        <v>44116</v>
      </c>
      <c r="Q96" s="391"/>
      <c r="R96" s="344" t="s">
        <v>3186</v>
      </c>
      <c r="S96" s="40"/>
      <c r="Y96" s="40"/>
      <c r="Z96" s="40"/>
    </row>
    <row r="97" spans="1:26" s="404" customFormat="1" ht="14.25" customHeight="1">
      <c r="A97" s="466">
        <v>9</v>
      </c>
      <c r="B97" s="444">
        <v>44116</v>
      </c>
      <c r="C97" s="473"/>
      <c r="D97" s="489" t="s">
        <v>3704</v>
      </c>
      <c r="E97" s="472" t="s">
        <v>600</v>
      </c>
      <c r="F97" s="445">
        <v>161.75</v>
      </c>
      <c r="G97" s="445">
        <v>157.5</v>
      </c>
      <c r="H97" s="445">
        <v>164.25</v>
      </c>
      <c r="I97" s="445">
        <v>168</v>
      </c>
      <c r="J97" s="443" t="s">
        <v>3710</v>
      </c>
      <c r="K97" s="443">
        <f t="shared" si="86"/>
        <v>2.5</v>
      </c>
      <c r="L97" s="457">
        <f t="shared" si="87"/>
        <v>206.95500000000004</v>
      </c>
      <c r="M97" s="518">
        <f t="shared" si="88"/>
        <v>8793.0450000000001</v>
      </c>
      <c r="N97" s="443">
        <v>3600</v>
      </c>
      <c r="O97" s="447" t="s">
        <v>599</v>
      </c>
      <c r="P97" s="481">
        <v>44117</v>
      </c>
      <c r="Q97" s="391"/>
      <c r="R97" s="344" t="s">
        <v>3186</v>
      </c>
      <c r="S97" s="40"/>
      <c r="Y97" s="40"/>
      <c r="Z97" s="40"/>
    </row>
    <row r="98" spans="1:26" s="404" customFormat="1" ht="14.25" customHeight="1">
      <c r="A98" s="466">
        <v>10</v>
      </c>
      <c r="B98" s="444">
        <v>44117</v>
      </c>
      <c r="C98" s="473"/>
      <c r="D98" s="489" t="s">
        <v>3669</v>
      </c>
      <c r="E98" s="472" t="s">
        <v>600</v>
      </c>
      <c r="F98" s="445">
        <v>2067</v>
      </c>
      <c r="G98" s="445">
        <v>2020</v>
      </c>
      <c r="H98" s="445">
        <v>2089</v>
      </c>
      <c r="I98" s="445" t="s">
        <v>3700</v>
      </c>
      <c r="J98" s="443" t="s">
        <v>3717</v>
      </c>
      <c r="K98" s="443">
        <f t="shared" si="86"/>
        <v>22</v>
      </c>
      <c r="L98" s="457">
        <f t="shared" si="87"/>
        <v>219.34500000000003</v>
      </c>
      <c r="M98" s="518">
        <f t="shared" si="88"/>
        <v>6380.6549999999997</v>
      </c>
      <c r="N98" s="443">
        <v>300</v>
      </c>
      <c r="O98" s="447" t="s">
        <v>599</v>
      </c>
      <c r="P98" s="481">
        <v>44119</v>
      </c>
      <c r="Q98" s="391"/>
      <c r="R98" s="344" t="s">
        <v>3186</v>
      </c>
      <c r="S98" s="40"/>
      <c r="Y98" s="40"/>
      <c r="Z98" s="40"/>
    </row>
    <row r="99" spans="1:26" s="404" customFormat="1" ht="13.9" customHeight="1">
      <c r="A99" s="466">
        <v>11</v>
      </c>
      <c r="B99" s="444">
        <v>44118</v>
      </c>
      <c r="C99" s="473"/>
      <c r="D99" s="489" t="s">
        <v>3704</v>
      </c>
      <c r="E99" s="472" t="s">
        <v>600</v>
      </c>
      <c r="F99" s="445">
        <v>160.25</v>
      </c>
      <c r="G99" s="445">
        <v>156</v>
      </c>
      <c r="H99" s="445">
        <v>162.19999999999999</v>
      </c>
      <c r="I99" s="445">
        <v>168</v>
      </c>
      <c r="J99" s="443" t="s">
        <v>3739</v>
      </c>
      <c r="K99" s="443">
        <f t="shared" ref="K99" si="89">H99-F99</f>
        <v>1.9499999999999886</v>
      </c>
      <c r="L99" s="457">
        <f t="shared" ref="L99" si="90">(H99*N99)*0.035%</f>
        <v>204.37200000000004</v>
      </c>
      <c r="M99" s="518">
        <f t="shared" ref="M99" si="91">(K99*N99)-L99</f>
        <v>6815.6279999999588</v>
      </c>
      <c r="N99" s="443">
        <v>3600</v>
      </c>
      <c r="O99" s="447" t="s">
        <v>599</v>
      </c>
      <c r="P99" s="481">
        <v>44119</v>
      </c>
      <c r="Q99" s="391"/>
      <c r="R99" s="344" t="s">
        <v>3186</v>
      </c>
      <c r="S99" s="40"/>
      <c r="Y99" s="40"/>
      <c r="Z99" s="40"/>
    </row>
    <row r="100" spans="1:26" s="404" customFormat="1" ht="13.9" customHeight="1">
      <c r="A100" s="466">
        <v>12</v>
      </c>
      <c r="B100" s="444">
        <v>44119</v>
      </c>
      <c r="C100" s="473"/>
      <c r="D100" s="489" t="s">
        <v>3718</v>
      </c>
      <c r="E100" s="472" t="s">
        <v>3627</v>
      </c>
      <c r="F100" s="445">
        <v>11990</v>
      </c>
      <c r="G100" s="445">
        <v>12120</v>
      </c>
      <c r="H100" s="445">
        <v>11905</v>
      </c>
      <c r="I100" s="445">
        <v>11850</v>
      </c>
      <c r="J100" s="443" t="s">
        <v>3719</v>
      </c>
      <c r="K100" s="443">
        <f>F100-H100</f>
        <v>85</v>
      </c>
      <c r="L100" s="457">
        <f t="shared" ref="L100" si="92">(H100*N100)*0.035%</f>
        <v>312.50625000000002</v>
      </c>
      <c r="M100" s="518">
        <f t="shared" ref="M100" si="93">(K100*N100)-L100</f>
        <v>6062.4937499999996</v>
      </c>
      <c r="N100" s="443">
        <v>75</v>
      </c>
      <c r="O100" s="447" t="s">
        <v>599</v>
      </c>
      <c r="P100" s="449">
        <v>44119</v>
      </c>
      <c r="Q100" s="391"/>
      <c r="R100" s="344" t="s">
        <v>602</v>
      </c>
      <c r="S100" s="40"/>
      <c r="Y100" s="40"/>
      <c r="Z100" s="40"/>
    </row>
    <row r="101" spans="1:26" s="404" customFormat="1" ht="13.9" customHeight="1">
      <c r="A101" s="466">
        <v>13</v>
      </c>
      <c r="B101" s="444">
        <v>44119</v>
      </c>
      <c r="C101" s="473"/>
      <c r="D101" s="489" t="s">
        <v>3722</v>
      </c>
      <c r="E101" s="472" t="s">
        <v>3627</v>
      </c>
      <c r="F101" s="445">
        <v>2002</v>
      </c>
      <c r="G101" s="445">
        <v>2045</v>
      </c>
      <c r="H101" s="445">
        <v>1978</v>
      </c>
      <c r="I101" s="445">
        <v>1940</v>
      </c>
      <c r="J101" s="443" t="s">
        <v>3723</v>
      </c>
      <c r="K101" s="443">
        <f>F101-H101</f>
        <v>24</v>
      </c>
      <c r="L101" s="457">
        <f t="shared" ref="L101:L102" si="94">(H101*N101)*0.035%</f>
        <v>207.69000000000003</v>
      </c>
      <c r="M101" s="518">
        <f t="shared" ref="M101:M102" si="95">(K101*N101)-L101</f>
        <v>6992.31</v>
      </c>
      <c r="N101" s="443">
        <v>300</v>
      </c>
      <c r="O101" s="447" t="s">
        <v>599</v>
      </c>
      <c r="P101" s="449">
        <v>44119</v>
      </c>
      <c r="Q101" s="391"/>
      <c r="R101" s="344" t="s">
        <v>602</v>
      </c>
      <c r="S101" s="40"/>
      <c r="Y101" s="40"/>
      <c r="Z101" s="40"/>
    </row>
    <row r="102" spans="1:26" s="404" customFormat="1" ht="13.9" customHeight="1">
      <c r="A102" s="466">
        <v>14</v>
      </c>
      <c r="B102" s="444">
        <v>44119</v>
      </c>
      <c r="C102" s="473"/>
      <c r="D102" s="489" t="s">
        <v>3720</v>
      </c>
      <c r="E102" s="472" t="s">
        <v>600</v>
      </c>
      <c r="F102" s="445">
        <v>1240.5</v>
      </c>
      <c r="G102" s="445">
        <v>1216</v>
      </c>
      <c r="H102" s="445">
        <v>1255</v>
      </c>
      <c r="I102" s="445" t="s">
        <v>3721</v>
      </c>
      <c r="J102" s="443" t="s">
        <v>3729</v>
      </c>
      <c r="K102" s="443">
        <f t="shared" ref="K102" si="96">H102-F102</f>
        <v>14.5</v>
      </c>
      <c r="L102" s="457">
        <f t="shared" si="94"/>
        <v>241.58750000000003</v>
      </c>
      <c r="M102" s="518">
        <f t="shared" si="95"/>
        <v>7733.4125000000004</v>
      </c>
      <c r="N102" s="443">
        <v>550</v>
      </c>
      <c r="O102" s="447" t="s">
        <v>599</v>
      </c>
      <c r="P102" s="481">
        <v>44120</v>
      </c>
      <c r="Q102" s="391"/>
      <c r="R102" s="344" t="s">
        <v>3186</v>
      </c>
      <c r="S102" s="40"/>
      <c r="Y102" s="40"/>
      <c r="Z102" s="40"/>
    </row>
    <row r="103" spans="1:26" s="404" customFormat="1" ht="13.9" customHeight="1">
      <c r="A103" s="466">
        <v>15</v>
      </c>
      <c r="B103" s="444">
        <v>44119</v>
      </c>
      <c r="C103" s="473"/>
      <c r="D103" s="489" t="s">
        <v>3660</v>
      </c>
      <c r="E103" s="472" t="s">
        <v>600</v>
      </c>
      <c r="F103" s="445">
        <v>1423.5</v>
      </c>
      <c r="G103" s="445">
        <v>1405</v>
      </c>
      <c r="H103" s="445">
        <v>1432.5</v>
      </c>
      <c r="I103" s="445" t="s">
        <v>3724</v>
      </c>
      <c r="J103" s="443" t="s">
        <v>3405</v>
      </c>
      <c r="K103" s="443">
        <f t="shared" ref="K103:K104" si="97">H103-F103</f>
        <v>9</v>
      </c>
      <c r="L103" s="457">
        <f t="shared" ref="L103:L104" si="98">(H103*N103)*0.035%</f>
        <v>350.96250000000003</v>
      </c>
      <c r="M103" s="518">
        <f t="shared" ref="M103:M104" si="99">(K103*N103)-L103</f>
        <v>5949.0375000000004</v>
      </c>
      <c r="N103" s="443">
        <v>700</v>
      </c>
      <c r="O103" s="447" t="s">
        <v>599</v>
      </c>
      <c r="P103" s="481">
        <v>44120</v>
      </c>
      <c r="Q103" s="391"/>
      <c r="R103" s="344" t="s">
        <v>3186</v>
      </c>
      <c r="S103" s="40"/>
      <c r="Y103" s="40"/>
      <c r="Z103" s="40"/>
    </row>
    <row r="104" spans="1:26" s="404" customFormat="1" ht="13.9" customHeight="1">
      <c r="A104" s="466">
        <v>16</v>
      </c>
      <c r="B104" s="444">
        <v>44119</v>
      </c>
      <c r="C104" s="473"/>
      <c r="D104" s="489" t="s">
        <v>3669</v>
      </c>
      <c r="E104" s="472" t="s">
        <v>600</v>
      </c>
      <c r="F104" s="445">
        <v>2080</v>
      </c>
      <c r="G104" s="445">
        <v>2035</v>
      </c>
      <c r="H104" s="445">
        <v>2101.5</v>
      </c>
      <c r="I104" s="445" t="s">
        <v>3727</v>
      </c>
      <c r="J104" s="443" t="s">
        <v>3758</v>
      </c>
      <c r="K104" s="443">
        <f t="shared" si="97"/>
        <v>21.5</v>
      </c>
      <c r="L104" s="457">
        <f t="shared" si="98"/>
        <v>220.65750000000003</v>
      </c>
      <c r="M104" s="518">
        <f t="shared" si="99"/>
        <v>6229.3424999999997</v>
      </c>
      <c r="N104" s="443">
        <v>300</v>
      </c>
      <c r="O104" s="447" t="s">
        <v>599</v>
      </c>
      <c r="P104" s="481">
        <v>44124</v>
      </c>
      <c r="Q104" s="391"/>
      <c r="R104" s="344" t="s">
        <v>3186</v>
      </c>
      <c r="S104" s="40"/>
      <c r="Y104" s="40"/>
      <c r="Z104" s="40"/>
    </row>
    <row r="105" spans="1:26" s="404" customFormat="1" ht="13.9" customHeight="1">
      <c r="A105" s="466">
        <v>17</v>
      </c>
      <c r="B105" s="444">
        <v>44120</v>
      </c>
      <c r="C105" s="473"/>
      <c r="D105" s="489" t="s">
        <v>3718</v>
      </c>
      <c r="E105" s="472" t="s">
        <v>3627</v>
      </c>
      <c r="F105" s="445">
        <v>11745</v>
      </c>
      <c r="G105" s="445">
        <v>11880</v>
      </c>
      <c r="H105" s="445">
        <v>11675</v>
      </c>
      <c r="I105" s="445">
        <v>11600</v>
      </c>
      <c r="J105" s="443" t="s">
        <v>774</v>
      </c>
      <c r="K105" s="443">
        <f>F105-H105</f>
        <v>70</v>
      </c>
      <c r="L105" s="457">
        <f t="shared" ref="L105:L109" si="100">(H105*N105)*0.035%</f>
        <v>306.46875000000006</v>
      </c>
      <c r="M105" s="518">
        <f t="shared" ref="M105:M109" si="101">(K105*N105)-L105</f>
        <v>4943.53125</v>
      </c>
      <c r="N105" s="443">
        <v>75</v>
      </c>
      <c r="O105" s="447" t="s">
        <v>599</v>
      </c>
      <c r="P105" s="449">
        <v>44120</v>
      </c>
      <c r="Q105" s="391"/>
      <c r="R105" s="344" t="s">
        <v>602</v>
      </c>
      <c r="S105" s="40"/>
      <c r="Y105" s="40"/>
      <c r="Z105" s="40"/>
    </row>
    <row r="106" spans="1:26" s="404" customFormat="1" ht="13.9" customHeight="1">
      <c r="A106" s="466">
        <v>18</v>
      </c>
      <c r="B106" s="444">
        <v>44120</v>
      </c>
      <c r="C106" s="473"/>
      <c r="D106" s="489" t="s">
        <v>3730</v>
      </c>
      <c r="E106" s="472" t="s">
        <v>600</v>
      </c>
      <c r="F106" s="445">
        <v>684.5</v>
      </c>
      <c r="G106" s="445">
        <v>672</v>
      </c>
      <c r="H106" s="445">
        <v>692.5</v>
      </c>
      <c r="I106" s="445">
        <v>710</v>
      </c>
      <c r="J106" s="443" t="s">
        <v>3675</v>
      </c>
      <c r="K106" s="443">
        <f t="shared" ref="K106:K107" si="102">H106-F106</f>
        <v>8</v>
      </c>
      <c r="L106" s="457">
        <f t="shared" si="100"/>
        <v>242.37500000000003</v>
      </c>
      <c r="M106" s="518">
        <f t="shared" si="101"/>
        <v>7757.625</v>
      </c>
      <c r="N106" s="443">
        <v>1000</v>
      </c>
      <c r="O106" s="447" t="s">
        <v>599</v>
      </c>
      <c r="P106" s="449">
        <v>44120</v>
      </c>
      <c r="Q106" s="391"/>
      <c r="R106" s="344" t="s">
        <v>3186</v>
      </c>
      <c r="S106" s="40"/>
      <c r="Y106" s="40"/>
      <c r="Z106" s="40"/>
    </row>
    <row r="107" spans="1:26" s="404" customFormat="1" ht="13.9" customHeight="1">
      <c r="A107" s="466">
        <v>19</v>
      </c>
      <c r="B107" s="444">
        <v>44120</v>
      </c>
      <c r="C107" s="473"/>
      <c r="D107" s="489" t="s">
        <v>3731</v>
      </c>
      <c r="E107" s="472" t="s">
        <v>600</v>
      </c>
      <c r="F107" s="445">
        <v>563</v>
      </c>
      <c r="G107" s="445">
        <v>550</v>
      </c>
      <c r="H107" s="445">
        <v>567.5</v>
      </c>
      <c r="I107" s="445">
        <v>580</v>
      </c>
      <c r="J107" s="443" t="s">
        <v>3741</v>
      </c>
      <c r="K107" s="443">
        <f t="shared" si="102"/>
        <v>4.5</v>
      </c>
      <c r="L107" s="457">
        <f t="shared" si="100"/>
        <v>218.48750000000004</v>
      </c>
      <c r="M107" s="518">
        <f t="shared" si="101"/>
        <v>4731.5124999999998</v>
      </c>
      <c r="N107" s="443">
        <v>1100</v>
      </c>
      <c r="O107" s="447" t="s">
        <v>599</v>
      </c>
      <c r="P107" s="481">
        <v>44123</v>
      </c>
      <c r="Q107" s="391"/>
      <c r="R107" s="344" t="s">
        <v>602</v>
      </c>
      <c r="S107" s="40"/>
      <c r="Y107" s="40"/>
      <c r="Z107" s="40"/>
    </row>
    <row r="108" spans="1:26" s="404" customFormat="1" ht="13.9" customHeight="1">
      <c r="A108" s="527">
        <v>20</v>
      </c>
      <c r="B108" s="528">
        <v>44120</v>
      </c>
      <c r="C108" s="529"/>
      <c r="D108" s="530" t="s">
        <v>3733</v>
      </c>
      <c r="E108" s="531" t="s">
        <v>3627</v>
      </c>
      <c r="F108" s="532">
        <v>3230</v>
      </c>
      <c r="G108" s="532">
        <v>3275</v>
      </c>
      <c r="H108" s="532">
        <v>3227.5</v>
      </c>
      <c r="I108" s="532">
        <v>3150</v>
      </c>
      <c r="J108" s="533" t="s">
        <v>3643</v>
      </c>
      <c r="K108" s="533">
        <f>F108-H108</f>
        <v>2.5</v>
      </c>
      <c r="L108" s="534">
        <f t="shared" si="100"/>
        <v>282.40625000000006</v>
      </c>
      <c r="M108" s="535">
        <f t="shared" si="101"/>
        <v>342.59374999999994</v>
      </c>
      <c r="N108" s="533">
        <v>250</v>
      </c>
      <c r="O108" s="536" t="s">
        <v>708</v>
      </c>
      <c r="P108" s="537">
        <v>44123</v>
      </c>
      <c r="Q108" s="391"/>
      <c r="R108" s="344" t="s">
        <v>602</v>
      </c>
      <c r="S108" s="40"/>
      <c r="Y108" s="40"/>
      <c r="Z108" s="40"/>
    </row>
    <row r="109" spans="1:26" s="404" customFormat="1" ht="13.9" customHeight="1">
      <c r="A109" s="522">
        <v>21</v>
      </c>
      <c r="B109" s="523">
        <v>44120</v>
      </c>
      <c r="C109" s="524"/>
      <c r="D109" s="525" t="s">
        <v>3718</v>
      </c>
      <c r="E109" s="516" t="s">
        <v>3627</v>
      </c>
      <c r="F109" s="488">
        <v>11785</v>
      </c>
      <c r="G109" s="488">
        <v>11910</v>
      </c>
      <c r="H109" s="488">
        <v>11910</v>
      </c>
      <c r="I109" s="488">
        <v>11600</v>
      </c>
      <c r="J109" s="478" t="s">
        <v>3757</v>
      </c>
      <c r="K109" s="478">
        <f>F109-H109</f>
        <v>-125</v>
      </c>
      <c r="L109" s="459">
        <f t="shared" si="100"/>
        <v>312.63750000000005</v>
      </c>
      <c r="M109" s="526">
        <f t="shared" si="101"/>
        <v>-9687.6375000000007</v>
      </c>
      <c r="N109" s="478">
        <v>75</v>
      </c>
      <c r="O109" s="439" t="s">
        <v>663</v>
      </c>
      <c r="P109" s="426">
        <v>44124</v>
      </c>
      <c r="Q109" s="391"/>
      <c r="R109" s="344" t="s">
        <v>602</v>
      </c>
      <c r="S109" s="40"/>
      <c r="Y109" s="40"/>
      <c r="Z109" s="40"/>
    </row>
    <row r="110" spans="1:26" s="404" customFormat="1" ht="13.9" customHeight="1">
      <c r="A110" s="522">
        <v>22</v>
      </c>
      <c r="B110" s="523">
        <v>44123</v>
      </c>
      <c r="C110" s="524"/>
      <c r="D110" s="525" t="s">
        <v>3722</v>
      </c>
      <c r="E110" s="516" t="s">
        <v>3627</v>
      </c>
      <c r="F110" s="488">
        <v>2007.5</v>
      </c>
      <c r="G110" s="488">
        <v>2052</v>
      </c>
      <c r="H110" s="488">
        <v>2052</v>
      </c>
      <c r="I110" s="488">
        <v>1940</v>
      </c>
      <c r="J110" s="478" t="s">
        <v>3766</v>
      </c>
      <c r="K110" s="478">
        <f>F110-H110</f>
        <v>-44.5</v>
      </c>
      <c r="L110" s="459">
        <f t="shared" ref="L110" si="103">(H110*N110)*0.035%</f>
        <v>215.46000000000004</v>
      </c>
      <c r="M110" s="526">
        <f t="shared" ref="M110" si="104">(K110*N110)-L110</f>
        <v>-13565.46</v>
      </c>
      <c r="N110" s="478">
        <v>300</v>
      </c>
      <c r="O110" s="439" t="s">
        <v>663</v>
      </c>
      <c r="P110" s="426">
        <v>44125</v>
      </c>
      <c r="Q110" s="391"/>
      <c r="R110" s="344" t="s">
        <v>602</v>
      </c>
      <c r="S110" s="40"/>
      <c r="Y110" s="40"/>
      <c r="Z110" s="40"/>
    </row>
    <row r="111" spans="1:26" s="404" customFormat="1" ht="13.9" customHeight="1">
      <c r="A111" s="546">
        <v>23</v>
      </c>
      <c r="B111" s="547">
        <v>44123</v>
      </c>
      <c r="C111" s="548"/>
      <c r="D111" s="489" t="s">
        <v>3752</v>
      </c>
      <c r="E111" s="472" t="s">
        <v>600</v>
      </c>
      <c r="F111" s="445">
        <v>691</v>
      </c>
      <c r="G111" s="445">
        <v>679</v>
      </c>
      <c r="H111" s="445">
        <v>698.5</v>
      </c>
      <c r="I111" s="443">
        <v>715</v>
      </c>
      <c r="J111" s="443" t="s">
        <v>3765</v>
      </c>
      <c r="K111" s="443">
        <f t="shared" ref="K111" si="105">H111-F111</f>
        <v>7.5</v>
      </c>
      <c r="L111" s="457">
        <f t="shared" ref="L111" si="106">(H111*N111)*0.035%</f>
        <v>244.47500000000002</v>
      </c>
      <c r="M111" s="518">
        <f t="shared" ref="M111" si="107">(K111*N111)-L111</f>
        <v>7255.5249999999996</v>
      </c>
      <c r="N111" s="443">
        <v>1000</v>
      </c>
      <c r="O111" s="447" t="s">
        <v>599</v>
      </c>
      <c r="P111" s="481">
        <v>44124</v>
      </c>
      <c r="Q111" s="391"/>
      <c r="R111" s="344" t="s">
        <v>3186</v>
      </c>
      <c r="S111" s="40"/>
      <c r="Y111" s="40"/>
      <c r="Z111" s="40"/>
    </row>
    <row r="112" spans="1:26" s="404" customFormat="1" ht="13.9" customHeight="1">
      <c r="A112" s="546">
        <v>24</v>
      </c>
      <c r="B112" s="547">
        <v>44123</v>
      </c>
      <c r="C112" s="548"/>
      <c r="D112" s="489" t="s">
        <v>3704</v>
      </c>
      <c r="E112" s="472" t="s">
        <v>600</v>
      </c>
      <c r="F112" s="445">
        <v>159.25</v>
      </c>
      <c r="G112" s="445">
        <v>155</v>
      </c>
      <c r="H112" s="445">
        <v>161.30000000000001</v>
      </c>
      <c r="I112" s="443">
        <v>170</v>
      </c>
      <c r="J112" s="443" t="s">
        <v>3764</v>
      </c>
      <c r="K112" s="443">
        <f t="shared" ref="K112:K113" si="108">H112-F112</f>
        <v>2.0500000000000114</v>
      </c>
      <c r="L112" s="457">
        <f t="shared" ref="L112:L113" si="109">(H112*N112)*0.035%</f>
        <v>203.23800000000003</v>
      </c>
      <c r="M112" s="518">
        <f t="shared" ref="M112:M113" si="110">(K112*N112)-L112</f>
        <v>7176.7620000000406</v>
      </c>
      <c r="N112" s="443">
        <v>3600</v>
      </c>
      <c r="O112" s="447" t="s">
        <v>599</v>
      </c>
      <c r="P112" s="481">
        <v>44124</v>
      </c>
      <c r="Q112" s="391"/>
      <c r="R112" s="344" t="s">
        <v>3186</v>
      </c>
      <c r="S112" s="40"/>
      <c r="Y112" s="40"/>
      <c r="Z112" s="40"/>
    </row>
    <row r="113" spans="1:26" s="404" customFormat="1" ht="13.9" customHeight="1">
      <c r="A113" s="546">
        <v>25</v>
      </c>
      <c r="B113" s="547">
        <v>44123</v>
      </c>
      <c r="C113" s="548"/>
      <c r="D113" s="489" t="s">
        <v>3753</v>
      </c>
      <c r="E113" s="472" t="s">
        <v>3754</v>
      </c>
      <c r="F113" s="445">
        <v>1017</v>
      </c>
      <c r="G113" s="445">
        <v>1000</v>
      </c>
      <c r="H113" s="445">
        <v>1026.5</v>
      </c>
      <c r="I113" s="443">
        <v>1050</v>
      </c>
      <c r="J113" s="443" t="s">
        <v>3759</v>
      </c>
      <c r="K113" s="443">
        <f t="shared" si="108"/>
        <v>9.5</v>
      </c>
      <c r="L113" s="457">
        <f t="shared" si="109"/>
        <v>305.38375000000002</v>
      </c>
      <c r="M113" s="518">
        <f t="shared" si="110"/>
        <v>7769.61625</v>
      </c>
      <c r="N113" s="443">
        <v>850</v>
      </c>
      <c r="O113" s="447" t="s">
        <v>599</v>
      </c>
      <c r="P113" s="481">
        <v>44124</v>
      </c>
      <c r="Q113" s="391"/>
      <c r="R113" s="344" t="s">
        <v>3186</v>
      </c>
      <c r="S113" s="40"/>
      <c r="Y113" s="40"/>
      <c r="Z113" s="40"/>
    </row>
    <row r="114" spans="1:26" s="404" customFormat="1" ht="13.9" customHeight="1">
      <c r="A114" s="546">
        <v>26</v>
      </c>
      <c r="B114" s="547">
        <v>44124</v>
      </c>
      <c r="C114" s="548"/>
      <c r="D114" s="489" t="s">
        <v>3763</v>
      </c>
      <c r="E114" s="472" t="s">
        <v>600</v>
      </c>
      <c r="F114" s="445">
        <v>158.55000000000001</v>
      </c>
      <c r="G114" s="445">
        <v>154</v>
      </c>
      <c r="H114" s="445">
        <v>160.80000000000001</v>
      </c>
      <c r="I114" s="443">
        <v>168</v>
      </c>
      <c r="J114" s="443" t="s">
        <v>3781</v>
      </c>
      <c r="K114" s="443">
        <f t="shared" ref="K114" si="111">H114-F114</f>
        <v>2.25</v>
      </c>
      <c r="L114" s="457">
        <f t="shared" ref="L114" si="112">(H114*N114)*0.035%</f>
        <v>202.60800000000003</v>
      </c>
      <c r="M114" s="518">
        <f t="shared" ref="M114" si="113">(K114*N114)-L114</f>
        <v>7897.3919999999998</v>
      </c>
      <c r="N114" s="443">
        <v>3600</v>
      </c>
      <c r="O114" s="447" t="s">
        <v>599</v>
      </c>
      <c r="P114" s="481">
        <v>44126</v>
      </c>
      <c r="Q114" s="391"/>
      <c r="R114" s="344" t="s">
        <v>3186</v>
      </c>
      <c r="S114" s="40"/>
      <c r="Y114" s="40"/>
      <c r="Z114" s="40"/>
    </row>
    <row r="115" spans="1:26" s="404" customFormat="1" ht="13.9" customHeight="1">
      <c r="A115" s="546">
        <v>27</v>
      </c>
      <c r="B115" s="547">
        <v>44125</v>
      </c>
      <c r="C115" s="548"/>
      <c r="D115" s="489" t="s">
        <v>3718</v>
      </c>
      <c r="E115" s="472" t="s">
        <v>3627</v>
      </c>
      <c r="F115" s="445">
        <v>11990</v>
      </c>
      <c r="G115" s="445">
        <v>12100</v>
      </c>
      <c r="H115" s="445">
        <v>11925</v>
      </c>
      <c r="I115" s="443">
        <v>11800</v>
      </c>
      <c r="J115" s="443" t="s">
        <v>3769</v>
      </c>
      <c r="K115" s="443">
        <f>F115-H115</f>
        <v>65</v>
      </c>
      <c r="L115" s="457">
        <f t="shared" ref="L115:L118" si="114">(H115*N115)*0.035%</f>
        <v>313.03125000000006</v>
      </c>
      <c r="M115" s="518">
        <f t="shared" ref="M115:M118" si="115">(K115*N115)-L115</f>
        <v>4561.96875</v>
      </c>
      <c r="N115" s="443">
        <v>75</v>
      </c>
      <c r="O115" s="447" t="s">
        <v>599</v>
      </c>
      <c r="P115" s="449">
        <v>44125</v>
      </c>
      <c r="Q115" s="391"/>
      <c r="R115" s="344" t="s">
        <v>602</v>
      </c>
      <c r="S115" s="40"/>
      <c r="Y115" s="40"/>
      <c r="Z115" s="40"/>
    </row>
    <row r="116" spans="1:26" s="404" customFormat="1" ht="13.9" customHeight="1">
      <c r="A116" s="522">
        <v>28</v>
      </c>
      <c r="B116" s="523">
        <v>44125</v>
      </c>
      <c r="C116" s="524"/>
      <c r="D116" s="525" t="s">
        <v>3753</v>
      </c>
      <c r="E116" s="516" t="s">
        <v>600</v>
      </c>
      <c r="F116" s="488">
        <v>1011</v>
      </c>
      <c r="G116" s="488">
        <v>994</v>
      </c>
      <c r="H116" s="488">
        <v>994</v>
      </c>
      <c r="I116" s="488">
        <v>1040</v>
      </c>
      <c r="J116" s="478" t="s">
        <v>3702</v>
      </c>
      <c r="K116" s="478">
        <f t="shared" ref="K116:K117" si="116">H116-F116</f>
        <v>-17</v>
      </c>
      <c r="L116" s="459">
        <f t="shared" si="114"/>
        <v>295.71500000000003</v>
      </c>
      <c r="M116" s="526">
        <f t="shared" si="115"/>
        <v>-14745.715</v>
      </c>
      <c r="N116" s="478">
        <v>850</v>
      </c>
      <c r="O116" s="439" t="s">
        <v>663</v>
      </c>
      <c r="P116" s="517">
        <v>44125</v>
      </c>
      <c r="Q116" s="391"/>
      <c r="R116" s="344" t="s">
        <v>3186</v>
      </c>
      <c r="S116" s="40"/>
      <c r="Y116" s="40"/>
      <c r="Z116" s="40"/>
    </row>
    <row r="117" spans="1:26" s="404" customFormat="1" ht="13.9" customHeight="1">
      <c r="A117" s="546">
        <v>29</v>
      </c>
      <c r="B117" s="547">
        <v>44125</v>
      </c>
      <c r="C117" s="548"/>
      <c r="D117" s="489" t="s">
        <v>3776</v>
      </c>
      <c r="E117" s="472" t="s">
        <v>600</v>
      </c>
      <c r="F117" s="445">
        <v>559.5</v>
      </c>
      <c r="G117" s="445">
        <v>548</v>
      </c>
      <c r="H117" s="445">
        <v>566</v>
      </c>
      <c r="I117" s="443">
        <v>580</v>
      </c>
      <c r="J117" s="443" t="s">
        <v>3775</v>
      </c>
      <c r="K117" s="443">
        <f t="shared" si="116"/>
        <v>6.5</v>
      </c>
      <c r="L117" s="457">
        <f t="shared" si="114"/>
        <v>217.91000000000003</v>
      </c>
      <c r="M117" s="518">
        <f t="shared" si="115"/>
        <v>6932.09</v>
      </c>
      <c r="N117" s="443">
        <v>1100</v>
      </c>
      <c r="O117" s="447" t="s">
        <v>599</v>
      </c>
      <c r="P117" s="481">
        <v>44126</v>
      </c>
      <c r="Q117" s="391"/>
      <c r="R117" s="344" t="s">
        <v>602</v>
      </c>
      <c r="S117" s="40"/>
      <c r="Y117" s="40"/>
      <c r="Z117" s="40"/>
    </row>
    <row r="118" spans="1:26" s="404" customFormat="1" ht="13.9" customHeight="1">
      <c r="A118" s="546">
        <v>30</v>
      </c>
      <c r="B118" s="547">
        <v>44125</v>
      </c>
      <c r="C118" s="548"/>
      <c r="D118" s="489" t="s">
        <v>3777</v>
      </c>
      <c r="E118" s="472" t="s">
        <v>3627</v>
      </c>
      <c r="F118" s="445">
        <v>419</v>
      </c>
      <c r="G118" s="445">
        <v>429</v>
      </c>
      <c r="H118" s="445">
        <v>413.5</v>
      </c>
      <c r="I118" s="443">
        <v>400</v>
      </c>
      <c r="J118" s="443" t="s">
        <v>3642</v>
      </c>
      <c r="K118" s="443">
        <f>F118-H118</f>
        <v>5.5</v>
      </c>
      <c r="L118" s="457">
        <f t="shared" si="114"/>
        <v>198.99687500000002</v>
      </c>
      <c r="M118" s="518">
        <f t="shared" si="115"/>
        <v>7363.5031250000002</v>
      </c>
      <c r="N118" s="443">
        <v>1375</v>
      </c>
      <c r="O118" s="447" t="s">
        <v>599</v>
      </c>
      <c r="P118" s="481">
        <v>44126</v>
      </c>
      <c r="Q118" s="391"/>
      <c r="R118" s="344" t="s">
        <v>602</v>
      </c>
      <c r="S118" s="40"/>
      <c r="Y118" s="40"/>
      <c r="Z118" s="40"/>
    </row>
    <row r="119" spans="1:26" s="404" customFormat="1" ht="13.9" customHeight="1">
      <c r="A119" s="522">
        <v>31</v>
      </c>
      <c r="B119" s="523">
        <v>44126</v>
      </c>
      <c r="C119" s="524"/>
      <c r="D119" s="525" t="s">
        <v>3779</v>
      </c>
      <c r="E119" s="516" t="s">
        <v>600</v>
      </c>
      <c r="F119" s="488">
        <v>15975</v>
      </c>
      <c r="G119" s="488">
        <v>15740</v>
      </c>
      <c r="H119" s="488">
        <v>15835</v>
      </c>
      <c r="I119" s="488" t="s">
        <v>3780</v>
      </c>
      <c r="J119" s="478" t="s">
        <v>3789</v>
      </c>
      <c r="K119" s="478">
        <f t="shared" ref="K119:K120" si="117">H119-F119</f>
        <v>-140</v>
      </c>
      <c r="L119" s="459">
        <f t="shared" ref="L119:L124" si="118">(H119*N119)*0.035%</f>
        <v>277.11250000000007</v>
      </c>
      <c r="M119" s="526">
        <f t="shared" ref="M119:M124" si="119">(K119*N119)-L119</f>
        <v>-7277.1125000000002</v>
      </c>
      <c r="N119" s="478">
        <v>50</v>
      </c>
      <c r="O119" s="439" t="s">
        <v>663</v>
      </c>
      <c r="P119" s="517">
        <v>44127</v>
      </c>
      <c r="Q119" s="391"/>
      <c r="R119" s="344" t="s">
        <v>602</v>
      </c>
      <c r="S119" s="40"/>
      <c r="Y119" s="40"/>
      <c r="Z119" s="40"/>
    </row>
    <row r="120" spans="1:26" s="404" customFormat="1" ht="13.9" customHeight="1">
      <c r="A120" s="546">
        <v>32</v>
      </c>
      <c r="B120" s="547">
        <v>44126</v>
      </c>
      <c r="C120" s="548"/>
      <c r="D120" s="489" t="s">
        <v>3752</v>
      </c>
      <c r="E120" s="472" t="s">
        <v>600</v>
      </c>
      <c r="F120" s="445">
        <v>706</v>
      </c>
      <c r="G120" s="445">
        <v>694</v>
      </c>
      <c r="H120" s="445">
        <v>715.5</v>
      </c>
      <c r="I120" s="443">
        <v>725</v>
      </c>
      <c r="J120" s="443" t="s">
        <v>3790</v>
      </c>
      <c r="K120" s="443">
        <f t="shared" si="117"/>
        <v>9.5</v>
      </c>
      <c r="L120" s="457">
        <f t="shared" si="118"/>
        <v>250.42500000000004</v>
      </c>
      <c r="M120" s="518">
        <f t="shared" si="119"/>
        <v>9249.5750000000007</v>
      </c>
      <c r="N120" s="443">
        <v>1000</v>
      </c>
      <c r="O120" s="447" t="s">
        <v>599</v>
      </c>
      <c r="P120" s="481">
        <v>44127</v>
      </c>
      <c r="Q120" s="391"/>
      <c r="R120" s="344" t="s">
        <v>3186</v>
      </c>
      <c r="S120" s="40"/>
      <c r="Y120" s="40"/>
      <c r="Z120" s="40"/>
    </row>
    <row r="121" spans="1:26" s="404" customFormat="1" ht="13.9" customHeight="1">
      <c r="A121" s="546">
        <v>33</v>
      </c>
      <c r="B121" s="547">
        <v>44126</v>
      </c>
      <c r="C121" s="548"/>
      <c r="D121" s="489" t="s">
        <v>3730</v>
      </c>
      <c r="E121" s="472" t="s">
        <v>3627</v>
      </c>
      <c r="F121" s="445">
        <v>727.5</v>
      </c>
      <c r="G121" s="445">
        <v>739</v>
      </c>
      <c r="H121" s="445">
        <v>720.5</v>
      </c>
      <c r="I121" s="443">
        <v>704</v>
      </c>
      <c r="J121" s="443" t="s">
        <v>3797</v>
      </c>
      <c r="K121" s="443">
        <f>F121-H121</f>
        <v>7</v>
      </c>
      <c r="L121" s="457">
        <f t="shared" si="118"/>
        <v>252.17500000000004</v>
      </c>
      <c r="M121" s="518">
        <f t="shared" si="119"/>
        <v>6747.8249999999998</v>
      </c>
      <c r="N121" s="443">
        <v>1000</v>
      </c>
      <c r="O121" s="447" t="s">
        <v>599</v>
      </c>
      <c r="P121" s="481">
        <v>44130</v>
      </c>
      <c r="Q121" s="391"/>
      <c r="R121" s="344" t="s">
        <v>602</v>
      </c>
      <c r="S121" s="40"/>
      <c r="Y121" s="40"/>
      <c r="Z121" s="40"/>
    </row>
    <row r="122" spans="1:26" s="404" customFormat="1" ht="13.9" customHeight="1">
      <c r="A122" s="546">
        <v>34</v>
      </c>
      <c r="B122" s="547">
        <v>44127</v>
      </c>
      <c r="C122" s="548"/>
      <c r="D122" s="489" t="s">
        <v>3788</v>
      </c>
      <c r="E122" s="472" t="s">
        <v>3627</v>
      </c>
      <c r="F122" s="445">
        <v>1243</v>
      </c>
      <c r="G122" s="445">
        <v>1258</v>
      </c>
      <c r="H122" s="445">
        <v>1233.5</v>
      </c>
      <c r="I122" s="443">
        <v>1210</v>
      </c>
      <c r="J122" s="443" t="s">
        <v>3790</v>
      </c>
      <c r="K122" s="443">
        <f>F122-H122</f>
        <v>9.5</v>
      </c>
      <c r="L122" s="457">
        <f t="shared" si="118"/>
        <v>323.79375000000005</v>
      </c>
      <c r="M122" s="518">
        <f t="shared" si="119"/>
        <v>6801.2062500000002</v>
      </c>
      <c r="N122" s="443">
        <v>750</v>
      </c>
      <c r="O122" s="447" t="s">
        <v>599</v>
      </c>
      <c r="P122" s="481">
        <v>44130</v>
      </c>
      <c r="Q122" s="391"/>
      <c r="R122" s="344" t="s">
        <v>602</v>
      </c>
      <c r="S122" s="40"/>
      <c r="Y122" s="40"/>
      <c r="Z122" s="40"/>
    </row>
    <row r="123" spans="1:26" s="404" customFormat="1" ht="13.9" customHeight="1">
      <c r="A123" s="546">
        <v>35</v>
      </c>
      <c r="B123" s="547">
        <v>44127</v>
      </c>
      <c r="C123" s="548"/>
      <c r="D123" s="489" t="s">
        <v>3731</v>
      </c>
      <c r="E123" s="472" t="s">
        <v>600</v>
      </c>
      <c r="F123" s="445">
        <v>564.5</v>
      </c>
      <c r="G123" s="445">
        <v>554</v>
      </c>
      <c r="H123" s="445">
        <v>570.5</v>
      </c>
      <c r="I123" s="443">
        <v>585</v>
      </c>
      <c r="J123" s="443" t="s">
        <v>3798</v>
      </c>
      <c r="K123" s="443">
        <f t="shared" ref="K123:K124" si="120">H123-F123</f>
        <v>6</v>
      </c>
      <c r="L123" s="457">
        <f t="shared" si="118"/>
        <v>219.64250000000004</v>
      </c>
      <c r="M123" s="518">
        <f t="shared" si="119"/>
        <v>6380.3575000000001</v>
      </c>
      <c r="N123" s="443">
        <v>1100</v>
      </c>
      <c r="O123" s="447" t="s">
        <v>599</v>
      </c>
      <c r="P123" s="481">
        <v>44130</v>
      </c>
      <c r="Q123" s="391"/>
      <c r="R123" s="344" t="s">
        <v>602</v>
      </c>
      <c r="S123" s="40"/>
      <c r="Y123" s="40"/>
      <c r="Z123" s="40"/>
    </row>
    <row r="124" spans="1:26" s="404" customFormat="1" ht="13.9" customHeight="1">
      <c r="A124" s="546">
        <v>36</v>
      </c>
      <c r="B124" s="547">
        <v>44130</v>
      </c>
      <c r="C124" s="548"/>
      <c r="D124" s="489" t="s">
        <v>3795</v>
      </c>
      <c r="E124" s="472" t="s">
        <v>600</v>
      </c>
      <c r="F124" s="445">
        <v>2102.5</v>
      </c>
      <c r="G124" s="445">
        <v>2060</v>
      </c>
      <c r="H124" s="445">
        <v>2128</v>
      </c>
      <c r="I124" s="443" t="s">
        <v>3796</v>
      </c>
      <c r="J124" s="443" t="s">
        <v>3814</v>
      </c>
      <c r="K124" s="443">
        <f t="shared" si="120"/>
        <v>25.5</v>
      </c>
      <c r="L124" s="457">
        <f t="shared" si="118"/>
        <v>223.44000000000003</v>
      </c>
      <c r="M124" s="518">
        <f t="shared" si="119"/>
        <v>7426.56</v>
      </c>
      <c r="N124" s="443">
        <v>300</v>
      </c>
      <c r="O124" s="447" t="s">
        <v>599</v>
      </c>
      <c r="P124" s="481">
        <v>44131</v>
      </c>
      <c r="Q124" s="391"/>
      <c r="R124" s="344"/>
      <c r="S124" s="40"/>
      <c r="Y124" s="40"/>
      <c r="Z124" s="40"/>
    </row>
    <row r="125" spans="1:26" s="404" customFormat="1" ht="13.9" customHeight="1">
      <c r="A125" s="546">
        <v>37</v>
      </c>
      <c r="B125" s="547">
        <v>44130</v>
      </c>
      <c r="C125" s="548"/>
      <c r="D125" s="489" t="s">
        <v>3802</v>
      </c>
      <c r="E125" s="472" t="s">
        <v>600</v>
      </c>
      <c r="F125" s="445">
        <v>782</v>
      </c>
      <c r="G125" s="445">
        <v>764</v>
      </c>
      <c r="H125" s="445">
        <v>792</v>
      </c>
      <c r="I125" s="443" t="s">
        <v>3803</v>
      </c>
      <c r="J125" s="443" t="s">
        <v>3696</v>
      </c>
      <c r="K125" s="443">
        <f t="shared" ref="K125:K126" si="121">H125-F125</f>
        <v>10</v>
      </c>
      <c r="L125" s="457">
        <f t="shared" ref="L125:L126" si="122">(H125*N125)*0.035%</f>
        <v>207.90000000000003</v>
      </c>
      <c r="M125" s="518">
        <f t="shared" ref="M125:M126" si="123">(K125*N125)-L125</f>
        <v>7292.1</v>
      </c>
      <c r="N125" s="443">
        <v>750</v>
      </c>
      <c r="O125" s="447" t="s">
        <v>599</v>
      </c>
      <c r="P125" s="481">
        <v>44131</v>
      </c>
      <c r="Q125" s="391"/>
      <c r="R125" s="344"/>
      <c r="S125" s="40"/>
      <c r="Y125" s="40"/>
      <c r="Z125" s="40"/>
    </row>
    <row r="126" spans="1:26" s="404" customFormat="1" ht="13.9" customHeight="1">
      <c r="A126" s="546">
        <v>38</v>
      </c>
      <c r="B126" s="547">
        <v>44130</v>
      </c>
      <c r="C126" s="548"/>
      <c r="D126" s="489" t="s">
        <v>3804</v>
      </c>
      <c r="E126" s="472" t="s">
        <v>600</v>
      </c>
      <c r="F126" s="445">
        <v>159.75</v>
      </c>
      <c r="G126" s="445">
        <v>155</v>
      </c>
      <c r="H126" s="445">
        <v>162</v>
      </c>
      <c r="I126" s="443">
        <v>170</v>
      </c>
      <c r="J126" s="443" t="s">
        <v>3781</v>
      </c>
      <c r="K126" s="443">
        <f t="shared" si="121"/>
        <v>2.25</v>
      </c>
      <c r="L126" s="457">
        <f t="shared" si="122"/>
        <v>204.12000000000003</v>
      </c>
      <c r="M126" s="518">
        <f t="shared" si="123"/>
        <v>7895.88</v>
      </c>
      <c r="N126" s="443">
        <v>3600</v>
      </c>
      <c r="O126" s="447" t="s">
        <v>599</v>
      </c>
      <c r="P126" s="481">
        <v>44131</v>
      </c>
      <c r="Q126" s="391"/>
      <c r="R126" s="344"/>
      <c r="S126" s="40"/>
      <c r="Y126" s="40"/>
      <c r="Z126" s="40"/>
    </row>
    <row r="127" spans="1:26" s="404" customFormat="1" ht="13.9" customHeight="1">
      <c r="A127" s="546">
        <v>39</v>
      </c>
      <c r="B127" s="547">
        <v>44131</v>
      </c>
      <c r="C127" s="548"/>
      <c r="D127" s="489" t="s">
        <v>3815</v>
      </c>
      <c r="E127" s="472" t="s">
        <v>600</v>
      </c>
      <c r="F127" s="445">
        <v>692.5</v>
      </c>
      <c r="G127" s="445">
        <v>680</v>
      </c>
      <c r="H127" s="445">
        <v>700</v>
      </c>
      <c r="I127" s="443">
        <v>720</v>
      </c>
      <c r="J127" s="443" t="s">
        <v>3825</v>
      </c>
      <c r="K127" s="443">
        <f t="shared" ref="K127:K129" si="124">H127-F127</f>
        <v>7.5</v>
      </c>
      <c r="L127" s="457">
        <f t="shared" ref="L127:L129" si="125">(H127*N127)*0.035%</f>
        <v>245.00000000000003</v>
      </c>
      <c r="M127" s="518">
        <f t="shared" ref="M127:M129" si="126">(K127*N127)-L127</f>
        <v>7255</v>
      </c>
      <c r="N127" s="443">
        <v>1000</v>
      </c>
      <c r="O127" s="447" t="s">
        <v>599</v>
      </c>
      <c r="P127" s="449">
        <v>44131</v>
      </c>
      <c r="Q127" s="391"/>
      <c r="R127" s="344"/>
      <c r="S127" s="40"/>
      <c r="Y127" s="40"/>
      <c r="Z127" s="40"/>
    </row>
    <row r="128" spans="1:26" s="404" customFormat="1" ht="13.9" customHeight="1">
      <c r="A128" s="546">
        <v>40</v>
      </c>
      <c r="B128" s="547">
        <v>44131</v>
      </c>
      <c r="C128" s="548"/>
      <c r="D128" s="489" t="s">
        <v>3816</v>
      </c>
      <c r="E128" s="472" t="s">
        <v>600</v>
      </c>
      <c r="F128" s="445">
        <v>381.5</v>
      </c>
      <c r="G128" s="445">
        <v>373</v>
      </c>
      <c r="H128" s="445">
        <v>388</v>
      </c>
      <c r="I128" s="443" t="s">
        <v>3817</v>
      </c>
      <c r="J128" s="443" t="s">
        <v>3775</v>
      </c>
      <c r="K128" s="443">
        <f t="shared" si="124"/>
        <v>6.5</v>
      </c>
      <c r="L128" s="457">
        <f t="shared" si="125"/>
        <v>216.32940000000002</v>
      </c>
      <c r="M128" s="518">
        <f t="shared" si="126"/>
        <v>10138.170599999999</v>
      </c>
      <c r="N128" s="443">
        <v>1593</v>
      </c>
      <c r="O128" s="447" t="s">
        <v>599</v>
      </c>
      <c r="P128" s="449">
        <v>44131</v>
      </c>
      <c r="Q128" s="391"/>
      <c r="R128" s="344"/>
      <c r="S128" s="40"/>
      <c r="Y128" s="40"/>
      <c r="Z128" s="40"/>
    </row>
    <row r="129" spans="1:34" s="404" customFormat="1" ht="13.9" customHeight="1">
      <c r="A129" s="546">
        <v>41</v>
      </c>
      <c r="B129" s="547">
        <v>44131</v>
      </c>
      <c r="C129" s="548"/>
      <c r="D129" s="489" t="s">
        <v>3819</v>
      </c>
      <c r="E129" s="472" t="s">
        <v>600</v>
      </c>
      <c r="F129" s="445">
        <v>1258</v>
      </c>
      <c r="G129" s="445">
        <v>1232</v>
      </c>
      <c r="H129" s="445">
        <v>1271</v>
      </c>
      <c r="I129" s="443">
        <v>1300</v>
      </c>
      <c r="J129" s="443" t="s">
        <v>3683</v>
      </c>
      <c r="K129" s="443">
        <f t="shared" si="124"/>
        <v>13</v>
      </c>
      <c r="L129" s="457">
        <f t="shared" si="125"/>
        <v>244.66750000000005</v>
      </c>
      <c r="M129" s="518">
        <f t="shared" si="126"/>
        <v>6905.3324999999995</v>
      </c>
      <c r="N129" s="443">
        <v>550</v>
      </c>
      <c r="O129" s="447" t="s">
        <v>599</v>
      </c>
      <c r="P129" s="481">
        <v>44132</v>
      </c>
      <c r="Q129" s="391"/>
      <c r="R129" s="344"/>
      <c r="S129" s="40"/>
      <c r="Y129" s="40"/>
      <c r="Z129" s="40"/>
    </row>
    <row r="130" spans="1:34" s="404" customFormat="1" ht="13.9" customHeight="1">
      <c r="A130" s="522">
        <v>42</v>
      </c>
      <c r="B130" s="523">
        <v>44131</v>
      </c>
      <c r="C130" s="524"/>
      <c r="D130" s="525" t="s">
        <v>3718</v>
      </c>
      <c r="E130" s="516" t="s">
        <v>3627</v>
      </c>
      <c r="F130" s="488">
        <v>11835</v>
      </c>
      <c r="G130" s="488">
        <v>11910</v>
      </c>
      <c r="H130" s="488">
        <v>11910</v>
      </c>
      <c r="I130" s="488">
        <v>11700</v>
      </c>
      <c r="J130" s="478" t="s">
        <v>3843</v>
      </c>
      <c r="K130" s="478">
        <f>F130-H130</f>
        <v>-75</v>
      </c>
      <c r="L130" s="459">
        <f t="shared" ref="L130" si="127">(H130*N130)*0.035%</f>
        <v>312.63750000000005</v>
      </c>
      <c r="M130" s="526">
        <f t="shared" ref="M130" si="128">(K130*N130)-L130</f>
        <v>-5937.6374999999998</v>
      </c>
      <c r="N130" s="478">
        <v>75</v>
      </c>
      <c r="O130" s="439" t="s">
        <v>663</v>
      </c>
      <c r="P130" s="517">
        <v>44132</v>
      </c>
      <c r="Q130" s="391"/>
      <c r="R130" s="344"/>
      <c r="S130" s="40"/>
      <c r="Y130" s="40"/>
      <c r="Z130" s="40"/>
    </row>
    <row r="131" spans="1:34" s="404" customFormat="1" ht="13.9" customHeight="1">
      <c r="A131" s="521">
        <v>43</v>
      </c>
      <c r="B131" s="519">
        <v>44131</v>
      </c>
      <c r="C131" s="520"/>
      <c r="D131" s="509" t="s">
        <v>3802</v>
      </c>
      <c r="E131" s="510" t="s">
        <v>600</v>
      </c>
      <c r="F131" s="456" t="s">
        <v>3820</v>
      </c>
      <c r="G131" s="456">
        <v>758</v>
      </c>
      <c r="H131" s="456"/>
      <c r="I131" s="511" t="s">
        <v>3821</v>
      </c>
      <c r="J131" s="511" t="s">
        <v>601</v>
      </c>
      <c r="K131" s="511"/>
      <c r="L131" s="511"/>
      <c r="M131" s="511"/>
      <c r="N131" s="511"/>
      <c r="O131" s="511"/>
      <c r="P131" s="511"/>
      <c r="Q131" s="391"/>
      <c r="R131" s="344"/>
      <c r="S131" s="40"/>
      <c r="Y131" s="40"/>
      <c r="Z131" s="40"/>
    </row>
    <row r="132" spans="1:34" s="404" customFormat="1" ht="13.9" customHeight="1">
      <c r="A132" s="521">
        <v>44</v>
      </c>
      <c r="B132" s="519">
        <v>44132</v>
      </c>
      <c r="C132" s="520"/>
      <c r="D132" s="509" t="s">
        <v>3804</v>
      </c>
      <c r="E132" s="510" t="s">
        <v>600</v>
      </c>
      <c r="F132" s="456" t="s">
        <v>3844</v>
      </c>
      <c r="G132" s="456">
        <v>157.5</v>
      </c>
      <c r="H132" s="456"/>
      <c r="I132" s="511">
        <v>170</v>
      </c>
      <c r="J132" s="511" t="s">
        <v>601</v>
      </c>
      <c r="K132" s="511"/>
      <c r="L132" s="511"/>
      <c r="M132" s="511"/>
      <c r="N132" s="511"/>
      <c r="O132" s="511"/>
      <c r="P132" s="511"/>
      <c r="Q132" s="391"/>
      <c r="R132" s="344"/>
      <c r="S132" s="40"/>
      <c r="Y132" s="40"/>
      <c r="Z132" s="40"/>
    </row>
    <row r="133" spans="1:34" s="404" customFormat="1" ht="13.9" customHeight="1">
      <c r="A133" s="521"/>
      <c r="B133" s="519"/>
      <c r="C133" s="520"/>
      <c r="D133" s="509"/>
      <c r="E133" s="510"/>
      <c r="F133" s="456"/>
      <c r="G133" s="456"/>
      <c r="H133" s="456"/>
      <c r="I133" s="377"/>
      <c r="J133" s="377"/>
      <c r="K133" s="377"/>
      <c r="L133" s="377"/>
      <c r="M133" s="377"/>
      <c r="N133" s="377"/>
      <c r="O133" s="377"/>
      <c r="P133" s="377"/>
      <c r="Q133" s="391"/>
      <c r="R133" s="344"/>
      <c r="S133" s="40"/>
      <c r="Y133" s="40"/>
      <c r="Z133" s="40"/>
    </row>
    <row r="134" spans="1:34" s="9" customFormat="1" ht="15">
      <c r="A134" s="378"/>
      <c r="B134" s="379"/>
      <c r="C134" s="379"/>
      <c r="D134" s="380"/>
      <c r="E134" s="378"/>
      <c r="F134" s="386"/>
      <c r="G134" s="378"/>
      <c r="H134" s="378"/>
      <c r="I134" s="378"/>
      <c r="J134" s="379"/>
      <c r="K134" s="79"/>
      <c r="L134" s="378"/>
      <c r="M134" s="378"/>
      <c r="N134" s="378"/>
      <c r="O134" s="387"/>
      <c r="P134" s="4"/>
      <c r="Q134" s="4"/>
      <c r="R134" s="93"/>
      <c r="S134" s="6"/>
      <c r="Y134" s="6"/>
      <c r="Z134" s="6"/>
    </row>
    <row r="135" spans="1:34" s="6" customFormat="1">
      <c r="A135" s="44"/>
      <c r="B135" s="45"/>
      <c r="C135" s="46"/>
      <c r="D135" s="47"/>
      <c r="E135" s="48"/>
      <c r="F135" s="49"/>
      <c r="G135" s="49"/>
      <c r="H135" s="49"/>
      <c r="I135" s="49"/>
      <c r="J135" s="17"/>
      <c r="K135" s="91"/>
      <c r="L135" s="91"/>
      <c r="M135" s="17"/>
      <c r="N135" s="16"/>
      <c r="O135" s="92"/>
      <c r="P135" s="5"/>
      <c r="Q135" s="4"/>
      <c r="R135" s="17"/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s="6" customFormat="1" ht="15">
      <c r="A136" s="50" t="s">
        <v>616</v>
      </c>
      <c r="B136" s="50"/>
      <c r="C136" s="50"/>
      <c r="D136" s="50"/>
      <c r="E136" s="51"/>
      <c r="F136" s="49"/>
      <c r="G136" s="49"/>
      <c r="H136" s="49"/>
      <c r="I136" s="49"/>
      <c r="J136" s="53"/>
      <c r="K136" s="12"/>
      <c r="L136" s="12"/>
      <c r="M136" s="12"/>
      <c r="N136" s="11"/>
      <c r="O136" s="53"/>
      <c r="P136" s="5"/>
      <c r="Q136" s="4"/>
      <c r="R136" s="17"/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 s="6" customFormat="1" ht="38.25">
      <c r="A137" s="21" t="s">
        <v>16</v>
      </c>
      <c r="B137" s="21" t="s">
        <v>575</v>
      </c>
      <c r="C137" s="21"/>
      <c r="D137" s="22" t="s">
        <v>588</v>
      </c>
      <c r="E137" s="21" t="s">
        <v>589</v>
      </c>
      <c r="F137" s="21" t="s">
        <v>590</v>
      </c>
      <c r="G137" s="52" t="s">
        <v>609</v>
      </c>
      <c r="H137" s="21" t="s">
        <v>592</v>
      </c>
      <c r="I137" s="21" t="s">
        <v>593</v>
      </c>
      <c r="J137" s="20" t="s">
        <v>594</v>
      </c>
      <c r="K137" s="20" t="s">
        <v>617</v>
      </c>
      <c r="L137" s="63" t="s">
        <v>3630</v>
      </c>
      <c r="M137" s="77" t="s">
        <v>611</v>
      </c>
      <c r="N137" s="21" t="s">
        <v>612</v>
      </c>
      <c r="O137" s="21" t="s">
        <v>597</v>
      </c>
      <c r="P137" s="22" t="s">
        <v>598</v>
      </c>
      <c r="Q137" s="4"/>
      <c r="R137" s="17"/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s="40" customFormat="1" ht="14.25">
      <c r="A138" s="470">
        <v>1</v>
      </c>
      <c r="B138" s="486">
        <v>44103</v>
      </c>
      <c r="C138" s="486"/>
      <c r="D138" s="487" t="s">
        <v>3651</v>
      </c>
      <c r="E138" s="488" t="s">
        <v>600</v>
      </c>
      <c r="F138" s="488">
        <v>57</v>
      </c>
      <c r="G138" s="484"/>
      <c r="H138" s="484">
        <v>0</v>
      </c>
      <c r="I138" s="488">
        <v>120</v>
      </c>
      <c r="J138" s="478" t="s">
        <v>3665</v>
      </c>
      <c r="K138" s="478">
        <f t="shared" ref="K138" si="129">H138-F138</f>
        <v>-57</v>
      </c>
      <c r="L138" s="478">
        <v>100</v>
      </c>
      <c r="M138" s="478">
        <f t="shared" ref="M138" si="130">(K138*N138)-100</f>
        <v>-4375</v>
      </c>
      <c r="N138" s="478">
        <v>75</v>
      </c>
      <c r="O138" s="439" t="s">
        <v>663</v>
      </c>
      <c r="P138" s="426">
        <v>44105</v>
      </c>
      <c r="Q138" s="391"/>
      <c r="R138" s="344" t="s">
        <v>3186</v>
      </c>
      <c r="Z138" s="404"/>
      <c r="AA138" s="404"/>
      <c r="AB138" s="404"/>
      <c r="AC138" s="404"/>
      <c r="AD138" s="404"/>
      <c r="AE138" s="404"/>
      <c r="AF138" s="404"/>
      <c r="AG138" s="404"/>
      <c r="AH138" s="404"/>
    </row>
    <row r="139" spans="1:34" s="404" customFormat="1" ht="14.25" customHeight="1">
      <c r="A139" s="466">
        <v>2</v>
      </c>
      <c r="B139" s="444">
        <v>44109</v>
      </c>
      <c r="C139" s="473"/>
      <c r="D139" s="489" t="s">
        <v>3670</v>
      </c>
      <c r="E139" s="472" t="s">
        <v>600</v>
      </c>
      <c r="F139" s="445">
        <v>76.5</v>
      </c>
      <c r="G139" s="445">
        <v>35</v>
      </c>
      <c r="H139" s="445">
        <v>91</v>
      </c>
      <c r="I139" s="445">
        <v>150</v>
      </c>
      <c r="J139" s="443" t="s">
        <v>3682</v>
      </c>
      <c r="K139" s="443">
        <f t="shared" ref="K139" si="131">H139-F139</f>
        <v>14.5</v>
      </c>
      <c r="L139" s="457">
        <v>100</v>
      </c>
      <c r="M139" s="443">
        <f t="shared" ref="M139" si="132">(K139*N139)-100</f>
        <v>987.5</v>
      </c>
      <c r="N139" s="443">
        <v>75</v>
      </c>
      <c r="O139" s="447" t="s">
        <v>599</v>
      </c>
      <c r="P139" s="449">
        <v>44109</v>
      </c>
      <c r="Q139" s="391"/>
      <c r="R139" s="344" t="s">
        <v>3186</v>
      </c>
      <c r="S139" s="40"/>
      <c r="Y139" s="40"/>
      <c r="Z139" s="40"/>
    </row>
    <row r="140" spans="1:34" s="404" customFormat="1" ht="14.25" customHeight="1">
      <c r="A140" s="466">
        <v>3</v>
      </c>
      <c r="B140" s="444">
        <v>44111</v>
      </c>
      <c r="C140" s="473"/>
      <c r="D140" s="489" t="s">
        <v>3681</v>
      </c>
      <c r="E140" s="472" t="s">
        <v>600</v>
      </c>
      <c r="F140" s="445">
        <v>49</v>
      </c>
      <c r="G140" s="445"/>
      <c r="H140" s="445">
        <v>62</v>
      </c>
      <c r="I140" s="445">
        <v>100</v>
      </c>
      <c r="J140" s="443" t="s">
        <v>3683</v>
      </c>
      <c r="K140" s="443">
        <f t="shared" ref="K140:K141" si="133">H140-F140</f>
        <v>13</v>
      </c>
      <c r="L140" s="457">
        <v>100</v>
      </c>
      <c r="M140" s="443">
        <f t="shared" ref="M140:M141" si="134">(K140*N140)-100</f>
        <v>875</v>
      </c>
      <c r="N140" s="443">
        <v>75</v>
      </c>
      <c r="O140" s="447" t="s">
        <v>599</v>
      </c>
      <c r="P140" s="449">
        <v>44111</v>
      </c>
      <c r="Q140" s="391"/>
      <c r="R140" s="344" t="s">
        <v>3186</v>
      </c>
      <c r="S140" s="40"/>
      <c r="Y140" s="40"/>
      <c r="Z140" s="40"/>
    </row>
    <row r="141" spans="1:34" s="40" customFormat="1" ht="14.25">
      <c r="A141" s="470">
        <v>4</v>
      </c>
      <c r="B141" s="486">
        <v>44111</v>
      </c>
      <c r="C141" s="486"/>
      <c r="D141" s="487" t="s">
        <v>3681</v>
      </c>
      <c r="E141" s="488" t="s">
        <v>600</v>
      </c>
      <c r="F141" s="488">
        <v>40</v>
      </c>
      <c r="G141" s="484"/>
      <c r="H141" s="484">
        <v>0</v>
      </c>
      <c r="I141" s="488">
        <v>80</v>
      </c>
      <c r="J141" s="478" t="s">
        <v>3687</v>
      </c>
      <c r="K141" s="478">
        <f t="shared" si="133"/>
        <v>-40</v>
      </c>
      <c r="L141" s="478">
        <v>100</v>
      </c>
      <c r="M141" s="478">
        <f t="shared" si="134"/>
        <v>-3100</v>
      </c>
      <c r="N141" s="478">
        <v>75</v>
      </c>
      <c r="O141" s="439" t="s">
        <v>663</v>
      </c>
      <c r="P141" s="426">
        <v>44112</v>
      </c>
      <c r="Q141" s="391"/>
      <c r="R141" s="344" t="s">
        <v>3186</v>
      </c>
      <c r="Z141" s="404"/>
      <c r="AA141" s="404"/>
      <c r="AB141" s="404"/>
      <c r="AC141" s="404"/>
      <c r="AD141" s="404"/>
      <c r="AE141" s="404"/>
      <c r="AF141" s="404"/>
      <c r="AG141" s="404"/>
      <c r="AH141" s="404"/>
    </row>
    <row r="142" spans="1:34" s="40" customFormat="1" ht="14.25">
      <c r="A142" s="466">
        <v>5</v>
      </c>
      <c r="B142" s="444">
        <v>44118</v>
      </c>
      <c r="C142" s="473"/>
      <c r="D142" s="489" t="s">
        <v>3713</v>
      </c>
      <c r="E142" s="472" t="s">
        <v>600</v>
      </c>
      <c r="F142" s="445">
        <v>46</v>
      </c>
      <c r="G142" s="445"/>
      <c r="H142" s="445">
        <v>55</v>
      </c>
      <c r="I142" s="445">
        <v>90</v>
      </c>
      <c r="J142" s="443" t="s">
        <v>3405</v>
      </c>
      <c r="K142" s="443">
        <f t="shared" ref="K142:K143" si="135">H142-F142</f>
        <v>9</v>
      </c>
      <c r="L142" s="457">
        <v>100</v>
      </c>
      <c r="M142" s="443">
        <f t="shared" ref="M142:M143" si="136">(K142*N142)-100</f>
        <v>575</v>
      </c>
      <c r="N142" s="443">
        <v>75</v>
      </c>
      <c r="O142" s="447" t="s">
        <v>599</v>
      </c>
      <c r="P142" s="481">
        <v>44119</v>
      </c>
      <c r="Q142" s="391"/>
      <c r="R142" s="344" t="s">
        <v>3186</v>
      </c>
      <c r="Z142" s="404"/>
      <c r="AA142" s="404"/>
      <c r="AB142" s="404"/>
      <c r="AC142" s="404"/>
      <c r="AD142" s="404"/>
      <c r="AE142" s="404"/>
      <c r="AF142" s="404"/>
      <c r="AG142" s="404"/>
      <c r="AH142" s="404"/>
    </row>
    <row r="143" spans="1:34" s="40" customFormat="1" ht="14.25">
      <c r="A143" s="470">
        <v>6</v>
      </c>
      <c r="B143" s="486">
        <v>44120</v>
      </c>
      <c r="C143" s="486"/>
      <c r="D143" s="487" t="s">
        <v>3734</v>
      </c>
      <c r="E143" s="488" t="s">
        <v>600</v>
      </c>
      <c r="F143" s="488">
        <v>230</v>
      </c>
      <c r="G143" s="484"/>
      <c r="H143" s="484">
        <v>0</v>
      </c>
      <c r="I143" s="488" t="s">
        <v>3735</v>
      </c>
      <c r="J143" s="478" t="s">
        <v>3786</v>
      </c>
      <c r="K143" s="478">
        <f t="shared" si="135"/>
        <v>-230</v>
      </c>
      <c r="L143" s="478">
        <v>100</v>
      </c>
      <c r="M143" s="478">
        <f t="shared" si="136"/>
        <v>-5850</v>
      </c>
      <c r="N143" s="478">
        <v>25</v>
      </c>
      <c r="O143" s="439" t="s">
        <v>663</v>
      </c>
      <c r="P143" s="426">
        <v>44126</v>
      </c>
      <c r="Q143" s="391"/>
      <c r="R143" s="344" t="s">
        <v>602</v>
      </c>
      <c r="Z143" s="404"/>
      <c r="AA143" s="404"/>
      <c r="AB143" s="404"/>
      <c r="AC143" s="404"/>
      <c r="AD143" s="404"/>
      <c r="AE143" s="404"/>
      <c r="AF143" s="404"/>
      <c r="AG143" s="404"/>
      <c r="AH143" s="404"/>
    </row>
    <row r="144" spans="1:34" s="40" customFormat="1" ht="14.25">
      <c r="A144" s="470">
        <v>7</v>
      </c>
      <c r="B144" s="486">
        <v>44120</v>
      </c>
      <c r="C144" s="486"/>
      <c r="D144" s="487" t="s">
        <v>3736</v>
      </c>
      <c r="E144" s="488" t="s">
        <v>600</v>
      </c>
      <c r="F144" s="488">
        <v>92</v>
      </c>
      <c r="G144" s="484">
        <v>48</v>
      </c>
      <c r="H144" s="484">
        <v>48</v>
      </c>
      <c r="I144" s="488">
        <v>180</v>
      </c>
      <c r="J144" s="478" t="s">
        <v>3742</v>
      </c>
      <c r="K144" s="478">
        <f t="shared" ref="K144" si="137">H144-F144</f>
        <v>-44</v>
      </c>
      <c r="L144" s="478">
        <v>100</v>
      </c>
      <c r="M144" s="478">
        <f t="shared" ref="M144" si="138">(K144*N144)-100</f>
        <v>-3400</v>
      </c>
      <c r="N144" s="478">
        <v>75</v>
      </c>
      <c r="O144" s="439" t="s">
        <v>663</v>
      </c>
      <c r="P144" s="426">
        <v>44123</v>
      </c>
      <c r="Q144" s="391"/>
      <c r="R144" s="344" t="s">
        <v>3186</v>
      </c>
      <c r="Z144" s="404"/>
      <c r="AA144" s="404"/>
      <c r="AB144" s="404"/>
      <c r="AC144" s="404"/>
      <c r="AD144" s="404"/>
      <c r="AE144" s="404"/>
      <c r="AF144" s="404"/>
      <c r="AG144" s="404"/>
      <c r="AH144" s="404"/>
    </row>
    <row r="145" spans="1:34" s="40" customFormat="1" ht="14.25">
      <c r="A145" s="470">
        <v>8</v>
      </c>
      <c r="B145" s="486">
        <v>44123</v>
      </c>
      <c r="C145" s="486"/>
      <c r="D145" s="487" t="s">
        <v>3745</v>
      </c>
      <c r="E145" s="488" t="s">
        <v>600</v>
      </c>
      <c r="F145" s="488">
        <v>2.6</v>
      </c>
      <c r="G145" s="484">
        <v>1.3</v>
      </c>
      <c r="H145" s="484">
        <v>1.3</v>
      </c>
      <c r="I145" s="488">
        <v>5</v>
      </c>
      <c r="J145" s="478" t="s">
        <v>3755</v>
      </c>
      <c r="K145" s="478">
        <f t="shared" ref="K145" si="139">H145-F145</f>
        <v>-1.3</v>
      </c>
      <c r="L145" s="478">
        <v>100</v>
      </c>
      <c r="M145" s="478">
        <f t="shared" ref="M145" si="140">(K145*N145)-100</f>
        <v>-4577.2</v>
      </c>
      <c r="N145" s="478">
        <v>3444</v>
      </c>
      <c r="O145" s="439" t="s">
        <v>663</v>
      </c>
      <c r="P145" s="426">
        <v>44123</v>
      </c>
      <c r="Q145" s="391"/>
      <c r="R145" s="344" t="s">
        <v>602</v>
      </c>
      <c r="Z145" s="404"/>
      <c r="AA145" s="404"/>
      <c r="AB145" s="404"/>
      <c r="AC145" s="404"/>
      <c r="AD145" s="404"/>
      <c r="AE145" s="404"/>
      <c r="AF145" s="404"/>
      <c r="AG145" s="404"/>
      <c r="AH145" s="404"/>
    </row>
    <row r="146" spans="1:34" s="40" customFormat="1" ht="14.25">
      <c r="A146" s="470">
        <v>9</v>
      </c>
      <c r="B146" s="486">
        <v>44123</v>
      </c>
      <c r="C146" s="486"/>
      <c r="D146" s="487" t="s">
        <v>3746</v>
      </c>
      <c r="E146" s="488" t="s">
        <v>600</v>
      </c>
      <c r="F146" s="488">
        <v>1.25</v>
      </c>
      <c r="G146" s="484">
        <v>0.5</v>
      </c>
      <c r="H146" s="484">
        <v>0.5</v>
      </c>
      <c r="I146" s="488" t="s">
        <v>3747</v>
      </c>
      <c r="J146" s="478" t="s">
        <v>3768</v>
      </c>
      <c r="K146" s="478">
        <f t="shared" ref="K146:K147" si="141">H146-F146</f>
        <v>-0.75</v>
      </c>
      <c r="L146" s="478">
        <v>100</v>
      </c>
      <c r="M146" s="478">
        <f t="shared" ref="M146:M147" si="142">(K146*N146)-100</f>
        <v>-4600</v>
      </c>
      <c r="N146" s="478">
        <v>6000</v>
      </c>
      <c r="O146" s="439" t="s">
        <v>663</v>
      </c>
      <c r="P146" s="426">
        <v>44125</v>
      </c>
      <c r="Q146" s="391"/>
      <c r="R146" s="344" t="s">
        <v>3186</v>
      </c>
      <c r="Z146" s="404"/>
      <c r="AA146" s="404"/>
      <c r="AB146" s="404"/>
      <c r="AC146" s="404"/>
      <c r="AD146" s="404"/>
      <c r="AE146" s="404"/>
      <c r="AF146" s="404"/>
      <c r="AG146" s="404"/>
      <c r="AH146" s="404"/>
    </row>
    <row r="147" spans="1:34" s="40" customFormat="1" ht="14.25">
      <c r="A147" s="470">
        <v>10</v>
      </c>
      <c r="B147" s="486">
        <v>44124</v>
      </c>
      <c r="C147" s="486"/>
      <c r="D147" s="487" t="s">
        <v>3760</v>
      </c>
      <c r="E147" s="488" t="s">
        <v>600</v>
      </c>
      <c r="F147" s="488">
        <v>49</v>
      </c>
      <c r="G147" s="484">
        <v>14</v>
      </c>
      <c r="H147" s="484">
        <v>14</v>
      </c>
      <c r="I147" s="488" t="s">
        <v>3761</v>
      </c>
      <c r="J147" s="478" t="s">
        <v>3767</v>
      </c>
      <c r="K147" s="478">
        <f t="shared" si="141"/>
        <v>-35</v>
      </c>
      <c r="L147" s="478">
        <v>100</v>
      </c>
      <c r="M147" s="478">
        <f t="shared" si="142"/>
        <v>-2725</v>
      </c>
      <c r="N147" s="478">
        <v>75</v>
      </c>
      <c r="O147" s="439" t="s">
        <v>663</v>
      </c>
      <c r="P147" s="426">
        <v>44125</v>
      </c>
      <c r="Q147" s="391"/>
      <c r="R147" s="344" t="s">
        <v>602</v>
      </c>
      <c r="Z147" s="404"/>
      <c r="AA147" s="404"/>
      <c r="AB147" s="404"/>
      <c r="AC147" s="404"/>
      <c r="AD147" s="404"/>
      <c r="AE147" s="404"/>
      <c r="AF147" s="404"/>
      <c r="AG147" s="404"/>
      <c r="AH147" s="404"/>
    </row>
    <row r="148" spans="1:34" s="40" customFormat="1" ht="14.25">
      <c r="A148" s="470">
        <v>11</v>
      </c>
      <c r="B148" s="486">
        <v>44125</v>
      </c>
      <c r="C148" s="486"/>
      <c r="D148" s="487" t="s">
        <v>3778</v>
      </c>
      <c r="E148" s="488" t="s">
        <v>600</v>
      </c>
      <c r="F148" s="488">
        <v>17</v>
      </c>
      <c r="G148" s="484">
        <v>9</v>
      </c>
      <c r="H148" s="484">
        <v>9</v>
      </c>
      <c r="I148" s="488">
        <v>30</v>
      </c>
      <c r="J148" s="478" t="s">
        <v>3799</v>
      </c>
      <c r="K148" s="478">
        <f t="shared" ref="K148:K149" si="143">H148-F148</f>
        <v>-8</v>
      </c>
      <c r="L148" s="478">
        <v>100</v>
      </c>
      <c r="M148" s="478">
        <f t="shared" ref="M148:M149" si="144">(K148*N148)-100</f>
        <v>-5700</v>
      </c>
      <c r="N148" s="478">
        <v>700</v>
      </c>
      <c r="O148" s="439" t="s">
        <v>663</v>
      </c>
      <c r="P148" s="426">
        <v>44130</v>
      </c>
      <c r="Q148" s="391"/>
      <c r="R148" s="344" t="s">
        <v>602</v>
      </c>
      <c r="Z148" s="404"/>
      <c r="AA148" s="404"/>
      <c r="AB148" s="404"/>
      <c r="AC148" s="404"/>
      <c r="AD148" s="404"/>
      <c r="AE148" s="404"/>
      <c r="AF148" s="404"/>
      <c r="AG148" s="404"/>
      <c r="AH148" s="404"/>
    </row>
    <row r="149" spans="1:34" s="40" customFormat="1" ht="14.25">
      <c r="A149" s="466">
        <v>12</v>
      </c>
      <c r="B149" s="444">
        <v>44130</v>
      </c>
      <c r="C149" s="473"/>
      <c r="D149" s="489" t="s">
        <v>3800</v>
      </c>
      <c r="E149" s="472" t="s">
        <v>600</v>
      </c>
      <c r="F149" s="445">
        <v>3.25</v>
      </c>
      <c r="G149" s="445"/>
      <c r="H149" s="445">
        <v>4.25</v>
      </c>
      <c r="I149" s="445" t="s">
        <v>3801</v>
      </c>
      <c r="J149" s="443" t="s">
        <v>3823</v>
      </c>
      <c r="K149" s="443">
        <f t="shared" si="143"/>
        <v>1</v>
      </c>
      <c r="L149" s="457">
        <v>100</v>
      </c>
      <c r="M149" s="443">
        <f t="shared" si="144"/>
        <v>1751</v>
      </c>
      <c r="N149" s="443">
        <v>1851</v>
      </c>
      <c r="O149" s="447" t="s">
        <v>599</v>
      </c>
      <c r="P149" s="555">
        <v>44131</v>
      </c>
      <c r="Q149" s="391"/>
      <c r="R149" s="344"/>
      <c r="Z149" s="404"/>
      <c r="AA149" s="404"/>
      <c r="AB149" s="404"/>
      <c r="AC149" s="404"/>
      <c r="AD149" s="404"/>
      <c r="AE149" s="404"/>
      <c r="AF149" s="404"/>
      <c r="AG149" s="404"/>
      <c r="AH149" s="404"/>
    </row>
    <row r="150" spans="1:34" s="40" customFormat="1" ht="14.25">
      <c r="A150" s="556">
        <v>13</v>
      </c>
      <c r="B150" s="557">
        <v>44131</v>
      </c>
      <c r="C150" s="557"/>
      <c r="D150" s="558" t="s">
        <v>3822</v>
      </c>
      <c r="E150" s="532" t="s">
        <v>600</v>
      </c>
      <c r="F150" s="532">
        <v>69</v>
      </c>
      <c r="G150" s="543">
        <v>35</v>
      </c>
      <c r="H150" s="543">
        <v>65</v>
      </c>
      <c r="I150" s="543">
        <v>120</v>
      </c>
      <c r="J150" s="559" t="s">
        <v>3824</v>
      </c>
      <c r="K150" s="559">
        <f t="shared" ref="K150" si="145">H150-F150</f>
        <v>-4</v>
      </c>
      <c r="L150" s="560">
        <v>100</v>
      </c>
      <c r="M150" s="559">
        <f t="shared" ref="M150" si="146">(K150*N150)-100</f>
        <v>-400</v>
      </c>
      <c r="N150" s="559">
        <v>75</v>
      </c>
      <c r="O150" s="561" t="s">
        <v>708</v>
      </c>
      <c r="P150" s="537">
        <v>44131</v>
      </c>
      <c r="Q150" s="391"/>
      <c r="R150" s="344"/>
      <c r="Z150" s="404"/>
      <c r="AA150" s="404"/>
      <c r="AB150" s="404"/>
      <c r="AC150" s="404"/>
      <c r="AD150" s="404"/>
      <c r="AE150" s="404"/>
      <c r="AF150" s="404"/>
      <c r="AG150" s="404"/>
      <c r="AH150" s="404"/>
    </row>
    <row r="151" spans="1:34" s="40" customFormat="1" ht="14.25">
      <c r="A151" s="36"/>
      <c r="B151" s="491"/>
      <c r="C151" s="491"/>
      <c r="D151" s="492"/>
      <c r="E151" s="493"/>
      <c r="F151" s="493"/>
      <c r="G151" s="494"/>
      <c r="H151" s="494"/>
      <c r="I151" s="493"/>
      <c r="J151" s="477"/>
      <c r="K151" s="477"/>
      <c r="L151" s="477"/>
      <c r="M151" s="477"/>
      <c r="N151" s="477"/>
      <c r="O151" s="477"/>
      <c r="P151" s="477"/>
      <c r="Q151" s="391"/>
      <c r="R151" s="344"/>
      <c r="Z151" s="404"/>
      <c r="AA151" s="404"/>
      <c r="AB151" s="404"/>
      <c r="AC151" s="404"/>
      <c r="AD151" s="404"/>
      <c r="AE151" s="404"/>
      <c r="AF151" s="404"/>
      <c r="AG151" s="404"/>
      <c r="AH151" s="404"/>
    </row>
    <row r="152" spans="1:34" s="40" customFormat="1" ht="14.25">
      <c r="A152" s="36"/>
      <c r="B152" s="491"/>
      <c r="C152" s="491"/>
      <c r="D152" s="492"/>
      <c r="E152" s="493"/>
      <c r="F152" s="493"/>
      <c r="G152" s="494"/>
      <c r="H152" s="494"/>
      <c r="I152" s="493"/>
      <c r="J152" s="477"/>
      <c r="K152" s="477"/>
      <c r="L152" s="477"/>
      <c r="M152" s="477"/>
      <c r="N152" s="477"/>
      <c r="O152" s="477"/>
      <c r="P152" s="477"/>
      <c r="Q152" s="391"/>
      <c r="R152" s="344"/>
      <c r="Z152" s="404"/>
      <c r="AA152" s="404"/>
      <c r="AB152" s="404"/>
      <c r="AC152" s="404"/>
      <c r="AD152" s="404"/>
      <c r="AE152" s="404"/>
      <c r="AF152" s="404"/>
      <c r="AG152" s="404"/>
      <c r="AH152" s="404"/>
    </row>
    <row r="153" spans="1:34" s="40" customFormat="1" ht="14.25">
      <c r="A153" s="36"/>
      <c r="B153" s="491"/>
      <c r="C153" s="491"/>
      <c r="D153" s="492"/>
      <c r="E153" s="493"/>
      <c r="F153" s="493"/>
      <c r="G153" s="494"/>
      <c r="H153" s="494"/>
      <c r="I153" s="493"/>
      <c r="J153" s="477"/>
      <c r="K153" s="477"/>
      <c r="L153" s="477"/>
      <c r="M153" s="477"/>
      <c r="N153" s="477"/>
      <c r="O153" s="477"/>
      <c r="P153" s="477"/>
      <c r="Q153" s="391"/>
      <c r="R153" s="344"/>
      <c r="Z153" s="404"/>
      <c r="AA153" s="404"/>
      <c r="AB153" s="404"/>
      <c r="AC153" s="404"/>
      <c r="AD153" s="404"/>
      <c r="AE153" s="404"/>
      <c r="AF153" s="404"/>
      <c r="AG153" s="404"/>
      <c r="AH153" s="404"/>
    </row>
    <row r="154" spans="1:34" s="40" customFormat="1" ht="14.25">
      <c r="A154" s="36"/>
      <c r="B154" s="491"/>
      <c r="C154" s="491"/>
      <c r="D154" s="492"/>
      <c r="E154" s="493"/>
      <c r="F154" s="493"/>
      <c r="G154" s="494"/>
      <c r="H154" s="494"/>
      <c r="I154" s="493"/>
      <c r="J154" s="477"/>
      <c r="K154" s="477"/>
      <c r="L154" s="477"/>
      <c r="M154" s="477"/>
      <c r="N154" s="477"/>
      <c r="O154" s="477"/>
      <c r="P154" s="477"/>
      <c r="Q154" s="391"/>
      <c r="R154" s="344"/>
      <c r="Z154" s="404"/>
      <c r="AA154" s="404"/>
      <c r="AB154" s="404"/>
      <c r="AC154" s="404"/>
      <c r="AD154" s="404"/>
      <c r="AE154" s="404"/>
      <c r="AF154" s="404"/>
      <c r="AG154" s="404"/>
      <c r="AH154" s="404"/>
    </row>
    <row r="155" spans="1:34" s="40" customFormat="1" ht="14.25">
      <c r="A155" s="36"/>
      <c r="B155" s="491"/>
      <c r="C155" s="491"/>
      <c r="D155" s="492"/>
      <c r="E155" s="493"/>
      <c r="F155" s="493"/>
      <c r="G155" s="494"/>
      <c r="H155" s="494"/>
      <c r="I155" s="493"/>
      <c r="J155" s="477"/>
      <c r="K155" s="477"/>
      <c r="L155" s="477"/>
      <c r="M155" s="477"/>
      <c r="N155" s="477"/>
      <c r="O155" s="477"/>
      <c r="P155" s="477"/>
      <c r="Q155" s="391"/>
      <c r="R155" s="344"/>
      <c r="Z155" s="404"/>
      <c r="AA155" s="404"/>
      <c r="AB155" s="404"/>
      <c r="AC155" s="404"/>
      <c r="AD155" s="404"/>
      <c r="AE155" s="404"/>
      <c r="AF155" s="404"/>
      <c r="AG155" s="404"/>
      <c r="AH155" s="404"/>
    </row>
    <row r="156" spans="1:34" s="40" customFormat="1" ht="14.25">
      <c r="A156" s="36"/>
      <c r="B156" s="491"/>
      <c r="C156" s="491"/>
      <c r="D156" s="492"/>
      <c r="E156" s="493"/>
      <c r="F156" s="493"/>
      <c r="G156" s="494"/>
      <c r="H156" s="494"/>
      <c r="I156" s="493"/>
      <c r="J156" s="477"/>
      <c r="K156" s="477"/>
      <c r="L156" s="477"/>
      <c r="M156" s="477"/>
      <c r="N156" s="477"/>
      <c r="O156" s="477"/>
      <c r="P156" s="477"/>
      <c r="Q156" s="391"/>
      <c r="R156" s="344"/>
      <c r="Z156" s="404"/>
      <c r="AA156" s="404"/>
      <c r="AB156" s="404"/>
      <c r="AC156" s="404"/>
      <c r="AD156" s="404"/>
      <c r="AE156" s="404"/>
      <c r="AF156" s="404"/>
      <c r="AG156" s="404"/>
      <c r="AH156" s="404"/>
    </row>
    <row r="157" spans="1:34" s="40" customFormat="1" ht="14.25">
      <c r="A157" s="36"/>
      <c r="B157" s="491"/>
      <c r="C157" s="491"/>
      <c r="D157" s="492"/>
      <c r="E157" s="493"/>
      <c r="F157" s="493"/>
      <c r="G157" s="494"/>
      <c r="H157" s="494"/>
      <c r="I157" s="493"/>
      <c r="J157" s="477"/>
      <c r="K157" s="477"/>
      <c r="L157" s="477"/>
      <c r="M157" s="477"/>
      <c r="N157" s="477"/>
      <c r="O157" s="477"/>
      <c r="P157" s="477"/>
      <c r="Q157" s="391"/>
      <c r="R157" s="344"/>
      <c r="Z157" s="404"/>
      <c r="AA157" s="404"/>
      <c r="AB157" s="404"/>
      <c r="AC157" s="404"/>
      <c r="AD157" s="404"/>
      <c r="AE157" s="404"/>
      <c r="AF157" s="404"/>
      <c r="AG157" s="404"/>
      <c r="AH157" s="404"/>
    </row>
    <row r="158" spans="1:34" s="40" customFormat="1" ht="14.25">
      <c r="A158" s="36"/>
      <c r="B158" s="491"/>
      <c r="C158" s="491"/>
      <c r="D158" s="492"/>
      <c r="E158" s="493"/>
      <c r="F158" s="493"/>
      <c r="G158" s="494"/>
      <c r="H158" s="494"/>
      <c r="I158" s="493"/>
      <c r="J158" s="477"/>
      <c r="K158" s="477"/>
      <c r="L158" s="477"/>
      <c r="M158" s="477"/>
      <c r="N158" s="477"/>
      <c r="O158" s="477"/>
      <c r="P158" s="477"/>
      <c r="Q158" s="391"/>
      <c r="R158" s="344"/>
      <c r="Z158" s="404"/>
      <c r="AA158" s="404"/>
      <c r="AB158" s="404"/>
      <c r="AC158" s="404"/>
      <c r="AD158" s="404"/>
      <c r="AE158" s="404"/>
      <c r="AF158" s="404"/>
      <c r="AG158" s="404"/>
      <c r="AH158" s="404"/>
    </row>
    <row r="159" spans="1:34" s="40" customFormat="1" ht="14.25">
      <c r="A159" s="36"/>
      <c r="B159" s="491"/>
      <c r="C159" s="491"/>
      <c r="D159" s="492"/>
      <c r="E159" s="493"/>
      <c r="F159" s="493"/>
      <c r="G159" s="494"/>
      <c r="H159" s="494"/>
      <c r="I159" s="493"/>
      <c r="J159" s="477"/>
      <c r="K159" s="477"/>
      <c r="L159" s="477"/>
      <c r="M159" s="477"/>
      <c r="N159" s="477"/>
      <c r="O159" s="477"/>
      <c r="P159" s="477"/>
      <c r="Q159" s="391"/>
      <c r="R159" s="344"/>
      <c r="Z159" s="404"/>
      <c r="AA159" s="404"/>
      <c r="AB159" s="404"/>
      <c r="AC159" s="404"/>
      <c r="AD159" s="404"/>
      <c r="AE159" s="404"/>
      <c r="AF159" s="404"/>
      <c r="AG159" s="404"/>
      <c r="AH159" s="404"/>
    </row>
    <row r="160" spans="1:34" s="40" customFormat="1" ht="14.25">
      <c r="A160" s="36"/>
      <c r="B160" s="491"/>
      <c r="C160" s="491"/>
      <c r="D160" s="492"/>
      <c r="E160" s="493"/>
      <c r="F160" s="493"/>
      <c r="G160" s="494"/>
      <c r="H160" s="494"/>
      <c r="I160" s="493"/>
      <c r="J160" s="477"/>
      <c r="K160" s="477"/>
      <c r="L160" s="477"/>
      <c r="M160" s="477"/>
      <c r="N160" s="477"/>
      <c r="O160" s="477"/>
      <c r="P160" s="477"/>
      <c r="Q160" s="391"/>
      <c r="R160" s="344"/>
      <c r="Z160" s="404"/>
      <c r="AA160" s="404"/>
      <c r="AB160" s="404"/>
      <c r="AC160" s="404"/>
      <c r="AD160" s="404"/>
      <c r="AE160" s="404"/>
      <c r="AF160" s="404"/>
      <c r="AG160" s="404"/>
      <c r="AH160" s="404"/>
    </row>
    <row r="161" spans="1:34" s="40" customFormat="1" ht="14.25">
      <c r="A161" s="36"/>
      <c r="B161" s="491"/>
      <c r="C161" s="491"/>
      <c r="D161" s="492"/>
      <c r="E161" s="493"/>
      <c r="F161" s="493"/>
      <c r="G161" s="494"/>
      <c r="H161" s="494"/>
      <c r="I161" s="493"/>
      <c r="J161" s="477"/>
      <c r="K161" s="477"/>
      <c r="L161" s="477"/>
      <c r="M161" s="477"/>
      <c r="N161" s="477"/>
      <c r="O161" s="477"/>
      <c r="P161" s="477"/>
      <c r="Q161" s="391"/>
      <c r="R161" s="344"/>
      <c r="Z161" s="404"/>
      <c r="AA161" s="404"/>
      <c r="AB161" s="404"/>
      <c r="AC161" s="404"/>
      <c r="AD161" s="404"/>
      <c r="AE161" s="404"/>
      <c r="AF161" s="404"/>
      <c r="AG161" s="404"/>
      <c r="AH161" s="404"/>
    </row>
    <row r="162" spans="1:34" s="40" customFormat="1" ht="14.25">
      <c r="A162" s="36"/>
      <c r="B162" s="491"/>
      <c r="C162" s="491"/>
      <c r="D162" s="492"/>
      <c r="E162" s="493"/>
      <c r="F162" s="493"/>
      <c r="G162" s="494"/>
      <c r="H162" s="494"/>
      <c r="I162" s="493"/>
      <c r="J162" s="477"/>
      <c r="K162" s="477"/>
      <c r="L162" s="477"/>
      <c r="M162" s="477"/>
      <c r="N162" s="477"/>
      <c r="O162" s="495"/>
      <c r="P162" s="477"/>
      <c r="Q162" s="391"/>
      <c r="R162" s="344"/>
      <c r="Z162" s="404"/>
      <c r="AA162" s="404"/>
      <c r="AB162" s="404"/>
      <c r="AC162" s="404"/>
      <c r="AD162" s="404"/>
      <c r="AE162" s="404"/>
      <c r="AF162" s="404"/>
      <c r="AG162" s="404"/>
      <c r="AH162" s="404"/>
    </row>
    <row r="163" spans="1:34" s="40" customFormat="1" ht="14.25">
      <c r="A163" s="378"/>
      <c r="B163" s="379"/>
      <c r="C163" s="379"/>
      <c r="D163" s="380"/>
      <c r="E163" s="378"/>
      <c r="F163" s="405"/>
      <c r="G163" s="378"/>
      <c r="H163" s="378"/>
      <c r="I163" s="378"/>
      <c r="J163" s="379"/>
      <c r="K163" s="406"/>
      <c r="L163" s="378"/>
      <c r="M163" s="378"/>
      <c r="N163" s="378"/>
      <c r="O163" s="407"/>
      <c r="P163" s="391"/>
      <c r="Q163" s="391"/>
      <c r="R163" s="344"/>
      <c r="Z163" s="404"/>
      <c r="AA163" s="404"/>
      <c r="AB163" s="404"/>
      <c r="AC163" s="404"/>
      <c r="AD163" s="404"/>
      <c r="AE163" s="404"/>
      <c r="AF163" s="404"/>
      <c r="AG163" s="404"/>
      <c r="AH163" s="404"/>
    </row>
    <row r="164" spans="1:34" ht="15">
      <c r="A164" s="100" t="s">
        <v>618</v>
      </c>
      <c r="B164" s="101"/>
      <c r="C164" s="101"/>
      <c r="D164" s="102"/>
      <c r="E164" s="34"/>
      <c r="F164" s="32"/>
      <c r="G164" s="32"/>
      <c r="H164" s="73"/>
      <c r="I164" s="120"/>
      <c r="J164" s="121"/>
      <c r="K164" s="17"/>
      <c r="L164" s="17"/>
      <c r="M164" s="17"/>
      <c r="N164" s="11"/>
      <c r="O164" s="53"/>
      <c r="Q164" s="9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34" ht="38.25">
      <c r="A165" s="20" t="s">
        <v>16</v>
      </c>
      <c r="B165" s="21" t="s">
        <v>575</v>
      </c>
      <c r="C165" s="21"/>
      <c r="D165" s="22" t="s">
        <v>588</v>
      </c>
      <c r="E165" s="21" t="s">
        <v>589</v>
      </c>
      <c r="F165" s="21" t="s">
        <v>590</v>
      </c>
      <c r="G165" s="21" t="s">
        <v>591</v>
      </c>
      <c r="H165" s="21" t="s">
        <v>592</v>
      </c>
      <c r="I165" s="21" t="s">
        <v>593</v>
      </c>
      <c r="J165" s="20" t="s">
        <v>594</v>
      </c>
      <c r="K165" s="62" t="s">
        <v>610</v>
      </c>
      <c r="L165" s="465" t="s">
        <v>3630</v>
      </c>
      <c r="M165" s="63" t="s">
        <v>3629</v>
      </c>
      <c r="N165" s="21" t="s">
        <v>597</v>
      </c>
      <c r="O165" s="78" t="s">
        <v>598</v>
      </c>
      <c r="P165" s="98"/>
      <c r="Q165" s="11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34" s="404" customFormat="1" ht="14.25">
      <c r="A166" s="479"/>
      <c r="B166" s="454"/>
      <c r="C166" s="454"/>
      <c r="D166" s="455"/>
      <c r="E166" s="456"/>
      <c r="F166" s="456"/>
      <c r="G166" s="424"/>
      <c r="H166" s="424"/>
      <c r="I166" s="456"/>
      <c r="J166" s="511"/>
      <c r="K166" s="511"/>
      <c r="L166" s="512"/>
      <c r="M166" s="496"/>
      <c r="N166" s="417"/>
      <c r="O166" s="504"/>
      <c r="P166" s="99"/>
      <c r="Q166" s="513"/>
      <c r="R166" s="31"/>
      <c r="S166" s="505"/>
      <c r="T166" s="505"/>
      <c r="U166" s="505"/>
      <c r="V166" s="505"/>
      <c r="W166" s="505"/>
      <c r="X166" s="505"/>
      <c r="Y166" s="505"/>
      <c r="Z166" s="505"/>
    </row>
    <row r="167" spans="1:34" s="8" customFormat="1">
      <c r="A167" s="392"/>
      <c r="B167" s="393"/>
      <c r="C167" s="394"/>
      <c r="D167" s="395"/>
      <c r="E167" s="396"/>
      <c r="F167" s="396"/>
      <c r="G167" s="397"/>
      <c r="H167" s="397"/>
      <c r="I167" s="396"/>
      <c r="J167" s="398"/>
      <c r="K167" s="399"/>
      <c r="L167" s="400"/>
      <c r="M167" s="401"/>
      <c r="N167" s="402"/>
      <c r="O167" s="403"/>
      <c r="P167" s="124"/>
      <c r="Q167"/>
      <c r="R167" s="95"/>
      <c r="T167" s="57"/>
      <c r="U167" s="57"/>
      <c r="V167" s="57"/>
      <c r="W167" s="57"/>
      <c r="X167" s="57"/>
      <c r="Y167" s="57"/>
      <c r="Z167" s="57"/>
    </row>
    <row r="168" spans="1:34">
      <c r="A168" s="23" t="s">
        <v>603</v>
      </c>
      <c r="B168" s="23"/>
      <c r="C168" s="23"/>
      <c r="D168" s="23"/>
      <c r="E168" s="5"/>
      <c r="F168" s="30" t="s">
        <v>605</v>
      </c>
      <c r="G168" s="82"/>
      <c r="H168" s="82"/>
      <c r="I168" s="38"/>
      <c r="J168" s="85"/>
      <c r="K168" s="83"/>
      <c r="L168" s="84"/>
      <c r="M168" s="85"/>
      <c r="N168" s="86"/>
      <c r="O168" s="125"/>
      <c r="P168" s="11"/>
      <c r="Q168" s="16"/>
      <c r="R168" s="97"/>
      <c r="S168" s="16"/>
      <c r="T168" s="16"/>
      <c r="U168" s="16"/>
      <c r="V168" s="16"/>
      <c r="W168" s="16"/>
      <c r="X168" s="16"/>
      <c r="Y168" s="16"/>
    </row>
    <row r="169" spans="1:34">
      <c r="A169" s="29" t="s">
        <v>604</v>
      </c>
      <c r="B169" s="23"/>
      <c r="C169" s="23"/>
      <c r="D169" s="23"/>
      <c r="E169" s="32"/>
      <c r="F169" s="30" t="s">
        <v>607</v>
      </c>
      <c r="G169" s="12"/>
      <c r="H169" s="12"/>
      <c r="I169" s="12"/>
      <c r="J169" s="53"/>
      <c r="K169" s="12"/>
      <c r="L169" s="12"/>
      <c r="M169" s="12"/>
      <c r="N169" s="11"/>
      <c r="O169" s="53"/>
      <c r="Q169" s="7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34">
      <c r="A170" s="29"/>
      <c r="B170" s="23"/>
      <c r="C170" s="23"/>
      <c r="D170" s="23"/>
      <c r="E170" s="32"/>
      <c r="F170" s="30"/>
      <c r="G170" s="12"/>
      <c r="H170" s="12"/>
      <c r="I170" s="12"/>
      <c r="J170" s="53"/>
      <c r="K170" s="12"/>
      <c r="L170" s="12"/>
      <c r="M170" s="12"/>
      <c r="N170" s="11"/>
      <c r="O170" s="53"/>
      <c r="Q170" s="7"/>
      <c r="R170" s="82"/>
      <c r="S170" s="16"/>
      <c r="T170" s="16"/>
      <c r="U170" s="16"/>
      <c r="V170" s="16"/>
      <c r="W170" s="16"/>
      <c r="X170" s="16"/>
      <c r="Y170" s="16"/>
      <c r="Z170" s="16"/>
    </row>
    <row r="171" spans="1:34" ht="15">
      <c r="A171" s="11"/>
      <c r="B171" s="33" t="s">
        <v>3640</v>
      </c>
      <c r="C171" s="33"/>
      <c r="D171" s="33"/>
      <c r="E171" s="33"/>
      <c r="F171" s="34"/>
      <c r="G171" s="32"/>
      <c r="H171" s="32"/>
      <c r="I171" s="73"/>
      <c r="J171" s="74"/>
      <c r="K171" s="75"/>
      <c r="L171" s="464"/>
      <c r="M171" s="12"/>
      <c r="N171" s="11"/>
      <c r="O171" s="53"/>
      <c r="Q171" s="7"/>
      <c r="R171" s="82"/>
      <c r="S171" s="16"/>
      <c r="T171" s="16"/>
      <c r="U171" s="16"/>
      <c r="V171" s="16"/>
      <c r="W171" s="16"/>
      <c r="X171" s="16"/>
      <c r="Y171" s="16"/>
      <c r="Z171" s="16"/>
    </row>
    <row r="172" spans="1:34" ht="38.25">
      <c r="A172" s="20" t="s">
        <v>16</v>
      </c>
      <c r="B172" s="21" t="s">
        <v>575</v>
      </c>
      <c r="C172" s="21"/>
      <c r="D172" s="22" t="s">
        <v>588</v>
      </c>
      <c r="E172" s="21" t="s">
        <v>589</v>
      </c>
      <c r="F172" s="21" t="s">
        <v>590</v>
      </c>
      <c r="G172" s="21" t="s">
        <v>609</v>
      </c>
      <c r="H172" s="21" t="s">
        <v>592</v>
      </c>
      <c r="I172" s="21" t="s">
        <v>593</v>
      </c>
      <c r="J172" s="76" t="s">
        <v>594</v>
      </c>
      <c r="K172" s="62" t="s">
        <v>610</v>
      </c>
      <c r="L172" s="77" t="s">
        <v>611</v>
      </c>
      <c r="M172" s="21" t="s">
        <v>612</v>
      </c>
      <c r="N172" s="465" t="s">
        <v>3630</v>
      </c>
      <c r="O172" s="63" t="s">
        <v>3629</v>
      </c>
      <c r="P172" s="21" t="s">
        <v>597</v>
      </c>
      <c r="Q172" s="78" t="s">
        <v>598</v>
      </c>
      <c r="R172" s="82"/>
      <c r="S172" s="16"/>
      <c r="T172" s="16"/>
      <c r="U172" s="16"/>
      <c r="V172" s="16"/>
      <c r="W172" s="16"/>
      <c r="X172" s="16"/>
      <c r="Y172" s="16"/>
      <c r="Z172" s="16"/>
    </row>
    <row r="173" spans="1:34" ht="14.25">
      <c r="A173" s="466">
        <v>1</v>
      </c>
      <c r="B173" s="444">
        <v>44105</v>
      </c>
      <c r="C173" s="467"/>
      <c r="D173" s="480" t="s">
        <v>93</v>
      </c>
      <c r="E173" s="468" t="s">
        <v>3627</v>
      </c>
      <c r="F173" s="507">
        <v>158</v>
      </c>
      <c r="G173" s="471">
        <v>163</v>
      </c>
      <c r="H173" s="468">
        <v>155.5</v>
      </c>
      <c r="I173" s="469">
        <v>148</v>
      </c>
      <c r="J173" s="443" t="s">
        <v>3643</v>
      </c>
      <c r="K173" s="443">
        <f>F173-H173</f>
        <v>2.5</v>
      </c>
      <c r="L173" s="457"/>
      <c r="M173" s="472"/>
      <c r="N173" s="457">
        <f t="shared" ref="N173:N174" si="147">(H173*-0.07)/100</f>
        <v>-0.10885000000000002</v>
      </c>
      <c r="O173" s="446">
        <f t="shared" ref="O173:O174" si="148">(K173+N173)/F173</f>
        <v>1.5133860759493672E-2</v>
      </c>
      <c r="P173" s="447" t="s">
        <v>599</v>
      </c>
      <c r="Q173" s="449">
        <v>44105</v>
      </c>
      <c r="R173" s="506" t="s">
        <v>3186</v>
      </c>
      <c r="S173" s="495"/>
      <c r="T173" s="16"/>
      <c r="U173" s="505"/>
      <c r="V173" s="505"/>
      <c r="W173" s="505"/>
      <c r="X173" s="505"/>
      <c r="Y173" s="505"/>
      <c r="Z173" s="505"/>
      <c r="AA173" s="404"/>
      <c r="AB173" s="404"/>
      <c r="AC173" s="404"/>
    </row>
    <row r="174" spans="1:34" ht="14.25">
      <c r="A174" s="466">
        <v>2</v>
      </c>
      <c r="B174" s="444">
        <v>44105</v>
      </c>
      <c r="C174" s="467"/>
      <c r="D174" s="480" t="s">
        <v>122</v>
      </c>
      <c r="E174" s="468" t="s">
        <v>600</v>
      </c>
      <c r="F174" s="507">
        <v>394</v>
      </c>
      <c r="G174" s="471">
        <v>385</v>
      </c>
      <c r="H174" s="468">
        <v>398.5</v>
      </c>
      <c r="I174" s="469" t="s">
        <v>3658</v>
      </c>
      <c r="J174" s="443" t="s">
        <v>3666</v>
      </c>
      <c r="K174" s="443">
        <f>H174-F174</f>
        <v>4.5</v>
      </c>
      <c r="L174" s="457"/>
      <c r="M174" s="472"/>
      <c r="N174" s="457">
        <f t="shared" si="147"/>
        <v>-0.27895000000000003</v>
      </c>
      <c r="O174" s="446">
        <f t="shared" si="148"/>
        <v>1.0713324873096447E-2</v>
      </c>
      <c r="P174" s="447" t="s">
        <v>599</v>
      </c>
      <c r="Q174" s="449">
        <v>44105</v>
      </c>
      <c r="R174" s="506" t="s">
        <v>3186</v>
      </c>
      <c r="S174" s="495"/>
      <c r="T174" s="16"/>
      <c r="U174" s="505"/>
      <c r="V174" s="505"/>
      <c r="W174" s="505"/>
      <c r="X174" s="505"/>
      <c r="Y174" s="505"/>
      <c r="Z174" s="505"/>
      <c r="AA174" s="404"/>
      <c r="AB174" s="404"/>
      <c r="AC174" s="404"/>
    </row>
    <row r="175" spans="1:34" s="404" customFormat="1" ht="14.25">
      <c r="A175" s="482">
        <v>3</v>
      </c>
      <c r="B175" s="438">
        <v>44109</v>
      </c>
      <c r="C175" s="441"/>
      <c r="D175" s="483" t="s">
        <v>93</v>
      </c>
      <c r="E175" s="442" t="s">
        <v>3627</v>
      </c>
      <c r="F175" s="515">
        <v>158</v>
      </c>
      <c r="G175" s="484">
        <v>163</v>
      </c>
      <c r="H175" s="442">
        <v>159.75</v>
      </c>
      <c r="I175" s="485">
        <v>148</v>
      </c>
      <c r="J175" s="478" t="s">
        <v>3672</v>
      </c>
      <c r="K175" s="478">
        <f>F175-H175</f>
        <v>-1.75</v>
      </c>
      <c r="L175" s="459"/>
      <c r="M175" s="516"/>
      <c r="N175" s="459">
        <f t="shared" ref="N175" si="149">(H175*-0.07)/100</f>
        <v>-0.11182500000000001</v>
      </c>
      <c r="O175" s="425">
        <f t="shared" ref="O175" si="150">(K175+N175)/F175</f>
        <v>-1.178370253164557E-2</v>
      </c>
      <c r="P175" s="439" t="s">
        <v>663</v>
      </c>
      <c r="Q175" s="517">
        <v>44109</v>
      </c>
      <c r="R175" s="503" t="s">
        <v>3186</v>
      </c>
      <c r="S175" s="505"/>
      <c r="T175" s="505"/>
      <c r="U175" s="505"/>
      <c r="V175" s="505"/>
      <c r="W175" s="505"/>
      <c r="X175" s="505"/>
      <c r="Y175" s="505"/>
      <c r="Z175" s="505"/>
    </row>
    <row r="176" spans="1:34" s="404" customFormat="1" ht="14.25">
      <c r="A176" s="383"/>
      <c r="B176" s="408"/>
      <c r="C176" s="415"/>
      <c r="D176" s="448"/>
      <c r="E176" s="416"/>
      <c r="F176" s="511"/>
      <c r="G176" s="456"/>
      <c r="H176" s="416"/>
      <c r="I176" s="411"/>
      <c r="J176" s="511"/>
      <c r="K176" s="511"/>
      <c r="L176" s="512"/>
      <c r="M176" s="510"/>
      <c r="N176" s="512"/>
      <c r="O176" s="496"/>
      <c r="P176" s="417"/>
      <c r="Q176" s="474"/>
      <c r="R176" s="503"/>
      <c r="S176" s="505"/>
      <c r="T176" s="505"/>
      <c r="U176" s="505"/>
      <c r="V176" s="505"/>
      <c r="W176" s="505"/>
      <c r="X176" s="505"/>
      <c r="Y176" s="505"/>
      <c r="Z176" s="505"/>
    </row>
    <row r="177" spans="1:26" s="404" customFormat="1" ht="14.25">
      <c r="A177" s="383"/>
      <c r="B177" s="408"/>
      <c r="C177" s="415"/>
      <c r="D177" s="448"/>
      <c r="E177" s="416"/>
      <c r="F177" s="511"/>
      <c r="G177" s="456"/>
      <c r="H177" s="416"/>
      <c r="I177" s="411"/>
      <c r="J177" s="511"/>
      <c r="K177" s="511"/>
      <c r="L177" s="512"/>
      <c r="M177" s="510"/>
      <c r="N177" s="512"/>
      <c r="O177" s="496"/>
      <c r="P177" s="417"/>
      <c r="Q177" s="474"/>
      <c r="R177" s="503"/>
      <c r="S177" s="505"/>
      <c r="T177" s="505"/>
      <c r="U177" s="505"/>
      <c r="V177" s="505"/>
      <c r="W177" s="505"/>
      <c r="X177" s="505"/>
      <c r="Y177" s="505"/>
      <c r="Z177" s="505"/>
    </row>
    <row r="178" spans="1:26" s="404" customFormat="1" ht="14.25">
      <c r="A178" s="383"/>
      <c r="B178" s="408"/>
      <c r="C178" s="415"/>
      <c r="D178" s="448"/>
      <c r="E178" s="416"/>
      <c r="F178" s="498"/>
      <c r="G178" s="424"/>
      <c r="H178" s="416"/>
      <c r="I178" s="411"/>
      <c r="J178" s="511"/>
      <c r="K178" s="500"/>
      <c r="L178" s="512"/>
      <c r="M178" s="510"/>
      <c r="N178" s="512"/>
      <c r="O178" s="496"/>
      <c r="P178" s="502"/>
      <c r="Q178" s="474"/>
      <c r="R178" s="503"/>
      <c r="S178" s="505"/>
      <c r="T178" s="505"/>
      <c r="U178" s="505"/>
      <c r="V178" s="505"/>
      <c r="W178" s="505"/>
      <c r="X178" s="505"/>
      <c r="Y178" s="505"/>
      <c r="Z178" s="505"/>
    </row>
    <row r="179" spans="1:26" s="404" customFormat="1" ht="14.25">
      <c r="A179" s="383"/>
      <c r="B179" s="408"/>
      <c r="C179" s="415"/>
      <c r="D179" s="448"/>
      <c r="E179" s="416"/>
      <c r="F179" s="498"/>
      <c r="G179" s="424"/>
      <c r="H179" s="416"/>
      <c r="I179" s="411"/>
      <c r="J179" s="500"/>
      <c r="K179" s="500"/>
      <c r="L179" s="500"/>
      <c r="M179" s="500"/>
      <c r="N179" s="501"/>
      <c r="O179" s="514"/>
      <c r="P179" s="502"/>
      <c r="Q179" s="474"/>
      <c r="R179" s="503"/>
      <c r="S179" s="505"/>
      <c r="T179" s="505"/>
      <c r="U179" s="505"/>
      <c r="V179" s="505"/>
      <c r="W179" s="505"/>
      <c r="X179" s="505"/>
      <c r="Y179" s="505"/>
      <c r="Z179" s="505"/>
    </row>
    <row r="180" spans="1:26" s="404" customFormat="1" ht="14.25">
      <c r="A180" s="383"/>
      <c r="B180" s="408"/>
      <c r="C180" s="415"/>
      <c r="D180" s="448"/>
      <c r="E180" s="416"/>
      <c r="F180" s="511"/>
      <c r="G180" s="456"/>
      <c r="H180" s="416"/>
      <c r="I180" s="411"/>
      <c r="J180" s="511"/>
      <c r="K180" s="511"/>
      <c r="L180" s="512"/>
      <c r="M180" s="510"/>
      <c r="N180" s="512"/>
      <c r="O180" s="496"/>
      <c r="P180" s="417"/>
      <c r="Q180" s="474"/>
      <c r="R180" s="506"/>
      <c r="S180" s="495"/>
      <c r="T180" s="505"/>
      <c r="U180" s="505"/>
      <c r="V180" s="505"/>
      <c r="W180" s="505"/>
      <c r="X180" s="505"/>
      <c r="Y180" s="505"/>
      <c r="Z180" s="505"/>
    </row>
    <row r="181" spans="1:26" s="404" customFormat="1" ht="14.25">
      <c r="A181" s="383"/>
      <c r="B181" s="408"/>
      <c r="C181" s="415"/>
      <c r="D181" s="448"/>
      <c r="E181" s="416"/>
      <c r="F181" s="498"/>
      <c r="G181" s="424"/>
      <c r="H181" s="416"/>
      <c r="I181" s="411"/>
      <c r="J181" s="500"/>
      <c r="K181" s="500"/>
      <c r="L181" s="500"/>
      <c r="M181" s="500"/>
      <c r="N181" s="501"/>
      <c r="O181" s="514"/>
      <c r="P181" s="502"/>
      <c r="Q181" s="474"/>
      <c r="R181" s="506"/>
      <c r="S181" s="495"/>
      <c r="T181" s="505"/>
      <c r="U181" s="505"/>
      <c r="V181" s="505"/>
      <c r="W181" s="505"/>
      <c r="X181" s="505"/>
      <c r="Y181" s="505"/>
      <c r="Z181" s="505"/>
    </row>
    <row r="182" spans="1:26" s="404" customFormat="1" ht="14.25">
      <c r="A182" s="383"/>
      <c r="B182" s="408"/>
      <c r="C182" s="415"/>
      <c r="D182" s="448"/>
      <c r="E182" s="416"/>
      <c r="F182" s="498"/>
      <c r="G182" s="424"/>
      <c r="H182" s="416"/>
      <c r="I182" s="411"/>
      <c r="J182" s="500"/>
      <c r="K182" s="500"/>
      <c r="L182" s="500"/>
      <c r="M182" s="500"/>
      <c r="N182" s="501"/>
      <c r="O182" s="514"/>
      <c r="P182" s="502"/>
      <c r="Q182" s="474"/>
      <c r="R182" s="506"/>
      <c r="S182" s="495"/>
      <c r="T182" s="505"/>
      <c r="U182" s="505"/>
      <c r="V182" s="505"/>
      <c r="W182" s="505"/>
      <c r="X182" s="505"/>
      <c r="Y182" s="505"/>
      <c r="Z182" s="505"/>
    </row>
    <row r="183" spans="1:26" s="404" customFormat="1" ht="14.25">
      <c r="A183" s="383"/>
      <c r="B183" s="408"/>
      <c r="C183" s="415"/>
      <c r="D183" s="448"/>
      <c r="E183" s="416"/>
      <c r="F183" s="498"/>
      <c r="G183" s="424"/>
      <c r="H183" s="416"/>
      <c r="I183" s="411"/>
      <c r="J183" s="511"/>
      <c r="K183" s="500"/>
      <c r="L183" s="512"/>
      <c r="M183" s="510"/>
      <c r="N183" s="512"/>
      <c r="O183" s="496"/>
      <c r="P183" s="417"/>
      <c r="Q183" s="474"/>
      <c r="R183" s="506"/>
      <c r="S183" s="495"/>
      <c r="T183" s="505"/>
      <c r="U183" s="505"/>
      <c r="V183" s="505"/>
      <c r="W183" s="505"/>
      <c r="X183" s="505"/>
      <c r="Y183" s="505"/>
      <c r="Z183" s="505"/>
    </row>
    <row r="184" spans="1:26" s="404" customFormat="1" ht="14.25">
      <c r="A184" s="383"/>
      <c r="B184" s="408"/>
      <c r="C184" s="415"/>
      <c r="D184" s="448"/>
      <c r="E184" s="416"/>
      <c r="F184" s="511"/>
      <c r="G184" s="456"/>
      <c r="H184" s="416"/>
      <c r="I184" s="411"/>
      <c r="J184" s="511"/>
      <c r="K184" s="511"/>
      <c r="L184" s="512"/>
      <c r="M184" s="510"/>
      <c r="N184" s="512"/>
      <c r="O184" s="496"/>
      <c r="P184" s="417"/>
      <c r="Q184" s="474"/>
      <c r="R184" s="506"/>
      <c r="S184" s="495"/>
      <c r="T184" s="505"/>
      <c r="U184" s="505"/>
      <c r="V184" s="505"/>
      <c r="W184" s="505"/>
      <c r="X184" s="505"/>
      <c r="Y184" s="505"/>
      <c r="Z184" s="505"/>
    </row>
    <row r="185" spans="1:26" s="404" customFormat="1" ht="14.25">
      <c r="A185" s="383"/>
      <c r="B185" s="408"/>
      <c r="C185" s="415"/>
      <c r="D185" s="448"/>
      <c r="E185" s="416"/>
      <c r="F185" s="498"/>
      <c r="G185" s="424"/>
      <c r="H185" s="416"/>
      <c r="I185" s="411"/>
      <c r="J185" s="500"/>
      <c r="K185" s="500"/>
      <c r="L185" s="500"/>
      <c r="M185" s="500"/>
      <c r="N185" s="501"/>
      <c r="O185" s="514"/>
      <c r="P185" s="502"/>
      <c r="Q185" s="474"/>
      <c r="R185" s="506"/>
      <c r="S185" s="495"/>
      <c r="T185" s="505"/>
      <c r="U185" s="505"/>
      <c r="V185" s="505"/>
      <c r="W185" s="505"/>
      <c r="X185" s="505"/>
      <c r="Y185" s="505"/>
      <c r="Z185" s="505"/>
    </row>
    <row r="186" spans="1:26" s="404" customFormat="1" ht="14.25">
      <c r="A186" s="383"/>
      <c r="B186" s="408"/>
      <c r="C186" s="415"/>
      <c r="D186" s="448"/>
      <c r="E186" s="416"/>
      <c r="F186" s="498"/>
      <c r="G186" s="424"/>
      <c r="H186" s="416"/>
      <c r="I186" s="411"/>
      <c r="J186" s="500"/>
      <c r="K186" s="500"/>
      <c r="L186" s="500"/>
      <c r="M186" s="500"/>
      <c r="N186" s="501"/>
      <c r="O186" s="514"/>
      <c r="P186" s="502"/>
      <c r="Q186" s="474"/>
      <c r="R186" s="506"/>
      <c r="S186" s="495"/>
      <c r="T186" s="505"/>
      <c r="U186" s="505"/>
      <c r="V186" s="505"/>
      <c r="W186" s="505"/>
      <c r="X186" s="505"/>
      <c r="Y186" s="505"/>
      <c r="Z186" s="505"/>
    </row>
    <row r="187" spans="1:26" s="404" customFormat="1" ht="14.25">
      <c r="A187" s="383"/>
      <c r="B187" s="408"/>
      <c r="C187" s="415"/>
      <c r="D187" s="448"/>
      <c r="E187" s="416"/>
      <c r="F187" s="498"/>
      <c r="G187" s="424"/>
      <c r="H187" s="416"/>
      <c r="I187" s="411"/>
      <c r="J187" s="500"/>
      <c r="K187" s="500"/>
      <c r="L187" s="500"/>
      <c r="M187" s="500"/>
      <c r="N187" s="501"/>
      <c r="O187" s="514"/>
      <c r="P187" s="502"/>
      <c r="Q187" s="474"/>
      <c r="R187" s="506"/>
      <c r="S187" s="495"/>
      <c r="T187" s="505"/>
      <c r="U187" s="505"/>
      <c r="V187" s="505"/>
      <c r="W187" s="505"/>
      <c r="X187" s="505"/>
      <c r="Y187" s="505"/>
      <c r="Z187" s="505"/>
    </row>
    <row r="188" spans="1:26" s="404" customFormat="1" ht="14.25">
      <c r="A188" s="383"/>
      <c r="B188" s="408"/>
      <c r="C188" s="415"/>
      <c r="D188" s="448"/>
      <c r="E188" s="416"/>
      <c r="F188" s="498"/>
      <c r="G188" s="424"/>
      <c r="H188" s="416"/>
      <c r="I188" s="411"/>
      <c r="J188" s="511"/>
      <c r="K188" s="511"/>
      <c r="L188" s="512"/>
      <c r="M188" s="510"/>
      <c r="N188" s="512"/>
      <c r="O188" s="496"/>
      <c r="P188" s="417"/>
      <c r="Q188" s="474"/>
      <c r="R188" s="506"/>
      <c r="S188" s="495"/>
      <c r="T188" s="505"/>
      <c r="U188" s="505"/>
      <c r="V188" s="505"/>
      <c r="W188" s="505"/>
      <c r="X188" s="505"/>
      <c r="Y188" s="505"/>
      <c r="Z188" s="505"/>
    </row>
    <row r="189" spans="1:26" s="404" customFormat="1" ht="14.25">
      <c r="A189" s="383"/>
      <c r="B189" s="408"/>
      <c r="C189" s="415"/>
      <c r="D189" s="448"/>
      <c r="E189" s="416"/>
      <c r="F189" s="498"/>
      <c r="G189" s="424"/>
      <c r="H189" s="416"/>
      <c r="I189" s="411"/>
      <c r="J189" s="511"/>
      <c r="K189" s="511"/>
      <c r="L189" s="512"/>
      <c r="M189" s="510"/>
      <c r="N189" s="512"/>
      <c r="O189" s="496"/>
      <c r="P189" s="417"/>
      <c r="Q189" s="474"/>
      <c r="R189" s="506"/>
      <c r="S189" s="495"/>
      <c r="T189" s="505"/>
      <c r="U189" s="505"/>
      <c r="V189" s="505"/>
      <c r="W189" s="505"/>
      <c r="X189" s="505"/>
      <c r="Y189" s="505"/>
      <c r="Z189" s="505"/>
    </row>
    <row r="190" spans="1:26" s="404" customFormat="1" ht="14.25">
      <c r="A190" s="383"/>
      <c r="B190" s="408"/>
      <c r="C190" s="415"/>
      <c r="D190" s="448"/>
      <c r="E190" s="416"/>
      <c r="F190" s="498"/>
      <c r="G190" s="424"/>
      <c r="H190" s="416"/>
      <c r="I190" s="411"/>
      <c r="J190" s="500"/>
      <c r="K190" s="500"/>
      <c r="L190" s="500"/>
      <c r="M190" s="500"/>
      <c r="N190" s="501"/>
      <c r="O190" s="514"/>
      <c r="P190" s="502"/>
      <c r="Q190" s="474"/>
      <c r="R190" s="506"/>
      <c r="S190" s="495"/>
      <c r="T190" s="505"/>
      <c r="U190" s="505"/>
      <c r="V190" s="505"/>
      <c r="W190" s="505"/>
      <c r="X190" s="505"/>
      <c r="Y190" s="505"/>
      <c r="Z190" s="505"/>
    </row>
    <row r="191" spans="1:26" s="404" customFormat="1" ht="14.25">
      <c r="A191" s="383"/>
      <c r="B191" s="408"/>
      <c r="C191" s="415"/>
      <c r="D191" s="448"/>
      <c r="E191" s="416"/>
      <c r="F191" s="498"/>
      <c r="G191" s="424"/>
      <c r="H191" s="416"/>
      <c r="I191" s="411"/>
      <c r="J191" s="500"/>
      <c r="K191" s="500"/>
      <c r="L191" s="500"/>
      <c r="M191" s="500"/>
      <c r="N191" s="501"/>
      <c r="O191" s="514"/>
      <c r="P191" s="502"/>
      <c r="Q191" s="474"/>
      <c r="R191" s="506"/>
      <c r="S191" s="495"/>
      <c r="T191" s="505"/>
      <c r="U191" s="505"/>
      <c r="V191" s="505"/>
      <c r="W191" s="505"/>
      <c r="X191" s="505"/>
      <c r="Y191" s="505"/>
      <c r="Z191" s="505"/>
    </row>
    <row r="192" spans="1:26" ht="14.25">
      <c r="A192" s="383"/>
      <c r="B192" s="408"/>
      <c r="C192" s="415"/>
      <c r="D192" s="448"/>
      <c r="E192" s="416"/>
      <c r="F192" s="498"/>
      <c r="G192" s="424"/>
      <c r="H192" s="416"/>
      <c r="I192" s="411"/>
      <c r="J192" s="377"/>
      <c r="K192" s="377"/>
      <c r="L192" s="377"/>
      <c r="M192" s="377"/>
      <c r="N192" s="499"/>
      <c r="O192" s="496"/>
      <c r="P192" s="418"/>
      <c r="Q192" s="504"/>
      <c r="R192" s="142"/>
      <c r="S192" s="16"/>
      <c r="T192" s="16"/>
      <c r="U192" s="16"/>
      <c r="V192" s="16"/>
      <c r="W192" s="16"/>
      <c r="X192" s="16"/>
      <c r="Y192" s="16"/>
      <c r="Z192" s="16"/>
    </row>
    <row r="193" spans="1:26" ht="14.25">
      <c r="A193" s="383"/>
      <c r="B193" s="408"/>
      <c r="C193" s="415"/>
      <c r="D193" s="448"/>
      <c r="E193" s="416"/>
      <c r="F193" s="498"/>
      <c r="G193" s="424"/>
      <c r="H193" s="416"/>
      <c r="I193" s="411"/>
      <c r="J193" s="377"/>
      <c r="K193" s="377"/>
      <c r="L193" s="377"/>
      <c r="M193" s="377"/>
      <c r="N193" s="499"/>
      <c r="O193" s="496"/>
      <c r="P193" s="418"/>
      <c r="Q193" s="504"/>
      <c r="R193" s="142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9"/>
      <c r="B194" s="23"/>
      <c r="C194" s="23"/>
      <c r="D194" s="23"/>
      <c r="E194" s="32"/>
      <c r="F194" s="30"/>
      <c r="G194" s="12"/>
      <c r="H194" s="12"/>
      <c r="I194" s="12"/>
      <c r="J194" s="53"/>
      <c r="K194" s="12"/>
      <c r="L194" s="12"/>
      <c r="M194" s="12"/>
      <c r="N194" s="11"/>
      <c r="O194" s="53"/>
      <c r="P194" s="7"/>
      <c r="Q194" s="11"/>
      <c r="R194" s="142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9"/>
      <c r="B195" s="23"/>
      <c r="C195" s="23"/>
      <c r="D195" s="23"/>
      <c r="E195" s="32"/>
      <c r="F195" s="30"/>
      <c r="G195" s="41"/>
      <c r="H195" s="42"/>
      <c r="I195" s="82"/>
      <c r="J195" s="17"/>
      <c r="K195" s="83"/>
      <c r="L195" s="84"/>
      <c r="M195" s="85"/>
      <c r="N195" s="86"/>
      <c r="O195" s="87"/>
      <c r="P195" s="11"/>
      <c r="Q195" s="16"/>
      <c r="R195" s="142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7"/>
      <c r="B196" s="45"/>
      <c r="C196" s="103"/>
      <c r="D196" s="6"/>
      <c r="E196" s="38"/>
      <c r="F196" s="82"/>
      <c r="G196" s="41"/>
      <c r="H196" s="42"/>
      <c r="I196" s="82"/>
      <c r="J196" s="17"/>
      <c r="K196" s="83"/>
      <c r="L196" s="84"/>
      <c r="M196" s="85"/>
      <c r="N196" s="86"/>
      <c r="O196" s="87"/>
      <c r="P196" s="11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 ht="15">
      <c r="A197" s="5"/>
      <c r="B197" s="104" t="s">
        <v>619</v>
      </c>
      <c r="C197" s="104"/>
      <c r="D197" s="104"/>
      <c r="E197" s="104"/>
      <c r="F197" s="17"/>
      <c r="G197" s="17"/>
      <c r="H197" s="105"/>
      <c r="I197" s="17"/>
      <c r="J197" s="74"/>
      <c r="K197" s="75"/>
      <c r="L197" s="17"/>
      <c r="M197" s="17"/>
      <c r="N197" s="16"/>
      <c r="O197" s="99"/>
      <c r="P197" s="11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 ht="38.25">
      <c r="A198" s="20" t="s">
        <v>16</v>
      </c>
      <c r="B198" s="21" t="s">
        <v>575</v>
      </c>
      <c r="C198" s="21"/>
      <c r="D198" s="22" t="s">
        <v>588</v>
      </c>
      <c r="E198" s="21" t="s">
        <v>589</v>
      </c>
      <c r="F198" s="21" t="s">
        <v>590</v>
      </c>
      <c r="G198" s="21" t="s">
        <v>620</v>
      </c>
      <c r="H198" s="21" t="s">
        <v>621</v>
      </c>
      <c r="I198" s="21" t="s">
        <v>593</v>
      </c>
      <c r="J198" s="61" t="s">
        <v>594</v>
      </c>
      <c r="K198" s="21" t="s">
        <v>595</v>
      </c>
      <c r="L198" s="21" t="s">
        <v>596</v>
      </c>
      <c r="M198" s="21" t="s">
        <v>597</v>
      </c>
      <c r="N198" s="22" t="s">
        <v>598</v>
      </c>
      <c r="O198" s="99"/>
      <c r="P198" s="11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1</v>
      </c>
      <c r="B199" s="106">
        <v>41579</v>
      </c>
      <c r="C199" s="106"/>
      <c r="D199" s="107" t="s">
        <v>622</v>
      </c>
      <c r="E199" s="108" t="s">
        <v>623</v>
      </c>
      <c r="F199" s="109">
        <v>82</v>
      </c>
      <c r="G199" s="108" t="s">
        <v>624</v>
      </c>
      <c r="H199" s="108">
        <v>100</v>
      </c>
      <c r="I199" s="126">
        <v>100</v>
      </c>
      <c r="J199" s="127" t="s">
        <v>625</v>
      </c>
      <c r="K199" s="128">
        <f t="shared" ref="K199:K230" si="151">H199-F199</f>
        <v>18</v>
      </c>
      <c r="L199" s="129">
        <f t="shared" ref="L199:L230" si="152">K199/F199</f>
        <v>0.21951219512195122</v>
      </c>
      <c r="M199" s="130" t="s">
        <v>599</v>
      </c>
      <c r="N199" s="131">
        <v>42657</v>
      </c>
      <c r="O199" s="53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2</v>
      </c>
      <c r="B200" s="106">
        <v>41794</v>
      </c>
      <c r="C200" s="106"/>
      <c r="D200" s="107" t="s">
        <v>626</v>
      </c>
      <c r="E200" s="108" t="s">
        <v>600</v>
      </c>
      <c r="F200" s="109">
        <v>257</v>
      </c>
      <c r="G200" s="108" t="s">
        <v>624</v>
      </c>
      <c r="H200" s="108">
        <v>300</v>
      </c>
      <c r="I200" s="126">
        <v>300</v>
      </c>
      <c r="J200" s="127" t="s">
        <v>625</v>
      </c>
      <c r="K200" s="128">
        <f t="shared" si="151"/>
        <v>43</v>
      </c>
      <c r="L200" s="129">
        <f t="shared" si="152"/>
        <v>0.16731517509727625</v>
      </c>
      <c r="M200" s="130" t="s">
        <v>599</v>
      </c>
      <c r="N200" s="131">
        <v>41822</v>
      </c>
      <c r="O200" s="53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3</v>
      </c>
      <c r="B201" s="106">
        <v>41828</v>
      </c>
      <c r="C201" s="106"/>
      <c r="D201" s="107" t="s">
        <v>627</v>
      </c>
      <c r="E201" s="108" t="s">
        <v>600</v>
      </c>
      <c r="F201" s="109">
        <v>393</v>
      </c>
      <c r="G201" s="108" t="s">
        <v>624</v>
      </c>
      <c r="H201" s="108">
        <v>468</v>
      </c>
      <c r="I201" s="126">
        <v>468</v>
      </c>
      <c r="J201" s="127" t="s">
        <v>625</v>
      </c>
      <c r="K201" s="128">
        <f t="shared" si="151"/>
        <v>75</v>
      </c>
      <c r="L201" s="129">
        <f t="shared" si="152"/>
        <v>0.19083969465648856</v>
      </c>
      <c r="M201" s="130" t="s">
        <v>599</v>
      </c>
      <c r="N201" s="131">
        <v>41863</v>
      </c>
      <c r="O201" s="53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4</v>
      </c>
      <c r="B202" s="106">
        <v>41857</v>
      </c>
      <c r="C202" s="106"/>
      <c r="D202" s="107" t="s">
        <v>628</v>
      </c>
      <c r="E202" s="108" t="s">
        <v>600</v>
      </c>
      <c r="F202" s="109">
        <v>205</v>
      </c>
      <c r="G202" s="108" t="s">
        <v>624</v>
      </c>
      <c r="H202" s="108">
        <v>275</v>
      </c>
      <c r="I202" s="126">
        <v>250</v>
      </c>
      <c r="J202" s="127" t="s">
        <v>625</v>
      </c>
      <c r="K202" s="128">
        <f t="shared" si="151"/>
        <v>70</v>
      </c>
      <c r="L202" s="129">
        <f t="shared" si="152"/>
        <v>0.34146341463414637</v>
      </c>
      <c r="M202" s="130" t="s">
        <v>599</v>
      </c>
      <c r="N202" s="131">
        <v>41962</v>
      </c>
      <c r="O202" s="53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5</v>
      </c>
      <c r="B203" s="106">
        <v>41886</v>
      </c>
      <c r="C203" s="106"/>
      <c r="D203" s="107" t="s">
        <v>629</v>
      </c>
      <c r="E203" s="108" t="s">
        <v>600</v>
      </c>
      <c r="F203" s="109">
        <v>162</v>
      </c>
      <c r="G203" s="108" t="s">
        <v>624</v>
      </c>
      <c r="H203" s="108">
        <v>190</v>
      </c>
      <c r="I203" s="126">
        <v>190</v>
      </c>
      <c r="J203" s="127" t="s">
        <v>625</v>
      </c>
      <c r="K203" s="128">
        <f t="shared" si="151"/>
        <v>28</v>
      </c>
      <c r="L203" s="129">
        <f t="shared" si="152"/>
        <v>0.1728395061728395</v>
      </c>
      <c r="M203" s="130" t="s">
        <v>599</v>
      </c>
      <c r="N203" s="131">
        <v>42006</v>
      </c>
      <c r="O203" s="53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</v>
      </c>
      <c r="B204" s="106">
        <v>41886</v>
      </c>
      <c r="C204" s="106"/>
      <c r="D204" s="107" t="s">
        <v>630</v>
      </c>
      <c r="E204" s="108" t="s">
        <v>600</v>
      </c>
      <c r="F204" s="109">
        <v>75</v>
      </c>
      <c r="G204" s="108" t="s">
        <v>624</v>
      </c>
      <c r="H204" s="108">
        <v>91.5</v>
      </c>
      <c r="I204" s="126" t="s">
        <v>631</v>
      </c>
      <c r="J204" s="127" t="s">
        <v>632</v>
      </c>
      <c r="K204" s="128">
        <f t="shared" si="151"/>
        <v>16.5</v>
      </c>
      <c r="L204" s="129">
        <f t="shared" si="152"/>
        <v>0.22</v>
      </c>
      <c r="M204" s="130" t="s">
        <v>599</v>
      </c>
      <c r="N204" s="131">
        <v>41954</v>
      </c>
      <c r="O204" s="53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7</v>
      </c>
      <c r="B205" s="106">
        <v>41913</v>
      </c>
      <c r="C205" s="106"/>
      <c r="D205" s="107" t="s">
        <v>633</v>
      </c>
      <c r="E205" s="108" t="s">
        <v>600</v>
      </c>
      <c r="F205" s="109">
        <v>850</v>
      </c>
      <c r="G205" s="108" t="s">
        <v>624</v>
      </c>
      <c r="H205" s="108">
        <v>982.5</v>
      </c>
      <c r="I205" s="126">
        <v>1050</v>
      </c>
      <c r="J205" s="127" t="s">
        <v>634</v>
      </c>
      <c r="K205" s="128">
        <f t="shared" si="151"/>
        <v>132.5</v>
      </c>
      <c r="L205" s="129">
        <f t="shared" si="152"/>
        <v>0.15588235294117647</v>
      </c>
      <c r="M205" s="130" t="s">
        <v>599</v>
      </c>
      <c r="N205" s="131">
        <v>42039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8</v>
      </c>
      <c r="B206" s="106">
        <v>41913</v>
      </c>
      <c r="C206" s="106"/>
      <c r="D206" s="107" t="s">
        <v>635</v>
      </c>
      <c r="E206" s="108" t="s">
        <v>600</v>
      </c>
      <c r="F206" s="109">
        <v>475</v>
      </c>
      <c r="G206" s="108" t="s">
        <v>624</v>
      </c>
      <c r="H206" s="108">
        <v>515</v>
      </c>
      <c r="I206" s="126">
        <v>600</v>
      </c>
      <c r="J206" s="127" t="s">
        <v>636</v>
      </c>
      <c r="K206" s="128">
        <f t="shared" si="151"/>
        <v>40</v>
      </c>
      <c r="L206" s="129">
        <f t="shared" si="152"/>
        <v>8.4210526315789472E-2</v>
      </c>
      <c r="M206" s="130" t="s">
        <v>599</v>
      </c>
      <c r="N206" s="131">
        <v>41939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9</v>
      </c>
      <c r="B207" s="106">
        <v>41913</v>
      </c>
      <c r="C207" s="106"/>
      <c r="D207" s="107" t="s">
        <v>637</v>
      </c>
      <c r="E207" s="108" t="s">
        <v>600</v>
      </c>
      <c r="F207" s="109">
        <v>86</v>
      </c>
      <c r="G207" s="108" t="s">
        <v>624</v>
      </c>
      <c r="H207" s="108">
        <v>99</v>
      </c>
      <c r="I207" s="126">
        <v>140</v>
      </c>
      <c r="J207" s="127" t="s">
        <v>638</v>
      </c>
      <c r="K207" s="128">
        <f t="shared" si="151"/>
        <v>13</v>
      </c>
      <c r="L207" s="129">
        <f t="shared" si="152"/>
        <v>0.15116279069767441</v>
      </c>
      <c r="M207" s="130" t="s">
        <v>599</v>
      </c>
      <c r="N207" s="131">
        <v>41939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10</v>
      </c>
      <c r="B208" s="106">
        <v>41926</v>
      </c>
      <c r="C208" s="106"/>
      <c r="D208" s="107" t="s">
        <v>639</v>
      </c>
      <c r="E208" s="108" t="s">
        <v>600</v>
      </c>
      <c r="F208" s="109">
        <v>496.6</v>
      </c>
      <c r="G208" s="108" t="s">
        <v>624</v>
      </c>
      <c r="H208" s="108">
        <v>621</v>
      </c>
      <c r="I208" s="126">
        <v>580</v>
      </c>
      <c r="J208" s="127" t="s">
        <v>625</v>
      </c>
      <c r="K208" s="128">
        <f t="shared" si="151"/>
        <v>124.39999999999998</v>
      </c>
      <c r="L208" s="129">
        <f t="shared" si="152"/>
        <v>0.25050342327829234</v>
      </c>
      <c r="M208" s="130" t="s">
        <v>599</v>
      </c>
      <c r="N208" s="131">
        <v>42605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11</v>
      </c>
      <c r="B209" s="106">
        <v>41926</v>
      </c>
      <c r="C209" s="106"/>
      <c r="D209" s="107" t="s">
        <v>640</v>
      </c>
      <c r="E209" s="108" t="s">
        <v>600</v>
      </c>
      <c r="F209" s="109">
        <v>2481.9</v>
      </c>
      <c r="G209" s="108" t="s">
        <v>624</v>
      </c>
      <c r="H209" s="108">
        <v>2840</v>
      </c>
      <c r="I209" s="126">
        <v>2870</v>
      </c>
      <c r="J209" s="127" t="s">
        <v>641</v>
      </c>
      <c r="K209" s="128">
        <f t="shared" si="151"/>
        <v>358.09999999999991</v>
      </c>
      <c r="L209" s="129">
        <f t="shared" si="152"/>
        <v>0.14428462065353154</v>
      </c>
      <c r="M209" s="130" t="s">
        <v>599</v>
      </c>
      <c r="N209" s="131">
        <v>42017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12</v>
      </c>
      <c r="B210" s="106">
        <v>41928</v>
      </c>
      <c r="C210" s="106"/>
      <c r="D210" s="107" t="s">
        <v>642</v>
      </c>
      <c r="E210" s="108" t="s">
        <v>600</v>
      </c>
      <c r="F210" s="109">
        <v>84.5</v>
      </c>
      <c r="G210" s="108" t="s">
        <v>624</v>
      </c>
      <c r="H210" s="108">
        <v>93</v>
      </c>
      <c r="I210" s="126">
        <v>110</v>
      </c>
      <c r="J210" s="127" t="s">
        <v>643</v>
      </c>
      <c r="K210" s="128">
        <f t="shared" si="151"/>
        <v>8.5</v>
      </c>
      <c r="L210" s="129">
        <f t="shared" si="152"/>
        <v>0.10059171597633136</v>
      </c>
      <c r="M210" s="130" t="s">
        <v>599</v>
      </c>
      <c r="N210" s="131">
        <v>41939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13</v>
      </c>
      <c r="B211" s="106">
        <v>41928</v>
      </c>
      <c r="C211" s="106"/>
      <c r="D211" s="107" t="s">
        <v>644</v>
      </c>
      <c r="E211" s="108" t="s">
        <v>600</v>
      </c>
      <c r="F211" s="109">
        <v>401</v>
      </c>
      <c r="G211" s="108" t="s">
        <v>624</v>
      </c>
      <c r="H211" s="108">
        <v>428</v>
      </c>
      <c r="I211" s="126">
        <v>450</v>
      </c>
      <c r="J211" s="127" t="s">
        <v>645</v>
      </c>
      <c r="K211" s="128">
        <f t="shared" si="151"/>
        <v>27</v>
      </c>
      <c r="L211" s="129">
        <f t="shared" si="152"/>
        <v>6.7331670822942641E-2</v>
      </c>
      <c r="M211" s="130" t="s">
        <v>599</v>
      </c>
      <c r="N211" s="131">
        <v>42020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14</v>
      </c>
      <c r="B212" s="106">
        <v>41928</v>
      </c>
      <c r="C212" s="106"/>
      <c r="D212" s="107" t="s">
        <v>646</v>
      </c>
      <c r="E212" s="108" t="s">
        <v>600</v>
      </c>
      <c r="F212" s="109">
        <v>101</v>
      </c>
      <c r="G212" s="108" t="s">
        <v>624</v>
      </c>
      <c r="H212" s="108">
        <v>112</v>
      </c>
      <c r="I212" s="126">
        <v>120</v>
      </c>
      <c r="J212" s="127" t="s">
        <v>647</v>
      </c>
      <c r="K212" s="128">
        <f t="shared" si="151"/>
        <v>11</v>
      </c>
      <c r="L212" s="129">
        <f t="shared" si="152"/>
        <v>0.10891089108910891</v>
      </c>
      <c r="M212" s="130" t="s">
        <v>599</v>
      </c>
      <c r="N212" s="131">
        <v>41939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15</v>
      </c>
      <c r="B213" s="106">
        <v>41954</v>
      </c>
      <c r="C213" s="106"/>
      <c r="D213" s="107" t="s">
        <v>648</v>
      </c>
      <c r="E213" s="108" t="s">
        <v>600</v>
      </c>
      <c r="F213" s="109">
        <v>59</v>
      </c>
      <c r="G213" s="108" t="s">
        <v>624</v>
      </c>
      <c r="H213" s="108">
        <v>76</v>
      </c>
      <c r="I213" s="126">
        <v>76</v>
      </c>
      <c r="J213" s="127" t="s">
        <v>625</v>
      </c>
      <c r="K213" s="128">
        <f t="shared" si="151"/>
        <v>17</v>
      </c>
      <c r="L213" s="129">
        <f t="shared" si="152"/>
        <v>0.28813559322033899</v>
      </c>
      <c r="M213" s="130" t="s">
        <v>599</v>
      </c>
      <c r="N213" s="131">
        <v>43032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16</v>
      </c>
      <c r="B214" s="106">
        <v>41954</v>
      </c>
      <c r="C214" s="106"/>
      <c r="D214" s="107" t="s">
        <v>637</v>
      </c>
      <c r="E214" s="108" t="s">
        <v>600</v>
      </c>
      <c r="F214" s="109">
        <v>99</v>
      </c>
      <c r="G214" s="108" t="s">
        <v>624</v>
      </c>
      <c r="H214" s="108">
        <v>120</v>
      </c>
      <c r="I214" s="126">
        <v>120</v>
      </c>
      <c r="J214" s="127" t="s">
        <v>649</v>
      </c>
      <c r="K214" s="128">
        <f t="shared" si="151"/>
        <v>21</v>
      </c>
      <c r="L214" s="129">
        <f t="shared" si="152"/>
        <v>0.21212121212121213</v>
      </c>
      <c r="M214" s="130" t="s">
        <v>599</v>
      </c>
      <c r="N214" s="131">
        <v>41960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17</v>
      </c>
      <c r="B215" s="106">
        <v>41956</v>
      </c>
      <c r="C215" s="106"/>
      <c r="D215" s="107" t="s">
        <v>650</v>
      </c>
      <c r="E215" s="108" t="s">
        <v>600</v>
      </c>
      <c r="F215" s="109">
        <v>22</v>
      </c>
      <c r="G215" s="108" t="s">
        <v>624</v>
      </c>
      <c r="H215" s="108">
        <v>33.549999999999997</v>
      </c>
      <c r="I215" s="126">
        <v>32</v>
      </c>
      <c r="J215" s="127" t="s">
        <v>651</v>
      </c>
      <c r="K215" s="128">
        <f t="shared" si="151"/>
        <v>11.549999999999997</v>
      </c>
      <c r="L215" s="129">
        <f t="shared" si="152"/>
        <v>0.52499999999999991</v>
      </c>
      <c r="M215" s="130" t="s">
        <v>599</v>
      </c>
      <c r="N215" s="131">
        <v>42188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18</v>
      </c>
      <c r="B216" s="106">
        <v>41976</v>
      </c>
      <c r="C216" s="106"/>
      <c r="D216" s="107" t="s">
        <v>652</v>
      </c>
      <c r="E216" s="108" t="s">
        <v>600</v>
      </c>
      <c r="F216" s="109">
        <v>440</v>
      </c>
      <c r="G216" s="108" t="s">
        <v>624</v>
      </c>
      <c r="H216" s="108">
        <v>520</v>
      </c>
      <c r="I216" s="126">
        <v>520</v>
      </c>
      <c r="J216" s="127" t="s">
        <v>653</v>
      </c>
      <c r="K216" s="128">
        <f t="shared" si="151"/>
        <v>80</v>
      </c>
      <c r="L216" s="129">
        <f t="shared" si="152"/>
        <v>0.18181818181818182</v>
      </c>
      <c r="M216" s="130" t="s">
        <v>599</v>
      </c>
      <c r="N216" s="131">
        <v>42208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19</v>
      </c>
      <c r="B217" s="106">
        <v>41976</v>
      </c>
      <c r="C217" s="106"/>
      <c r="D217" s="107" t="s">
        <v>654</v>
      </c>
      <c r="E217" s="108" t="s">
        <v>600</v>
      </c>
      <c r="F217" s="109">
        <v>360</v>
      </c>
      <c r="G217" s="108" t="s">
        <v>624</v>
      </c>
      <c r="H217" s="108">
        <v>427</v>
      </c>
      <c r="I217" s="126">
        <v>425</v>
      </c>
      <c r="J217" s="127" t="s">
        <v>655</v>
      </c>
      <c r="K217" s="128">
        <f t="shared" si="151"/>
        <v>67</v>
      </c>
      <c r="L217" s="129">
        <f t="shared" si="152"/>
        <v>0.18611111111111112</v>
      </c>
      <c r="M217" s="130" t="s">
        <v>599</v>
      </c>
      <c r="N217" s="131">
        <v>42058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20</v>
      </c>
      <c r="B218" s="106">
        <v>42012</v>
      </c>
      <c r="C218" s="106"/>
      <c r="D218" s="107" t="s">
        <v>656</v>
      </c>
      <c r="E218" s="108" t="s">
        <v>600</v>
      </c>
      <c r="F218" s="109">
        <v>360</v>
      </c>
      <c r="G218" s="108" t="s">
        <v>624</v>
      </c>
      <c r="H218" s="108">
        <v>455</v>
      </c>
      <c r="I218" s="126">
        <v>420</v>
      </c>
      <c r="J218" s="127" t="s">
        <v>657</v>
      </c>
      <c r="K218" s="128">
        <f t="shared" si="151"/>
        <v>95</v>
      </c>
      <c r="L218" s="129">
        <f t="shared" si="152"/>
        <v>0.2638888888888889</v>
      </c>
      <c r="M218" s="130" t="s">
        <v>599</v>
      </c>
      <c r="N218" s="131">
        <v>42024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21</v>
      </c>
      <c r="B219" s="106">
        <v>42012</v>
      </c>
      <c r="C219" s="106"/>
      <c r="D219" s="107" t="s">
        <v>658</v>
      </c>
      <c r="E219" s="108" t="s">
        <v>600</v>
      </c>
      <c r="F219" s="109">
        <v>130</v>
      </c>
      <c r="G219" s="108"/>
      <c r="H219" s="108">
        <v>175.5</v>
      </c>
      <c r="I219" s="126">
        <v>165</v>
      </c>
      <c r="J219" s="127" t="s">
        <v>659</v>
      </c>
      <c r="K219" s="128">
        <f t="shared" si="151"/>
        <v>45.5</v>
      </c>
      <c r="L219" s="129">
        <f t="shared" si="152"/>
        <v>0.35</v>
      </c>
      <c r="M219" s="130" t="s">
        <v>599</v>
      </c>
      <c r="N219" s="131">
        <v>43088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22</v>
      </c>
      <c r="B220" s="106">
        <v>42040</v>
      </c>
      <c r="C220" s="106"/>
      <c r="D220" s="107" t="s">
        <v>390</v>
      </c>
      <c r="E220" s="108" t="s">
        <v>623</v>
      </c>
      <c r="F220" s="109">
        <v>98</v>
      </c>
      <c r="G220" s="108"/>
      <c r="H220" s="108">
        <v>120</v>
      </c>
      <c r="I220" s="126">
        <v>120</v>
      </c>
      <c r="J220" s="127" t="s">
        <v>625</v>
      </c>
      <c r="K220" s="128">
        <f t="shared" si="151"/>
        <v>22</v>
      </c>
      <c r="L220" s="129">
        <f t="shared" si="152"/>
        <v>0.22448979591836735</v>
      </c>
      <c r="M220" s="130" t="s">
        <v>599</v>
      </c>
      <c r="N220" s="131">
        <v>42753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23</v>
      </c>
      <c r="B221" s="106">
        <v>42040</v>
      </c>
      <c r="C221" s="106"/>
      <c r="D221" s="107" t="s">
        <v>660</v>
      </c>
      <c r="E221" s="108" t="s">
        <v>623</v>
      </c>
      <c r="F221" s="109">
        <v>196</v>
      </c>
      <c r="G221" s="108"/>
      <c r="H221" s="108">
        <v>262</v>
      </c>
      <c r="I221" s="126">
        <v>255</v>
      </c>
      <c r="J221" s="127" t="s">
        <v>625</v>
      </c>
      <c r="K221" s="128">
        <f t="shared" si="151"/>
        <v>66</v>
      </c>
      <c r="L221" s="129">
        <f t="shared" si="152"/>
        <v>0.33673469387755101</v>
      </c>
      <c r="M221" s="130" t="s">
        <v>599</v>
      </c>
      <c r="N221" s="131">
        <v>42599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24</v>
      </c>
      <c r="B222" s="110">
        <v>42067</v>
      </c>
      <c r="C222" s="110"/>
      <c r="D222" s="111" t="s">
        <v>389</v>
      </c>
      <c r="E222" s="112" t="s">
        <v>623</v>
      </c>
      <c r="F222" s="113">
        <v>235</v>
      </c>
      <c r="G222" s="113"/>
      <c r="H222" s="114">
        <v>77</v>
      </c>
      <c r="I222" s="132" t="s">
        <v>661</v>
      </c>
      <c r="J222" s="133" t="s">
        <v>662</v>
      </c>
      <c r="K222" s="134">
        <f t="shared" si="151"/>
        <v>-158</v>
      </c>
      <c r="L222" s="135">
        <f t="shared" si="152"/>
        <v>-0.67234042553191486</v>
      </c>
      <c r="M222" s="136" t="s">
        <v>663</v>
      </c>
      <c r="N222" s="137">
        <v>43522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25</v>
      </c>
      <c r="B223" s="106">
        <v>42067</v>
      </c>
      <c r="C223" s="106"/>
      <c r="D223" s="107" t="s">
        <v>481</v>
      </c>
      <c r="E223" s="108" t="s">
        <v>623</v>
      </c>
      <c r="F223" s="109">
        <v>185</v>
      </c>
      <c r="G223" s="108"/>
      <c r="H223" s="108">
        <v>224</v>
      </c>
      <c r="I223" s="126" t="s">
        <v>664</v>
      </c>
      <c r="J223" s="127" t="s">
        <v>625</v>
      </c>
      <c r="K223" s="128">
        <f t="shared" si="151"/>
        <v>39</v>
      </c>
      <c r="L223" s="129">
        <f t="shared" si="152"/>
        <v>0.21081081081081082</v>
      </c>
      <c r="M223" s="130" t="s">
        <v>599</v>
      </c>
      <c r="N223" s="131">
        <v>42647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4">
        <v>26</v>
      </c>
      <c r="B224" s="115">
        <v>42090</v>
      </c>
      <c r="C224" s="115"/>
      <c r="D224" s="116" t="s">
        <v>665</v>
      </c>
      <c r="E224" s="117" t="s">
        <v>623</v>
      </c>
      <c r="F224" s="118">
        <v>49.5</v>
      </c>
      <c r="G224" s="119"/>
      <c r="H224" s="119">
        <v>15.85</v>
      </c>
      <c r="I224" s="119">
        <v>67</v>
      </c>
      <c r="J224" s="138" t="s">
        <v>666</v>
      </c>
      <c r="K224" s="119">
        <f t="shared" si="151"/>
        <v>-33.65</v>
      </c>
      <c r="L224" s="139">
        <f t="shared" si="152"/>
        <v>-0.67979797979797973</v>
      </c>
      <c r="M224" s="136" t="s">
        <v>663</v>
      </c>
      <c r="N224" s="140">
        <v>43627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27</v>
      </c>
      <c r="B225" s="106">
        <v>42093</v>
      </c>
      <c r="C225" s="106"/>
      <c r="D225" s="107" t="s">
        <v>667</v>
      </c>
      <c r="E225" s="108" t="s">
        <v>623</v>
      </c>
      <c r="F225" s="109">
        <v>183.5</v>
      </c>
      <c r="G225" s="108"/>
      <c r="H225" s="108">
        <v>219</v>
      </c>
      <c r="I225" s="126">
        <v>218</v>
      </c>
      <c r="J225" s="127" t="s">
        <v>668</v>
      </c>
      <c r="K225" s="128">
        <f t="shared" si="151"/>
        <v>35.5</v>
      </c>
      <c r="L225" s="129">
        <f t="shared" si="152"/>
        <v>0.19346049046321526</v>
      </c>
      <c r="M225" s="130" t="s">
        <v>599</v>
      </c>
      <c r="N225" s="131">
        <v>42103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28</v>
      </c>
      <c r="B226" s="106">
        <v>42114</v>
      </c>
      <c r="C226" s="106"/>
      <c r="D226" s="107" t="s">
        <v>669</v>
      </c>
      <c r="E226" s="108" t="s">
        <v>623</v>
      </c>
      <c r="F226" s="109">
        <f>(227+237)/2</f>
        <v>232</v>
      </c>
      <c r="G226" s="108"/>
      <c r="H226" s="108">
        <v>298</v>
      </c>
      <c r="I226" s="126">
        <v>298</v>
      </c>
      <c r="J226" s="127" t="s">
        <v>625</v>
      </c>
      <c r="K226" s="128">
        <f t="shared" si="151"/>
        <v>66</v>
      </c>
      <c r="L226" s="129">
        <f t="shared" si="152"/>
        <v>0.28448275862068967</v>
      </c>
      <c r="M226" s="130" t="s">
        <v>599</v>
      </c>
      <c r="N226" s="131">
        <v>42823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29</v>
      </c>
      <c r="B227" s="106">
        <v>42128</v>
      </c>
      <c r="C227" s="106"/>
      <c r="D227" s="107" t="s">
        <v>670</v>
      </c>
      <c r="E227" s="108" t="s">
        <v>600</v>
      </c>
      <c r="F227" s="109">
        <v>385</v>
      </c>
      <c r="G227" s="108"/>
      <c r="H227" s="108">
        <f>212.5+331</f>
        <v>543.5</v>
      </c>
      <c r="I227" s="126">
        <v>510</v>
      </c>
      <c r="J227" s="127" t="s">
        <v>671</v>
      </c>
      <c r="K227" s="128">
        <f t="shared" si="151"/>
        <v>158.5</v>
      </c>
      <c r="L227" s="129">
        <f t="shared" si="152"/>
        <v>0.41168831168831171</v>
      </c>
      <c r="M227" s="130" t="s">
        <v>599</v>
      </c>
      <c r="N227" s="131">
        <v>42235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30</v>
      </c>
      <c r="B228" s="106">
        <v>42128</v>
      </c>
      <c r="C228" s="106"/>
      <c r="D228" s="107" t="s">
        <v>672</v>
      </c>
      <c r="E228" s="108" t="s">
        <v>600</v>
      </c>
      <c r="F228" s="109">
        <v>115.5</v>
      </c>
      <c r="G228" s="108"/>
      <c r="H228" s="108">
        <v>146</v>
      </c>
      <c r="I228" s="126">
        <v>142</v>
      </c>
      <c r="J228" s="127" t="s">
        <v>673</v>
      </c>
      <c r="K228" s="128">
        <f t="shared" si="151"/>
        <v>30.5</v>
      </c>
      <c r="L228" s="129">
        <f t="shared" si="152"/>
        <v>0.26406926406926406</v>
      </c>
      <c r="M228" s="130" t="s">
        <v>599</v>
      </c>
      <c r="N228" s="131">
        <v>42202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31</v>
      </c>
      <c r="B229" s="106">
        <v>42151</v>
      </c>
      <c r="C229" s="106"/>
      <c r="D229" s="107" t="s">
        <v>674</v>
      </c>
      <c r="E229" s="108" t="s">
        <v>600</v>
      </c>
      <c r="F229" s="109">
        <v>237.5</v>
      </c>
      <c r="G229" s="108"/>
      <c r="H229" s="108">
        <v>279.5</v>
      </c>
      <c r="I229" s="126">
        <v>278</v>
      </c>
      <c r="J229" s="127" t="s">
        <v>625</v>
      </c>
      <c r="K229" s="128">
        <f t="shared" si="151"/>
        <v>42</v>
      </c>
      <c r="L229" s="129">
        <f t="shared" si="152"/>
        <v>0.17684210526315788</v>
      </c>
      <c r="M229" s="130" t="s">
        <v>599</v>
      </c>
      <c r="N229" s="131">
        <v>42222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32</v>
      </c>
      <c r="B230" s="106">
        <v>42174</v>
      </c>
      <c r="C230" s="106"/>
      <c r="D230" s="107" t="s">
        <v>644</v>
      </c>
      <c r="E230" s="108" t="s">
        <v>623</v>
      </c>
      <c r="F230" s="109">
        <v>340</v>
      </c>
      <c r="G230" s="108"/>
      <c r="H230" s="108">
        <v>448</v>
      </c>
      <c r="I230" s="126">
        <v>448</v>
      </c>
      <c r="J230" s="127" t="s">
        <v>625</v>
      </c>
      <c r="K230" s="128">
        <f t="shared" si="151"/>
        <v>108</v>
      </c>
      <c r="L230" s="129">
        <f t="shared" si="152"/>
        <v>0.31764705882352939</v>
      </c>
      <c r="M230" s="130" t="s">
        <v>599</v>
      </c>
      <c r="N230" s="131">
        <v>43018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33</v>
      </c>
      <c r="B231" s="106">
        <v>42191</v>
      </c>
      <c r="C231" s="106"/>
      <c r="D231" s="107" t="s">
        <v>675</v>
      </c>
      <c r="E231" s="108" t="s">
        <v>623</v>
      </c>
      <c r="F231" s="109">
        <v>390</v>
      </c>
      <c r="G231" s="108"/>
      <c r="H231" s="108">
        <v>460</v>
      </c>
      <c r="I231" s="126">
        <v>460</v>
      </c>
      <c r="J231" s="127" t="s">
        <v>625</v>
      </c>
      <c r="K231" s="128">
        <f t="shared" ref="K231:K251" si="153">H231-F231</f>
        <v>70</v>
      </c>
      <c r="L231" s="129">
        <f t="shared" ref="L231:L251" si="154">K231/F231</f>
        <v>0.17948717948717949</v>
      </c>
      <c r="M231" s="130" t="s">
        <v>599</v>
      </c>
      <c r="N231" s="131">
        <v>42478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34</v>
      </c>
      <c r="B232" s="110">
        <v>42195</v>
      </c>
      <c r="C232" s="110"/>
      <c r="D232" s="111" t="s">
        <v>676</v>
      </c>
      <c r="E232" s="112" t="s">
        <v>623</v>
      </c>
      <c r="F232" s="113">
        <v>122.5</v>
      </c>
      <c r="G232" s="113"/>
      <c r="H232" s="114">
        <v>61</v>
      </c>
      <c r="I232" s="132">
        <v>172</v>
      </c>
      <c r="J232" s="133" t="s">
        <v>677</v>
      </c>
      <c r="K232" s="134">
        <f t="shared" si="153"/>
        <v>-61.5</v>
      </c>
      <c r="L232" s="135">
        <f t="shared" si="154"/>
        <v>-0.50204081632653064</v>
      </c>
      <c r="M232" s="136" t="s">
        <v>663</v>
      </c>
      <c r="N232" s="137">
        <v>43333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35</v>
      </c>
      <c r="B233" s="106">
        <v>42219</v>
      </c>
      <c r="C233" s="106"/>
      <c r="D233" s="107" t="s">
        <v>678</v>
      </c>
      <c r="E233" s="108" t="s">
        <v>623</v>
      </c>
      <c r="F233" s="109">
        <v>297.5</v>
      </c>
      <c r="G233" s="108"/>
      <c r="H233" s="108">
        <v>350</v>
      </c>
      <c r="I233" s="126">
        <v>360</v>
      </c>
      <c r="J233" s="127" t="s">
        <v>679</v>
      </c>
      <c r="K233" s="128">
        <f t="shared" si="153"/>
        <v>52.5</v>
      </c>
      <c r="L233" s="129">
        <f t="shared" si="154"/>
        <v>0.17647058823529413</v>
      </c>
      <c r="M233" s="130" t="s">
        <v>599</v>
      </c>
      <c r="N233" s="131">
        <v>42232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36</v>
      </c>
      <c r="B234" s="106">
        <v>42219</v>
      </c>
      <c r="C234" s="106"/>
      <c r="D234" s="107" t="s">
        <v>680</v>
      </c>
      <c r="E234" s="108" t="s">
        <v>623</v>
      </c>
      <c r="F234" s="109">
        <v>115.5</v>
      </c>
      <c r="G234" s="108"/>
      <c r="H234" s="108">
        <v>149</v>
      </c>
      <c r="I234" s="126">
        <v>140</v>
      </c>
      <c r="J234" s="141" t="s">
        <v>681</v>
      </c>
      <c r="K234" s="128">
        <f t="shared" si="153"/>
        <v>33.5</v>
      </c>
      <c r="L234" s="129">
        <f t="shared" si="154"/>
        <v>0.29004329004329005</v>
      </c>
      <c r="M234" s="130" t="s">
        <v>599</v>
      </c>
      <c r="N234" s="131">
        <v>42740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37</v>
      </c>
      <c r="B235" s="106">
        <v>42251</v>
      </c>
      <c r="C235" s="106"/>
      <c r="D235" s="107" t="s">
        <v>674</v>
      </c>
      <c r="E235" s="108" t="s">
        <v>623</v>
      </c>
      <c r="F235" s="109">
        <v>226</v>
      </c>
      <c r="G235" s="108"/>
      <c r="H235" s="108">
        <v>292</v>
      </c>
      <c r="I235" s="126">
        <v>292</v>
      </c>
      <c r="J235" s="127" t="s">
        <v>682</v>
      </c>
      <c r="K235" s="128">
        <f t="shared" si="153"/>
        <v>66</v>
      </c>
      <c r="L235" s="129">
        <f t="shared" si="154"/>
        <v>0.29203539823008851</v>
      </c>
      <c r="M235" s="130" t="s">
        <v>599</v>
      </c>
      <c r="N235" s="131">
        <v>42286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38</v>
      </c>
      <c r="B236" s="106">
        <v>42254</v>
      </c>
      <c r="C236" s="106"/>
      <c r="D236" s="107" t="s">
        <v>669</v>
      </c>
      <c r="E236" s="108" t="s">
        <v>623</v>
      </c>
      <c r="F236" s="109">
        <v>232.5</v>
      </c>
      <c r="G236" s="108"/>
      <c r="H236" s="108">
        <v>312.5</v>
      </c>
      <c r="I236" s="126">
        <v>310</v>
      </c>
      <c r="J236" s="127" t="s">
        <v>625</v>
      </c>
      <c r="K236" s="128">
        <f t="shared" si="153"/>
        <v>80</v>
      </c>
      <c r="L236" s="129">
        <f t="shared" si="154"/>
        <v>0.34408602150537637</v>
      </c>
      <c r="M236" s="130" t="s">
        <v>599</v>
      </c>
      <c r="N236" s="131">
        <v>42823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39</v>
      </c>
      <c r="B237" s="106">
        <v>42268</v>
      </c>
      <c r="C237" s="106"/>
      <c r="D237" s="107" t="s">
        <v>683</v>
      </c>
      <c r="E237" s="108" t="s">
        <v>623</v>
      </c>
      <c r="F237" s="109">
        <v>196.5</v>
      </c>
      <c r="G237" s="108"/>
      <c r="H237" s="108">
        <v>238</v>
      </c>
      <c r="I237" s="126">
        <v>238</v>
      </c>
      <c r="J237" s="127" t="s">
        <v>682</v>
      </c>
      <c r="K237" s="128">
        <f t="shared" si="153"/>
        <v>41.5</v>
      </c>
      <c r="L237" s="129">
        <f t="shared" si="154"/>
        <v>0.21119592875318066</v>
      </c>
      <c r="M237" s="130" t="s">
        <v>599</v>
      </c>
      <c r="N237" s="131">
        <v>42291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40</v>
      </c>
      <c r="B238" s="106">
        <v>42271</v>
      </c>
      <c r="C238" s="106"/>
      <c r="D238" s="107" t="s">
        <v>622</v>
      </c>
      <c r="E238" s="108" t="s">
        <v>623</v>
      </c>
      <c r="F238" s="109">
        <v>65</v>
      </c>
      <c r="G238" s="108"/>
      <c r="H238" s="108">
        <v>82</v>
      </c>
      <c r="I238" s="126">
        <v>82</v>
      </c>
      <c r="J238" s="127" t="s">
        <v>682</v>
      </c>
      <c r="K238" s="128">
        <f t="shared" si="153"/>
        <v>17</v>
      </c>
      <c r="L238" s="129">
        <f t="shared" si="154"/>
        <v>0.26153846153846155</v>
      </c>
      <c r="M238" s="130" t="s">
        <v>599</v>
      </c>
      <c r="N238" s="131">
        <v>42578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41</v>
      </c>
      <c r="B239" s="106">
        <v>42291</v>
      </c>
      <c r="C239" s="106"/>
      <c r="D239" s="107" t="s">
        <v>684</v>
      </c>
      <c r="E239" s="108" t="s">
        <v>623</v>
      </c>
      <c r="F239" s="109">
        <v>144</v>
      </c>
      <c r="G239" s="108"/>
      <c r="H239" s="108">
        <v>182.5</v>
      </c>
      <c r="I239" s="126">
        <v>181</v>
      </c>
      <c r="J239" s="127" t="s">
        <v>682</v>
      </c>
      <c r="K239" s="128">
        <f t="shared" si="153"/>
        <v>38.5</v>
      </c>
      <c r="L239" s="129">
        <f t="shared" si="154"/>
        <v>0.2673611111111111</v>
      </c>
      <c r="M239" s="130" t="s">
        <v>599</v>
      </c>
      <c r="N239" s="131">
        <v>42817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42</v>
      </c>
      <c r="B240" s="106">
        <v>42291</v>
      </c>
      <c r="C240" s="106"/>
      <c r="D240" s="107" t="s">
        <v>685</v>
      </c>
      <c r="E240" s="108" t="s">
        <v>623</v>
      </c>
      <c r="F240" s="109">
        <v>264</v>
      </c>
      <c r="G240" s="108"/>
      <c r="H240" s="108">
        <v>311</v>
      </c>
      <c r="I240" s="126">
        <v>311</v>
      </c>
      <c r="J240" s="127" t="s">
        <v>682</v>
      </c>
      <c r="K240" s="128">
        <f t="shared" si="153"/>
        <v>47</v>
      </c>
      <c r="L240" s="129">
        <f t="shared" si="154"/>
        <v>0.17803030303030304</v>
      </c>
      <c r="M240" s="130" t="s">
        <v>599</v>
      </c>
      <c r="N240" s="131">
        <v>42604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43</v>
      </c>
      <c r="B241" s="106">
        <v>42318</v>
      </c>
      <c r="C241" s="106"/>
      <c r="D241" s="107" t="s">
        <v>686</v>
      </c>
      <c r="E241" s="108" t="s">
        <v>600</v>
      </c>
      <c r="F241" s="109">
        <v>549.5</v>
      </c>
      <c r="G241" s="108"/>
      <c r="H241" s="108">
        <v>630</v>
      </c>
      <c r="I241" s="126">
        <v>630</v>
      </c>
      <c r="J241" s="127" t="s">
        <v>682</v>
      </c>
      <c r="K241" s="128">
        <f t="shared" si="153"/>
        <v>80.5</v>
      </c>
      <c r="L241" s="129">
        <f t="shared" si="154"/>
        <v>0.1464968152866242</v>
      </c>
      <c r="M241" s="130" t="s">
        <v>599</v>
      </c>
      <c r="N241" s="131">
        <v>42419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44</v>
      </c>
      <c r="B242" s="106">
        <v>42342</v>
      </c>
      <c r="C242" s="106"/>
      <c r="D242" s="107" t="s">
        <v>687</v>
      </c>
      <c r="E242" s="108" t="s">
        <v>623</v>
      </c>
      <c r="F242" s="109">
        <v>1027.5</v>
      </c>
      <c r="G242" s="108"/>
      <c r="H242" s="108">
        <v>1315</v>
      </c>
      <c r="I242" s="126">
        <v>1250</v>
      </c>
      <c r="J242" s="127" t="s">
        <v>682</v>
      </c>
      <c r="K242" s="128">
        <f t="shared" si="153"/>
        <v>287.5</v>
      </c>
      <c r="L242" s="129">
        <f t="shared" si="154"/>
        <v>0.27980535279805352</v>
      </c>
      <c r="M242" s="130" t="s">
        <v>599</v>
      </c>
      <c r="N242" s="131">
        <v>43244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45</v>
      </c>
      <c r="B243" s="106">
        <v>42367</v>
      </c>
      <c r="C243" s="106"/>
      <c r="D243" s="107" t="s">
        <v>688</v>
      </c>
      <c r="E243" s="108" t="s">
        <v>623</v>
      </c>
      <c r="F243" s="109">
        <v>465</v>
      </c>
      <c r="G243" s="108"/>
      <c r="H243" s="108">
        <v>540</v>
      </c>
      <c r="I243" s="126">
        <v>540</v>
      </c>
      <c r="J243" s="127" t="s">
        <v>682</v>
      </c>
      <c r="K243" s="128">
        <f t="shared" si="153"/>
        <v>75</v>
      </c>
      <c r="L243" s="129">
        <f t="shared" si="154"/>
        <v>0.16129032258064516</v>
      </c>
      <c r="M243" s="130" t="s">
        <v>599</v>
      </c>
      <c r="N243" s="131">
        <v>42530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46</v>
      </c>
      <c r="B244" s="106">
        <v>42380</v>
      </c>
      <c r="C244" s="106"/>
      <c r="D244" s="107" t="s">
        <v>390</v>
      </c>
      <c r="E244" s="108" t="s">
        <v>600</v>
      </c>
      <c r="F244" s="109">
        <v>81</v>
      </c>
      <c r="G244" s="108"/>
      <c r="H244" s="108">
        <v>110</v>
      </c>
      <c r="I244" s="126">
        <v>110</v>
      </c>
      <c r="J244" s="127" t="s">
        <v>682</v>
      </c>
      <c r="K244" s="128">
        <f t="shared" si="153"/>
        <v>29</v>
      </c>
      <c r="L244" s="129">
        <f t="shared" si="154"/>
        <v>0.35802469135802467</v>
      </c>
      <c r="M244" s="130" t="s">
        <v>599</v>
      </c>
      <c r="N244" s="131">
        <v>42745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47</v>
      </c>
      <c r="B245" s="106">
        <v>42382</v>
      </c>
      <c r="C245" s="106"/>
      <c r="D245" s="107" t="s">
        <v>689</v>
      </c>
      <c r="E245" s="108" t="s">
        <v>600</v>
      </c>
      <c r="F245" s="109">
        <v>417.5</v>
      </c>
      <c r="G245" s="108"/>
      <c r="H245" s="108">
        <v>547</v>
      </c>
      <c r="I245" s="126">
        <v>535</v>
      </c>
      <c r="J245" s="127" t="s">
        <v>682</v>
      </c>
      <c r="K245" s="128">
        <f t="shared" si="153"/>
        <v>129.5</v>
      </c>
      <c r="L245" s="129">
        <f t="shared" si="154"/>
        <v>0.31017964071856285</v>
      </c>
      <c r="M245" s="130" t="s">
        <v>599</v>
      </c>
      <c r="N245" s="131">
        <v>42578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48</v>
      </c>
      <c r="B246" s="106">
        <v>42408</v>
      </c>
      <c r="C246" s="106"/>
      <c r="D246" s="107" t="s">
        <v>690</v>
      </c>
      <c r="E246" s="108" t="s">
        <v>623</v>
      </c>
      <c r="F246" s="109">
        <v>650</v>
      </c>
      <c r="G246" s="108"/>
      <c r="H246" s="108">
        <v>800</v>
      </c>
      <c r="I246" s="126">
        <v>800</v>
      </c>
      <c r="J246" s="127" t="s">
        <v>682</v>
      </c>
      <c r="K246" s="128">
        <f t="shared" si="153"/>
        <v>150</v>
      </c>
      <c r="L246" s="129">
        <f t="shared" si="154"/>
        <v>0.23076923076923078</v>
      </c>
      <c r="M246" s="130" t="s">
        <v>599</v>
      </c>
      <c r="N246" s="131">
        <v>43154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49</v>
      </c>
      <c r="B247" s="106">
        <v>42433</v>
      </c>
      <c r="C247" s="106"/>
      <c r="D247" s="107" t="s">
        <v>197</v>
      </c>
      <c r="E247" s="108" t="s">
        <v>623</v>
      </c>
      <c r="F247" s="109">
        <v>437.5</v>
      </c>
      <c r="G247" s="108"/>
      <c r="H247" s="108">
        <v>504.5</v>
      </c>
      <c r="I247" s="126">
        <v>522</v>
      </c>
      <c r="J247" s="127" t="s">
        <v>691</v>
      </c>
      <c r="K247" s="128">
        <f t="shared" si="153"/>
        <v>67</v>
      </c>
      <c r="L247" s="129">
        <f t="shared" si="154"/>
        <v>0.15314285714285714</v>
      </c>
      <c r="M247" s="130" t="s">
        <v>599</v>
      </c>
      <c r="N247" s="131">
        <v>42480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50</v>
      </c>
      <c r="B248" s="106">
        <v>42438</v>
      </c>
      <c r="C248" s="106"/>
      <c r="D248" s="107" t="s">
        <v>692</v>
      </c>
      <c r="E248" s="108" t="s">
        <v>623</v>
      </c>
      <c r="F248" s="109">
        <v>189.5</v>
      </c>
      <c r="G248" s="108"/>
      <c r="H248" s="108">
        <v>218</v>
      </c>
      <c r="I248" s="126">
        <v>218</v>
      </c>
      <c r="J248" s="127" t="s">
        <v>682</v>
      </c>
      <c r="K248" s="128">
        <f t="shared" si="153"/>
        <v>28.5</v>
      </c>
      <c r="L248" s="129">
        <f t="shared" si="154"/>
        <v>0.15039577836411611</v>
      </c>
      <c r="M248" s="130" t="s">
        <v>599</v>
      </c>
      <c r="N248" s="131">
        <v>43034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4">
        <v>51</v>
      </c>
      <c r="B249" s="115">
        <v>42471</v>
      </c>
      <c r="C249" s="115"/>
      <c r="D249" s="116" t="s">
        <v>693</v>
      </c>
      <c r="E249" s="117" t="s">
        <v>623</v>
      </c>
      <c r="F249" s="118">
        <v>36.5</v>
      </c>
      <c r="G249" s="119"/>
      <c r="H249" s="119">
        <v>15.85</v>
      </c>
      <c r="I249" s="119">
        <v>60</v>
      </c>
      <c r="J249" s="138" t="s">
        <v>694</v>
      </c>
      <c r="K249" s="134">
        <f t="shared" si="153"/>
        <v>-20.65</v>
      </c>
      <c r="L249" s="168">
        <f t="shared" si="154"/>
        <v>-0.5657534246575342</v>
      </c>
      <c r="M249" s="136" t="s">
        <v>663</v>
      </c>
      <c r="N249" s="169">
        <v>43627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52</v>
      </c>
      <c r="B250" s="106">
        <v>42472</v>
      </c>
      <c r="C250" s="106"/>
      <c r="D250" s="107" t="s">
        <v>695</v>
      </c>
      <c r="E250" s="108" t="s">
        <v>623</v>
      </c>
      <c r="F250" s="109">
        <v>93</v>
      </c>
      <c r="G250" s="108"/>
      <c r="H250" s="108">
        <v>149</v>
      </c>
      <c r="I250" s="126">
        <v>140</v>
      </c>
      <c r="J250" s="141" t="s">
        <v>696</v>
      </c>
      <c r="K250" s="128">
        <f t="shared" si="153"/>
        <v>56</v>
      </c>
      <c r="L250" s="129">
        <f t="shared" si="154"/>
        <v>0.60215053763440862</v>
      </c>
      <c r="M250" s="130" t="s">
        <v>599</v>
      </c>
      <c r="N250" s="131">
        <v>42740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53</v>
      </c>
      <c r="B251" s="106">
        <v>42472</v>
      </c>
      <c r="C251" s="106"/>
      <c r="D251" s="107" t="s">
        <v>697</v>
      </c>
      <c r="E251" s="108" t="s">
        <v>623</v>
      </c>
      <c r="F251" s="109">
        <v>130</v>
      </c>
      <c r="G251" s="108"/>
      <c r="H251" s="108">
        <v>150</v>
      </c>
      <c r="I251" s="126" t="s">
        <v>698</v>
      </c>
      <c r="J251" s="127" t="s">
        <v>682</v>
      </c>
      <c r="K251" s="128">
        <f t="shared" si="153"/>
        <v>20</v>
      </c>
      <c r="L251" s="129">
        <f t="shared" si="154"/>
        <v>0.15384615384615385</v>
      </c>
      <c r="M251" s="130" t="s">
        <v>599</v>
      </c>
      <c r="N251" s="131">
        <v>42564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54</v>
      </c>
      <c r="B252" s="106">
        <v>42473</v>
      </c>
      <c r="C252" s="106"/>
      <c r="D252" s="107" t="s">
        <v>354</v>
      </c>
      <c r="E252" s="108" t="s">
        <v>623</v>
      </c>
      <c r="F252" s="109">
        <v>196</v>
      </c>
      <c r="G252" s="108"/>
      <c r="H252" s="108">
        <v>299</v>
      </c>
      <c r="I252" s="126">
        <v>299</v>
      </c>
      <c r="J252" s="127" t="s">
        <v>682</v>
      </c>
      <c r="K252" s="128">
        <v>103</v>
      </c>
      <c r="L252" s="129">
        <v>0.52551020408163296</v>
      </c>
      <c r="M252" s="130" t="s">
        <v>599</v>
      </c>
      <c r="N252" s="131">
        <v>42620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55</v>
      </c>
      <c r="B253" s="106">
        <v>42473</v>
      </c>
      <c r="C253" s="106"/>
      <c r="D253" s="107" t="s">
        <v>756</v>
      </c>
      <c r="E253" s="108" t="s">
        <v>623</v>
      </c>
      <c r="F253" s="109">
        <v>88</v>
      </c>
      <c r="G253" s="108"/>
      <c r="H253" s="108">
        <v>103</v>
      </c>
      <c r="I253" s="126">
        <v>103</v>
      </c>
      <c r="J253" s="127" t="s">
        <v>682</v>
      </c>
      <c r="K253" s="128">
        <v>15</v>
      </c>
      <c r="L253" s="129">
        <v>0.170454545454545</v>
      </c>
      <c r="M253" s="130" t="s">
        <v>599</v>
      </c>
      <c r="N253" s="131">
        <v>42530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56</v>
      </c>
      <c r="B254" s="106">
        <v>42492</v>
      </c>
      <c r="C254" s="106"/>
      <c r="D254" s="107" t="s">
        <v>699</v>
      </c>
      <c r="E254" s="108" t="s">
        <v>623</v>
      </c>
      <c r="F254" s="109">
        <v>127.5</v>
      </c>
      <c r="G254" s="108"/>
      <c r="H254" s="108">
        <v>148</v>
      </c>
      <c r="I254" s="126" t="s">
        <v>700</v>
      </c>
      <c r="J254" s="127" t="s">
        <v>682</v>
      </c>
      <c r="K254" s="128">
        <f>H254-F254</f>
        <v>20.5</v>
      </c>
      <c r="L254" s="129">
        <f>K254/F254</f>
        <v>0.16078431372549021</v>
      </c>
      <c r="M254" s="130" t="s">
        <v>599</v>
      </c>
      <c r="N254" s="131">
        <v>42564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57</v>
      </c>
      <c r="B255" s="106">
        <v>42493</v>
      </c>
      <c r="C255" s="106"/>
      <c r="D255" s="107" t="s">
        <v>701</v>
      </c>
      <c r="E255" s="108" t="s">
        <v>623</v>
      </c>
      <c r="F255" s="109">
        <v>675</v>
      </c>
      <c r="G255" s="108"/>
      <c r="H255" s="108">
        <v>815</v>
      </c>
      <c r="I255" s="126" t="s">
        <v>702</v>
      </c>
      <c r="J255" s="127" t="s">
        <v>682</v>
      </c>
      <c r="K255" s="128">
        <f>H255-F255</f>
        <v>140</v>
      </c>
      <c r="L255" s="129">
        <f>K255/F255</f>
        <v>0.2074074074074074</v>
      </c>
      <c r="M255" s="130" t="s">
        <v>599</v>
      </c>
      <c r="N255" s="131">
        <v>43154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58</v>
      </c>
      <c r="B256" s="110">
        <v>42522</v>
      </c>
      <c r="C256" s="110"/>
      <c r="D256" s="111" t="s">
        <v>757</v>
      </c>
      <c r="E256" s="112" t="s">
        <v>623</v>
      </c>
      <c r="F256" s="113">
        <v>500</v>
      </c>
      <c r="G256" s="113"/>
      <c r="H256" s="114">
        <v>232.5</v>
      </c>
      <c r="I256" s="132" t="s">
        <v>758</v>
      </c>
      <c r="J256" s="133" t="s">
        <v>759</v>
      </c>
      <c r="K256" s="134">
        <f>H256-F256</f>
        <v>-267.5</v>
      </c>
      <c r="L256" s="135">
        <f>K256/F256</f>
        <v>-0.53500000000000003</v>
      </c>
      <c r="M256" s="136" t="s">
        <v>663</v>
      </c>
      <c r="N256" s="137">
        <v>43735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59</v>
      </c>
      <c r="B257" s="106">
        <v>42527</v>
      </c>
      <c r="C257" s="106"/>
      <c r="D257" s="107" t="s">
        <v>703</v>
      </c>
      <c r="E257" s="108" t="s">
        <v>623</v>
      </c>
      <c r="F257" s="109">
        <v>110</v>
      </c>
      <c r="G257" s="108"/>
      <c r="H257" s="108">
        <v>126.5</v>
      </c>
      <c r="I257" s="126">
        <v>125</v>
      </c>
      <c r="J257" s="127" t="s">
        <v>632</v>
      </c>
      <c r="K257" s="128">
        <f>H257-F257</f>
        <v>16.5</v>
      </c>
      <c r="L257" s="129">
        <f>K257/F257</f>
        <v>0.15</v>
      </c>
      <c r="M257" s="130" t="s">
        <v>599</v>
      </c>
      <c r="N257" s="131">
        <v>42552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3">
        <v>60</v>
      </c>
      <c r="B258" s="106">
        <v>42538</v>
      </c>
      <c r="C258" s="106"/>
      <c r="D258" s="107" t="s">
        <v>704</v>
      </c>
      <c r="E258" s="108" t="s">
        <v>623</v>
      </c>
      <c r="F258" s="109">
        <v>44</v>
      </c>
      <c r="G258" s="108"/>
      <c r="H258" s="108">
        <v>69.5</v>
      </c>
      <c r="I258" s="126">
        <v>69.5</v>
      </c>
      <c r="J258" s="127" t="s">
        <v>705</v>
      </c>
      <c r="K258" s="128">
        <f>H258-F258</f>
        <v>25.5</v>
      </c>
      <c r="L258" s="129">
        <f>K258/F258</f>
        <v>0.57954545454545459</v>
      </c>
      <c r="M258" s="130" t="s">
        <v>599</v>
      </c>
      <c r="N258" s="131">
        <v>42977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61</v>
      </c>
      <c r="B259" s="106">
        <v>42549</v>
      </c>
      <c r="C259" s="106"/>
      <c r="D259" s="148" t="s">
        <v>760</v>
      </c>
      <c r="E259" s="108" t="s">
        <v>623</v>
      </c>
      <c r="F259" s="109">
        <v>262.5</v>
      </c>
      <c r="G259" s="108"/>
      <c r="H259" s="108">
        <v>340</v>
      </c>
      <c r="I259" s="126">
        <v>333</v>
      </c>
      <c r="J259" s="127" t="s">
        <v>761</v>
      </c>
      <c r="K259" s="128">
        <v>77.5</v>
      </c>
      <c r="L259" s="129">
        <v>0.29523809523809502</v>
      </c>
      <c r="M259" s="130" t="s">
        <v>599</v>
      </c>
      <c r="N259" s="131">
        <v>43017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62</v>
      </c>
      <c r="B260" s="106">
        <v>42549</v>
      </c>
      <c r="C260" s="106"/>
      <c r="D260" s="148" t="s">
        <v>762</v>
      </c>
      <c r="E260" s="108" t="s">
        <v>623</v>
      </c>
      <c r="F260" s="109">
        <v>840</v>
      </c>
      <c r="G260" s="108"/>
      <c r="H260" s="108">
        <v>1230</v>
      </c>
      <c r="I260" s="126">
        <v>1230</v>
      </c>
      <c r="J260" s="127" t="s">
        <v>682</v>
      </c>
      <c r="K260" s="128">
        <v>390</v>
      </c>
      <c r="L260" s="129">
        <v>0.46428571428571402</v>
      </c>
      <c r="M260" s="130" t="s">
        <v>599</v>
      </c>
      <c r="N260" s="131">
        <v>42649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5">
        <v>63</v>
      </c>
      <c r="B261" s="143">
        <v>42556</v>
      </c>
      <c r="C261" s="143"/>
      <c r="D261" s="144" t="s">
        <v>706</v>
      </c>
      <c r="E261" s="145" t="s">
        <v>623</v>
      </c>
      <c r="F261" s="146">
        <v>395</v>
      </c>
      <c r="G261" s="147"/>
      <c r="H261" s="147">
        <f>(468.5+342.5)/2</f>
        <v>405.5</v>
      </c>
      <c r="I261" s="147">
        <v>510</v>
      </c>
      <c r="J261" s="170" t="s">
        <v>707</v>
      </c>
      <c r="K261" s="171">
        <f t="shared" ref="K261:K267" si="155">H261-F261</f>
        <v>10.5</v>
      </c>
      <c r="L261" s="172">
        <f t="shared" ref="L261:L267" si="156">K261/F261</f>
        <v>2.6582278481012658E-2</v>
      </c>
      <c r="M261" s="173" t="s">
        <v>708</v>
      </c>
      <c r="N261" s="174">
        <v>43606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4">
        <v>64</v>
      </c>
      <c r="B262" s="110">
        <v>42584</v>
      </c>
      <c r="C262" s="110"/>
      <c r="D262" s="111" t="s">
        <v>709</v>
      </c>
      <c r="E262" s="112" t="s">
        <v>600</v>
      </c>
      <c r="F262" s="113">
        <f>169.5-12.8</f>
        <v>156.69999999999999</v>
      </c>
      <c r="G262" s="113"/>
      <c r="H262" s="114">
        <v>77</v>
      </c>
      <c r="I262" s="132" t="s">
        <v>710</v>
      </c>
      <c r="J262" s="384" t="s">
        <v>3401</v>
      </c>
      <c r="K262" s="134">
        <f t="shared" si="155"/>
        <v>-79.699999999999989</v>
      </c>
      <c r="L262" s="135">
        <f t="shared" si="156"/>
        <v>-0.50861518825781749</v>
      </c>
      <c r="M262" s="136" t="s">
        <v>663</v>
      </c>
      <c r="N262" s="137">
        <v>43522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4">
        <v>65</v>
      </c>
      <c r="B263" s="110">
        <v>42586</v>
      </c>
      <c r="C263" s="110"/>
      <c r="D263" s="111" t="s">
        <v>711</v>
      </c>
      <c r="E263" s="112" t="s">
        <v>623</v>
      </c>
      <c r="F263" s="113">
        <v>400</v>
      </c>
      <c r="G263" s="113"/>
      <c r="H263" s="114">
        <v>305</v>
      </c>
      <c r="I263" s="132">
        <v>475</v>
      </c>
      <c r="J263" s="133" t="s">
        <v>712</v>
      </c>
      <c r="K263" s="134">
        <f t="shared" si="155"/>
        <v>-95</v>
      </c>
      <c r="L263" s="135">
        <f t="shared" si="156"/>
        <v>-0.23749999999999999</v>
      </c>
      <c r="M263" s="136" t="s">
        <v>663</v>
      </c>
      <c r="N263" s="137">
        <v>43606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3">
        <v>66</v>
      </c>
      <c r="B264" s="106">
        <v>42593</v>
      </c>
      <c r="C264" s="106"/>
      <c r="D264" s="107" t="s">
        <v>713</v>
      </c>
      <c r="E264" s="108" t="s">
        <v>623</v>
      </c>
      <c r="F264" s="109">
        <v>86.5</v>
      </c>
      <c r="G264" s="108"/>
      <c r="H264" s="108">
        <v>130</v>
      </c>
      <c r="I264" s="126">
        <v>130</v>
      </c>
      <c r="J264" s="141" t="s">
        <v>714</v>
      </c>
      <c r="K264" s="128">
        <f t="shared" si="155"/>
        <v>43.5</v>
      </c>
      <c r="L264" s="129">
        <f t="shared" si="156"/>
        <v>0.50289017341040465</v>
      </c>
      <c r="M264" s="130" t="s">
        <v>599</v>
      </c>
      <c r="N264" s="131">
        <v>43091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67</v>
      </c>
      <c r="B265" s="110">
        <v>42600</v>
      </c>
      <c r="C265" s="110"/>
      <c r="D265" s="111" t="s">
        <v>381</v>
      </c>
      <c r="E265" s="112" t="s">
        <v>623</v>
      </c>
      <c r="F265" s="113">
        <v>133.5</v>
      </c>
      <c r="G265" s="113"/>
      <c r="H265" s="114">
        <v>126.5</v>
      </c>
      <c r="I265" s="132">
        <v>178</v>
      </c>
      <c r="J265" s="133" t="s">
        <v>715</v>
      </c>
      <c r="K265" s="134">
        <f t="shared" si="155"/>
        <v>-7</v>
      </c>
      <c r="L265" s="135">
        <f t="shared" si="156"/>
        <v>-5.2434456928838954E-2</v>
      </c>
      <c r="M265" s="136" t="s">
        <v>663</v>
      </c>
      <c r="N265" s="137">
        <v>42615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68</v>
      </c>
      <c r="B266" s="106">
        <v>42613</v>
      </c>
      <c r="C266" s="106"/>
      <c r="D266" s="107" t="s">
        <v>716</v>
      </c>
      <c r="E266" s="108" t="s">
        <v>623</v>
      </c>
      <c r="F266" s="109">
        <v>560</v>
      </c>
      <c r="G266" s="108"/>
      <c r="H266" s="108">
        <v>725</v>
      </c>
      <c r="I266" s="126">
        <v>725</v>
      </c>
      <c r="J266" s="127" t="s">
        <v>625</v>
      </c>
      <c r="K266" s="128">
        <f t="shared" si="155"/>
        <v>165</v>
      </c>
      <c r="L266" s="129">
        <f t="shared" si="156"/>
        <v>0.29464285714285715</v>
      </c>
      <c r="M266" s="130" t="s">
        <v>599</v>
      </c>
      <c r="N266" s="131">
        <v>42456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3">
        <v>69</v>
      </c>
      <c r="B267" s="106">
        <v>42614</v>
      </c>
      <c r="C267" s="106"/>
      <c r="D267" s="107" t="s">
        <v>717</v>
      </c>
      <c r="E267" s="108" t="s">
        <v>623</v>
      </c>
      <c r="F267" s="109">
        <v>160.5</v>
      </c>
      <c r="G267" s="108"/>
      <c r="H267" s="108">
        <v>210</v>
      </c>
      <c r="I267" s="126">
        <v>210</v>
      </c>
      <c r="J267" s="127" t="s">
        <v>625</v>
      </c>
      <c r="K267" s="128">
        <f t="shared" si="155"/>
        <v>49.5</v>
      </c>
      <c r="L267" s="129">
        <f t="shared" si="156"/>
        <v>0.30841121495327101</v>
      </c>
      <c r="M267" s="130" t="s">
        <v>599</v>
      </c>
      <c r="N267" s="131">
        <v>42871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70</v>
      </c>
      <c r="B268" s="106">
        <v>42646</v>
      </c>
      <c r="C268" s="106"/>
      <c r="D268" s="148" t="s">
        <v>405</v>
      </c>
      <c r="E268" s="108" t="s">
        <v>623</v>
      </c>
      <c r="F268" s="109">
        <v>430</v>
      </c>
      <c r="G268" s="108"/>
      <c r="H268" s="108">
        <v>596</v>
      </c>
      <c r="I268" s="126">
        <v>575</v>
      </c>
      <c r="J268" s="127" t="s">
        <v>763</v>
      </c>
      <c r="K268" s="128">
        <v>166</v>
      </c>
      <c r="L268" s="129">
        <v>0.38604651162790699</v>
      </c>
      <c r="M268" s="130" t="s">
        <v>599</v>
      </c>
      <c r="N268" s="131">
        <v>42769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3">
        <v>71</v>
      </c>
      <c r="B269" s="106">
        <v>42657</v>
      </c>
      <c r="C269" s="106"/>
      <c r="D269" s="107" t="s">
        <v>718</v>
      </c>
      <c r="E269" s="108" t="s">
        <v>623</v>
      </c>
      <c r="F269" s="109">
        <v>280</v>
      </c>
      <c r="G269" s="108"/>
      <c r="H269" s="108">
        <v>345</v>
      </c>
      <c r="I269" s="126">
        <v>345</v>
      </c>
      <c r="J269" s="127" t="s">
        <v>625</v>
      </c>
      <c r="K269" s="128">
        <f t="shared" ref="K269:K274" si="157">H269-F269</f>
        <v>65</v>
      </c>
      <c r="L269" s="129">
        <f>K269/F269</f>
        <v>0.23214285714285715</v>
      </c>
      <c r="M269" s="130" t="s">
        <v>599</v>
      </c>
      <c r="N269" s="131">
        <v>42814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72</v>
      </c>
      <c r="B270" s="106">
        <v>42657</v>
      </c>
      <c r="C270" s="106"/>
      <c r="D270" s="107" t="s">
        <v>719</v>
      </c>
      <c r="E270" s="108" t="s">
        <v>623</v>
      </c>
      <c r="F270" s="109">
        <v>245</v>
      </c>
      <c r="G270" s="108"/>
      <c r="H270" s="108">
        <v>325.5</v>
      </c>
      <c r="I270" s="126">
        <v>330</v>
      </c>
      <c r="J270" s="127" t="s">
        <v>720</v>
      </c>
      <c r="K270" s="128">
        <f t="shared" si="157"/>
        <v>80.5</v>
      </c>
      <c r="L270" s="129">
        <f>K270/F270</f>
        <v>0.32857142857142857</v>
      </c>
      <c r="M270" s="130" t="s">
        <v>599</v>
      </c>
      <c r="N270" s="131">
        <v>42769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3">
        <v>73</v>
      </c>
      <c r="B271" s="106">
        <v>42660</v>
      </c>
      <c r="C271" s="106"/>
      <c r="D271" s="107" t="s">
        <v>349</v>
      </c>
      <c r="E271" s="108" t="s">
        <v>623</v>
      </c>
      <c r="F271" s="109">
        <v>125</v>
      </c>
      <c r="G271" s="108"/>
      <c r="H271" s="108">
        <v>160</v>
      </c>
      <c r="I271" s="126">
        <v>160</v>
      </c>
      <c r="J271" s="127" t="s">
        <v>682</v>
      </c>
      <c r="K271" s="128">
        <f t="shared" si="157"/>
        <v>35</v>
      </c>
      <c r="L271" s="129">
        <v>0.28000000000000003</v>
      </c>
      <c r="M271" s="130" t="s">
        <v>599</v>
      </c>
      <c r="N271" s="131">
        <v>42803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74</v>
      </c>
      <c r="B272" s="106">
        <v>42660</v>
      </c>
      <c r="C272" s="106"/>
      <c r="D272" s="107" t="s">
        <v>483</v>
      </c>
      <c r="E272" s="108" t="s">
        <v>623</v>
      </c>
      <c r="F272" s="109">
        <v>114</v>
      </c>
      <c r="G272" s="108"/>
      <c r="H272" s="108">
        <v>145</v>
      </c>
      <c r="I272" s="126">
        <v>145</v>
      </c>
      <c r="J272" s="127" t="s">
        <v>682</v>
      </c>
      <c r="K272" s="128">
        <f t="shared" si="157"/>
        <v>31</v>
      </c>
      <c r="L272" s="129">
        <f>K272/F272</f>
        <v>0.27192982456140352</v>
      </c>
      <c r="M272" s="130" t="s">
        <v>599</v>
      </c>
      <c r="N272" s="131">
        <v>42859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3">
        <v>75</v>
      </c>
      <c r="B273" s="106">
        <v>42660</v>
      </c>
      <c r="C273" s="106"/>
      <c r="D273" s="107" t="s">
        <v>721</v>
      </c>
      <c r="E273" s="108" t="s">
        <v>623</v>
      </c>
      <c r="F273" s="109">
        <v>212</v>
      </c>
      <c r="G273" s="108"/>
      <c r="H273" s="108">
        <v>280</v>
      </c>
      <c r="I273" s="126">
        <v>276</v>
      </c>
      <c r="J273" s="127" t="s">
        <v>722</v>
      </c>
      <c r="K273" s="128">
        <f t="shared" si="157"/>
        <v>68</v>
      </c>
      <c r="L273" s="129">
        <f>K273/F273</f>
        <v>0.32075471698113206</v>
      </c>
      <c r="M273" s="130" t="s">
        <v>599</v>
      </c>
      <c r="N273" s="131">
        <v>42858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3">
        <v>76</v>
      </c>
      <c r="B274" s="106">
        <v>42678</v>
      </c>
      <c r="C274" s="106"/>
      <c r="D274" s="107" t="s">
        <v>151</v>
      </c>
      <c r="E274" s="108" t="s">
        <v>623</v>
      </c>
      <c r="F274" s="109">
        <v>155</v>
      </c>
      <c r="G274" s="108"/>
      <c r="H274" s="108">
        <v>210</v>
      </c>
      <c r="I274" s="126">
        <v>210</v>
      </c>
      <c r="J274" s="127" t="s">
        <v>723</v>
      </c>
      <c r="K274" s="128">
        <f t="shared" si="157"/>
        <v>55</v>
      </c>
      <c r="L274" s="129">
        <f>K274/F274</f>
        <v>0.35483870967741937</v>
      </c>
      <c r="M274" s="130" t="s">
        <v>599</v>
      </c>
      <c r="N274" s="131">
        <v>42944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4">
        <v>77</v>
      </c>
      <c r="B275" s="110">
        <v>42710</v>
      </c>
      <c r="C275" s="110"/>
      <c r="D275" s="111" t="s">
        <v>764</v>
      </c>
      <c r="E275" s="112" t="s">
        <v>623</v>
      </c>
      <c r="F275" s="113">
        <v>150.5</v>
      </c>
      <c r="G275" s="113"/>
      <c r="H275" s="114">
        <v>72.5</v>
      </c>
      <c r="I275" s="132">
        <v>174</v>
      </c>
      <c r="J275" s="133" t="s">
        <v>765</v>
      </c>
      <c r="K275" s="134">
        <v>-78</v>
      </c>
      <c r="L275" s="135">
        <v>-0.51827242524916906</v>
      </c>
      <c r="M275" s="136" t="s">
        <v>663</v>
      </c>
      <c r="N275" s="137">
        <v>43333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3">
        <v>78</v>
      </c>
      <c r="B276" s="106">
        <v>42712</v>
      </c>
      <c r="C276" s="106"/>
      <c r="D276" s="107" t="s">
        <v>125</v>
      </c>
      <c r="E276" s="108" t="s">
        <v>623</v>
      </c>
      <c r="F276" s="109">
        <v>380</v>
      </c>
      <c r="G276" s="108"/>
      <c r="H276" s="108">
        <v>478</v>
      </c>
      <c r="I276" s="126">
        <v>468</v>
      </c>
      <c r="J276" s="127" t="s">
        <v>682</v>
      </c>
      <c r="K276" s="128">
        <f>H276-F276</f>
        <v>98</v>
      </c>
      <c r="L276" s="129">
        <f>K276/F276</f>
        <v>0.25789473684210529</v>
      </c>
      <c r="M276" s="130" t="s">
        <v>599</v>
      </c>
      <c r="N276" s="131">
        <v>43025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3">
        <v>79</v>
      </c>
      <c r="B277" s="106">
        <v>42734</v>
      </c>
      <c r="C277" s="106"/>
      <c r="D277" s="107" t="s">
        <v>248</v>
      </c>
      <c r="E277" s="108" t="s">
        <v>623</v>
      </c>
      <c r="F277" s="109">
        <v>305</v>
      </c>
      <c r="G277" s="108"/>
      <c r="H277" s="108">
        <v>375</v>
      </c>
      <c r="I277" s="126">
        <v>375</v>
      </c>
      <c r="J277" s="127" t="s">
        <v>682</v>
      </c>
      <c r="K277" s="128">
        <f>H277-F277</f>
        <v>70</v>
      </c>
      <c r="L277" s="129">
        <f>K277/F277</f>
        <v>0.22950819672131148</v>
      </c>
      <c r="M277" s="130" t="s">
        <v>599</v>
      </c>
      <c r="N277" s="131">
        <v>42768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3">
        <v>80</v>
      </c>
      <c r="B278" s="106">
        <v>42739</v>
      </c>
      <c r="C278" s="106"/>
      <c r="D278" s="107" t="s">
        <v>351</v>
      </c>
      <c r="E278" s="108" t="s">
        <v>623</v>
      </c>
      <c r="F278" s="109">
        <v>99.5</v>
      </c>
      <c r="G278" s="108"/>
      <c r="H278" s="108">
        <v>158</v>
      </c>
      <c r="I278" s="126">
        <v>158</v>
      </c>
      <c r="J278" s="127" t="s">
        <v>682</v>
      </c>
      <c r="K278" s="128">
        <f>H278-F278</f>
        <v>58.5</v>
      </c>
      <c r="L278" s="129">
        <f>K278/F278</f>
        <v>0.5879396984924623</v>
      </c>
      <c r="M278" s="130" t="s">
        <v>599</v>
      </c>
      <c r="N278" s="131">
        <v>42898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3">
        <v>81</v>
      </c>
      <c r="B279" s="106">
        <v>42739</v>
      </c>
      <c r="C279" s="106"/>
      <c r="D279" s="107" t="s">
        <v>351</v>
      </c>
      <c r="E279" s="108" t="s">
        <v>623</v>
      </c>
      <c r="F279" s="109">
        <v>99.5</v>
      </c>
      <c r="G279" s="108"/>
      <c r="H279" s="108">
        <v>158</v>
      </c>
      <c r="I279" s="126">
        <v>158</v>
      </c>
      <c r="J279" s="127" t="s">
        <v>682</v>
      </c>
      <c r="K279" s="128">
        <v>58.5</v>
      </c>
      <c r="L279" s="129">
        <v>0.58793969849246197</v>
      </c>
      <c r="M279" s="130" t="s">
        <v>599</v>
      </c>
      <c r="N279" s="131">
        <v>42898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3">
        <v>82</v>
      </c>
      <c r="B280" s="106">
        <v>42786</v>
      </c>
      <c r="C280" s="106"/>
      <c r="D280" s="107" t="s">
        <v>169</v>
      </c>
      <c r="E280" s="108" t="s">
        <v>623</v>
      </c>
      <c r="F280" s="109">
        <v>140.5</v>
      </c>
      <c r="G280" s="108"/>
      <c r="H280" s="108">
        <v>220</v>
      </c>
      <c r="I280" s="126">
        <v>220</v>
      </c>
      <c r="J280" s="127" t="s">
        <v>682</v>
      </c>
      <c r="K280" s="128">
        <f>H280-F280</f>
        <v>79.5</v>
      </c>
      <c r="L280" s="129">
        <f>K280/F280</f>
        <v>0.5658362989323843</v>
      </c>
      <c r="M280" s="130" t="s">
        <v>599</v>
      </c>
      <c r="N280" s="131">
        <v>42864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3">
        <v>83</v>
      </c>
      <c r="B281" s="106">
        <v>42786</v>
      </c>
      <c r="C281" s="106"/>
      <c r="D281" s="107" t="s">
        <v>766</v>
      </c>
      <c r="E281" s="108" t="s">
        <v>623</v>
      </c>
      <c r="F281" s="109">
        <v>202.5</v>
      </c>
      <c r="G281" s="108"/>
      <c r="H281" s="108">
        <v>234</v>
      </c>
      <c r="I281" s="126">
        <v>234</v>
      </c>
      <c r="J281" s="127" t="s">
        <v>682</v>
      </c>
      <c r="K281" s="128">
        <v>31.5</v>
      </c>
      <c r="L281" s="129">
        <v>0.155555555555556</v>
      </c>
      <c r="M281" s="130" t="s">
        <v>599</v>
      </c>
      <c r="N281" s="131">
        <v>42836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3">
        <v>84</v>
      </c>
      <c r="B282" s="106">
        <v>42818</v>
      </c>
      <c r="C282" s="106"/>
      <c r="D282" s="107" t="s">
        <v>557</v>
      </c>
      <c r="E282" s="108" t="s">
        <v>623</v>
      </c>
      <c r="F282" s="109">
        <v>300.5</v>
      </c>
      <c r="G282" s="108"/>
      <c r="H282" s="108">
        <v>417.5</v>
      </c>
      <c r="I282" s="126">
        <v>420</v>
      </c>
      <c r="J282" s="127" t="s">
        <v>724</v>
      </c>
      <c r="K282" s="128">
        <f>H282-F282</f>
        <v>117</v>
      </c>
      <c r="L282" s="129">
        <f>K282/F282</f>
        <v>0.38935108153078202</v>
      </c>
      <c r="M282" s="130" t="s">
        <v>599</v>
      </c>
      <c r="N282" s="131">
        <v>43070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3">
        <v>85</v>
      </c>
      <c r="B283" s="106">
        <v>42818</v>
      </c>
      <c r="C283" s="106"/>
      <c r="D283" s="107" t="s">
        <v>762</v>
      </c>
      <c r="E283" s="108" t="s">
        <v>623</v>
      </c>
      <c r="F283" s="109">
        <v>850</v>
      </c>
      <c r="G283" s="108"/>
      <c r="H283" s="108">
        <v>1042.5</v>
      </c>
      <c r="I283" s="126">
        <v>1023</v>
      </c>
      <c r="J283" s="127" t="s">
        <v>767</v>
      </c>
      <c r="K283" s="128">
        <v>192.5</v>
      </c>
      <c r="L283" s="129">
        <v>0.22647058823529401</v>
      </c>
      <c r="M283" s="130" t="s">
        <v>599</v>
      </c>
      <c r="N283" s="131">
        <v>42830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3">
        <v>86</v>
      </c>
      <c r="B284" s="106">
        <v>42830</v>
      </c>
      <c r="C284" s="106"/>
      <c r="D284" s="107" t="s">
        <v>501</v>
      </c>
      <c r="E284" s="108" t="s">
        <v>623</v>
      </c>
      <c r="F284" s="109">
        <v>785</v>
      </c>
      <c r="G284" s="108"/>
      <c r="H284" s="108">
        <v>930</v>
      </c>
      <c r="I284" s="126">
        <v>920</v>
      </c>
      <c r="J284" s="127" t="s">
        <v>725</v>
      </c>
      <c r="K284" s="128">
        <f>H284-F284</f>
        <v>145</v>
      </c>
      <c r="L284" s="129">
        <f>K284/F284</f>
        <v>0.18471337579617833</v>
      </c>
      <c r="M284" s="130" t="s">
        <v>599</v>
      </c>
      <c r="N284" s="131">
        <v>42976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4">
        <v>87</v>
      </c>
      <c r="B285" s="110">
        <v>42831</v>
      </c>
      <c r="C285" s="110"/>
      <c r="D285" s="111" t="s">
        <v>768</v>
      </c>
      <c r="E285" s="112" t="s">
        <v>623</v>
      </c>
      <c r="F285" s="113">
        <v>40</v>
      </c>
      <c r="G285" s="113"/>
      <c r="H285" s="114">
        <v>13.1</v>
      </c>
      <c r="I285" s="132">
        <v>60</v>
      </c>
      <c r="J285" s="138" t="s">
        <v>769</v>
      </c>
      <c r="K285" s="134">
        <v>-26.9</v>
      </c>
      <c r="L285" s="135">
        <v>-0.67249999999999999</v>
      </c>
      <c r="M285" s="136" t="s">
        <v>663</v>
      </c>
      <c r="N285" s="137">
        <v>43138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3">
        <v>88</v>
      </c>
      <c r="B286" s="106">
        <v>42837</v>
      </c>
      <c r="C286" s="106"/>
      <c r="D286" s="107" t="s">
        <v>88</v>
      </c>
      <c r="E286" s="108" t="s">
        <v>623</v>
      </c>
      <c r="F286" s="109">
        <v>289.5</v>
      </c>
      <c r="G286" s="108"/>
      <c r="H286" s="108">
        <v>354</v>
      </c>
      <c r="I286" s="126">
        <v>360</v>
      </c>
      <c r="J286" s="127" t="s">
        <v>726</v>
      </c>
      <c r="K286" s="128">
        <f t="shared" ref="K286:K294" si="158">H286-F286</f>
        <v>64.5</v>
      </c>
      <c r="L286" s="129">
        <f t="shared" ref="L286:L294" si="159">K286/F286</f>
        <v>0.22279792746113988</v>
      </c>
      <c r="M286" s="130" t="s">
        <v>599</v>
      </c>
      <c r="N286" s="131">
        <v>43040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3">
        <v>89</v>
      </c>
      <c r="B287" s="106">
        <v>42845</v>
      </c>
      <c r="C287" s="106"/>
      <c r="D287" s="107" t="s">
        <v>438</v>
      </c>
      <c r="E287" s="108" t="s">
        <v>623</v>
      </c>
      <c r="F287" s="109">
        <v>700</v>
      </c>
      <c r="G287" s="108"/>
      <c r="H287" s="108">
        <v>840</v>
      </c>
      <c r="I287" s="126">
        <v>840</v>
      </c>
      <c r="J287" s="127" t="s">
        <v>727</v>
      </c>
      <c r="K287" s="128">
        <f t="shared" si="158"/>
        <v>140</v>
      </c>
      <c r="L287" s="129">
        <f t="shared" si="159"/>
        <v>0.2</v>
      </c>
      <c r="M287" s="130" t="s">
        <v>599</v>
      </c>
      <c r="N287" s="131">
        <v>42893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3">
        <v>90</v>
      </c>
      <c r="B288" s="106">
        <v>42887</v>
      </c>
      <c r="C288" s="106"/>
      <c r="D288" s="148" t="s">
        <v>363</v>
      </c>
      <c r="E288" s="108" t="s">
        <v>623</v>
      </c>
      <c r="F288" s="109">
        <v>130</v>
      </c>
      <c r="G288" s="108"/>
      <c r="H288" s="108">
        <v>144.25</v>
      </c>
      <c r="I288" s="126">
        <v>170</v>
      </c>
      <c r="J288" s="127" t="s">
        <v>728</v>
      </c>
      <c r="K288" s="128">
        <f t="shared" si="158"/>
        <v>14.25</v>
      </c>
      <c r="L288" s="129">
        <f t="shared" si="159"/>
        <v>0.10961538461538461</v>
      </c>
      <c r="M288" s="130" t="s">
        <v>599</v>
      </c>
      <c r="N288" s="131">
        <v>43675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3">
        <v>91</v>
      </c>
      <c r="B289" s="106">
        <v>42901</v>
      </c>
      <c r="C289" s="106"/>
      <c r="D289" s="148" t="s">
        <v>729</v>
      </c>
      <c r="E289" s="108" t="s">
        <v>623</v>
      </c>
      <c r="F289" s="109">
        <v>214.5</v>
      </c>
      <c r="G289" s="108"/>
      <c r="H289" s="108">
        <v>262</v>
      </c>
      <c r="I289" s="126">
        <v>262</v>
      </c>
      <c r="J289" s="127" t="s">
        <v>730</v>
      </c>
      <c r="K289" s="128">
        <f t="shared" si="158"/>
        <v>47.5</v>
      </c>
      <c r="L289" s="129">
        <f t="shared" si="159"/>
        <v>0.22144522144522144</v>
      </c>
      <c r="M289" s="130" t="s">
        <v>599</v>
      </c>
      <c r="N289" s="131">
        <v>42977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5">
        <v>92</v>
      </c>
      <c r="B290" s="154">
        <v>42933</v>
      </c>
      <c r="C290" s="154"/>
      <c r="D290" s="155" t="s">
        <v>731</v>
      </c>
      <c r="E290" s="156" t="s">
        <v>623</v>
      </c>
      <c r="F290" s="157">
        <v>370</v>
      </c>
      <c r="G290" s="156"/>
      <c r="H290" s="156">
        <v>447.5</v>
      </c>
      <c r="I290" s="178">
        <v>450</v>
      </c>
      <c r="J290" s="231" t="s">
        <v>682</v>
      </c>
      <c r="K290" s="128">
        <f t="shared" si="158"/>
        <v>77.5</v>
      </c>
      <c r="L290" s="180">
        <f t="shared" si="159"/>
        <v>0.20945945945945946</v>
      </c>
      <c r="M290" s="181" t="s">
        <v>599</v>
      </c>
      <c r="N290" s="182">
        <v>43035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5">
        <v>93</v>
      </c>
      <c r="B291" s="154">
        <v>42943</v>
      </c>
      <c r="C291" s="154"/>
      <c r="D291" s="155" t="s">
        <v>167</v>
      </c>
      <c r="E291" s="156" t="s">
        <v>623</v>
      </c>
      <c r="F291" s="157">
        <v>657.5</v>
      </c>
      <c r="G291" s="156"/>
      <c r="H291" s="156">
        <v>825</v>
      </c>
      <c r="I291" s="178">
        <v>820</v>
      </c>
      <c r="J291" s="231" t="s">
        <v>682</v>
      </c>
      <c r="K291" s="128">
        <f t="shared" si="158"/>
        <v>167.5</v>
      </c>
      <c r="L291" s="180">
        <f t="shared" si="159"/>
        <v>0.25475285171102663</v>
      </c>
      <c r="M291" s="181" t="s">
        <v>599</v>
      </c>
      <c r="N291" s="182">
        <v>43090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3">
        <v>94</v>
      </c>
      <c r="B292" s="106">
        <v>42964</v>
      </c>
      <c r="C292" s="106"/>
      <c r="D292" s="107" t="s">
        <v>368</v>
      </c>
      <c r="E292" s="108" t="s">
        <v>623</v>
      </c>
      <c r="F292" s="109">
        <v>605</v>
      </c>
      <c r="G292" s="108"/>
      <c r="H292" s="108">
        <v>750</v>
      </c>
      <c r="I292" s="126">
        <v>750</v>
      </c>
      <c r="J292" s="127" t="s">
        <v>725</v>
      </c>
      <c r="K292" s="128">
        <f t="shared" si="158"/>
        <v>145</v>
      </c>
      <c r="L292" s="129">
        <f t="shared" si="159"/>
        <v>0.23966942148760331</v>
      </c>
      <c r="M292" s="130" t="s">
        <v>599</v>
      </c>
      <c r="N292" s="131">
        <v>43027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66">
        <v>95</v>
      </c>
      <c r="B293" s="149">
        <v>42979</v>
      </c>
      <c r="C293" s="149"/>
      <c r="D293" s="150" t="s">
        <v>509</v>
      </c>
      <c r="E293" s="151" t="s">
        <v>623</v>
      </c>
      <c r="F293" s="152">
        <v>255</v>
      </c>
      <c r="G293" s="153"/>
      <c r="H293" s="153">
        <v>217.25</v>
      </c>
      <c r="I293" s="153">
        <v>320</v>
      </c>
      <c r="J293" s="175" t="s">
        <v>732</v>
      </c>
      <c r="K293" s="134">
        <f t="shared" si="158"/>
        <v>-37.75</v>
      </c>
      <c r="L293" s="176">
        <f t="shared" si="159"/>
        <v>-0.14803921568627451</v>
      </c>
      <c r="M293" s="136" t="s">
        <v>663</v>
      </c>
      <c r="N293" s="177">
        <v>43661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3">
        <v>96</v>
      </c>
      <c r="B294" s="106">
        <v>42997</v>
      </c>
      <c r="C294" s="106"/>
      <c r="D294" s="107" t="s">
        <v>733</v>
      </c>
      <c r="E294" s="108" t="s">
        <v>623</v>
      </c>
      <c r="F294" s="109">
        <v>215</v>
      </c>
      <c r="G294" s="108"/>
      <c r="H294" s="108">
        <v>258</v>
      </c>
      <c r="I294" s="126">
        <v>258</v>
      </c>
      <c r="J294" s="127" t="s">
        <v>682</v>
      </c>
      <c r="K294" s="128">
        <f t="shared" si="158"/>
        <v>43</v>
      </c>
      <c r="L294" s="129">
        <f t="shared" si="159"/>
        <v>0.2</v>
      </c>
      <c r="M294" s="130" t="s">
        <v>599</v>
      </c>
      <c r="N294" s="131">
        <v>43040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3">
        <v>97</v>
      </c>
      <c r="B295" s="106">
        <v>42997</v>
      </c>
      <c r="C295" s="106"/>
      <c r="D295" s="107" t="s">
        <v>733</v>
      </c>
      <c r="E295" s="108" t="s">
        <v>623</v>
      </c>
      <c r="F295" s="109">
        <v>215</v>
      </c>
      <c r="G295" s="108"/>
      <c r="H295" s="108">
        <v>258</v>
      </c>
      <c r="I295" s="126">
        <v>258</v>
      </c>
      <c r="J295" s="231" t="s">
        <v>682</v>
      </c>
      <c r="K295" s="128">
        <v>43</v>
      </c>
      <c r="L295" s="129">
        <v>0.2</v>
      </c>
      <c r="M295" s="130" t="s">
        <v>599</v>
      </c>
      <c r="N295" s="131">
        <v>43040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6">
        <v>98</v>
      </c>
      <c r="B296" s="207">
        <v>42998</v>
      </c>
      <c r="C296" s="207"/>
      <c r="D296" s="375" t="s">
        <v>2979</v>
      </c>
      <c r="E296" s="208" t="s">
        <v>623</v>
      </c>
      <c r="F296" s="209">
        <v>75</v>
      </c>
      <c r="G296" s="208"/>
      <c r="H296" s="208">
        <v>90</v>
      </c>
      <c r="I296" s="232">
        <v>90</v>
      </c>
      <c r="J296" s="127" t="s">
        <v>734</v>
      </c>
      <c r="K296" s="128">
        <f t="shared" ref="K296:K301" si="160">H296-F296</f>
        <v>15</v>
      </c>
      <c r="L296" s="129">
        <f t="shared" ref="L296:L301" si="161">K296/F296</f>
        <v>0.2</v>
      </c>
      <c r="M296" s="130" t="s">
        <v>599</v>
      </c>
      <c r="N296" s="131">
        <v>43019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5">
        <v>99</v>
      </c>
      <c r="B297" s="154">
        <v>43011</v>
      </c>
      <c r="C297" s="154"/>
      <c r="D297" s="155" t="s">
        <v>735</v>
      </c>
      <c r="E297" s="156" t="s">
        <v>623</v>
      </c>
      <c r="F297" s="157">
        <v>315</v>
      </c>
      <c r="G297" s="156"/>
      <c r="H297" s="156">
        <v>392</v>
      </c>
      <c r="I297" s="178">
        <v>384</v>
      </c>
      <c r="J297" s="231" t="s">
        <v>736</v>
      </c>
      <c r="K297" s="128">
        <f t="shared" si="160"/>
        <v>77</v>
      </c>
      <c r="L297" s="180">
        <f t="shared" si="161"/>
        <v>0.24444444444444444</v>
      </c>
      <c r="M297" s="181" t="s">
        <v>599</v>
      </c>
      <c r="N297" s="182">
        <v>43017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5">
        <v>100</v>
      </c>
      <c r="B298" s="154">
        <v>43013</v>
      </c>
      <c r="C298" s="154"/>
      <c r="D298" s="155" t="s">
        <v>737</v>
      </c>
      <c r="E298" s="156" t="s">
        <v>623</v>
      </c>
      <c r="F298" s="157">
        <v>145</v>
      </c>
      <c r="G298" s="156"/>
      <c r="H298" s="156">
        <v>179</v>
      </c>
      <c r="I298" s="178">
        <v>180</v>
      </c>
      <c r="J298" s="231" t="s">
        <v>613</v>
      </c>
      <c r="K298" s="128">
        <f t="shared" si="160"/>
        <v>34</v>
      </c>
      <c r="L298" s="180">
        <f t="shared" si="161"/>
        <v>0.23448275862068965</v>
      </c>
      <c r="M298" s="181" t="s">
        <v>599</v>
      </c>
      <c r="N298" s="182">
        <v>43025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5">
        <v>101</v>
      </c>
      <c r="B299" s="154">
        <v>43014</v>
      </c>
      <c r="C299" s="154"/>
      <c r="D299" s="155" t="s">
        <v>339</v>
      </c>
      <c r="E299" s="156" t="s">
        <v>623</v>
      </c>
      <c r="F299" s="157">
        <v>256</v>
      </c>
      <c r="G299" s="156"/>
      <c r="H299" s="156">
        <v>323</v>
      </c>
      <c r="I299" s="178">
        <v>320</v>
      </c>
      <c r="J299" s="231" t="s">
        <v>682</v>
      </c>
      <c r="K299" s="128">
        <f t="shared" si="160"/>
        <v>67</v>
      </c>
      <c r="L299" s="180">
        <f t="shared" si="161"/>
        <v>0.26171875</v>
      </c>
      <c r="M299" s="181" t="s">
        <v>599</v>
      </c>
      <c r="N299" s="182">
        <v>43067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5">
        <v>102</v>
      </c>
      <c r="B300" s="154">
        <v>43017</v>
      </c>
      <c r="C300" s="154"/>
      <c r="D300" s="155" t="s">
        <v>360</v>
      </c>
      <c r="E300" s="156" t="s">
        <v>623</v>
      </c>
      <c r="F300" s="157">
        <v>137.5</v>
      </c>
      <c r="G300" s="156"/>
      <c r="H300" s="156">
        <v>184</v>
      </c>
      <c r="I300" s="178">
        <v>183</v>
      </c>
      <c r="J300" s="179" t="s">
        <v>738</v>
      </c>
      <c r="K300" s="128">
        <f t="shared" si="160"/>
        <v>46.5</v>
      </c>
      <c r="L300" s="180">
        <f t="shared" si="161"/>
        <v>0.33818181818181819</v>
      </c>
      <c r="M300" s="181" t="s">
        <v>599</v>
      </c>
      <c r="N300" s="182">
        <v>43108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5">
        <v>103</v>
      </c>
      <c r="B301" s="154">
        <v>43018</v>
      </c>
      <c r="C301" s="154"/>
      <c r="D301" s="155" t="s">
        <v>739</v>
      </c>
      <c r="E301" s="156" t="s">
        <v>623</v>
      </c>
      <c r="F301" s="157">
        <v>125.5</v>
      </c>
      <c r="G301" s="156"/>
      <c r="H301" s="156">
        <v>158</v>
      </c>
      <c r="I301" s="178">
        <v>155</v>
      </c>
      <c r="J301" s="179" t="s">
        <v>740</v>
      </c>
      <c r="K301" s="128">
        <f t="shared" si="160"/>
        <v>32.5</v>
      </c>
      <c r="L301" s="180">
        <f t="shared" si="161"/>
        <v>0.25896414342629481</v>
      </c>
      <c r="M301" s="181" t="s">
        <v>599</v>
      </c>
      <c r="N301" s="182">
        <v>43067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5">
        <v>104</v>
      </c>
      <c r="B302" s="154">
        <v>43018</v>
      </c>
      <c r="C302" s="154"/>
      <c r="D302" s="155" t="s">
        <v>770</v>
      </c>
      <c r="E302" s="156" t="s">
        <v>623</v>
      </c>
      <c r="F302" s="157">
        <v>895</v>
      </c>
      <c r="G302" s="156"/>
      <c r="H302" s="156">
        <v>1122.5</v>
      </c>
      <c r="I302" s="178">
        <v>1078</v>
      </c>
      <c r="J302" s="179" t="s">
        <v>771</v>
      </c>
      <c r="K302" s="128">
        <v>227.5</v>
      </c>
      <c r="L302" s="180">
        <v>0.25418994413407803</v>
      </c>
      <c r="M302" s="181" t="s">
        <v>599</v>
      </c>
      <c r="N302" s="182">
        <v>43117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5">
        <v>105</v>
      </c>
      <c r="B303" s="154">
        <v>43020</v>
      </c>
      <c r="C303" s="154"/>
      <c r="D303" s="155" t="s">
        <v>347</v>
      </c>
      <c r="E303" s="156" t="s">
        <v>623</v>
      </c>
      <c r="F303" s="157">
        <v>525</v>
      </c>
      <c r="G303" s="156"/>
      <c r="H303" s="156">
        <v>629</v>
      </c>
      <c r="I303" s="178">
        <v>629</v>
      </c>
      <c r="J303" s="231" t="s">
        <v>682</v>
      </c>
      <c r="K303" s="128">
        <v>104</v>
      </c>
      <c r="L303" s="180">
        <v>0.19809523809523799</v>
      </c>
      <c r="M303" s="181" t="s">
        <v>599</v>
      </c>
      <c r="N303" s="182">
        <v>43119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5">
        <v>106</v>
      </c>
      <c r="B304" s="154">
        <v>43046</v>
      </c>
      <c r="C304" s="154"/>
      <c r="D304" s="155" t="s">
        <v>393</v>
      </c>
      <c r="E304" s="156" t="s">
        <v>623</v>
      </c>
      <c r="F304" s="157">
        <v>740</v>
      </c>
      <c r="G304" s="156"/>
      <c r="H304" s="156">
        <v>892.5</v>
      </c>
      <c r="I304" s="178">
        <v>900</v>
      </c>
      <c r="J304" s="179" t="s">
        <v>741</v>
      </c>
      <c r="K304" s="128">
        <f>H304-F304</f>
        <v>152.5</v>
      </c>
      <c r="L304" s="180">
        <f>K304/F304</f>
        <v>0.20608108108108109</v>
      </c>
      <c r="M304" s="181" t="s">
        <v>599</v>
      </c>
      <c r="N304" s="182">
        <v>43052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3">
        <v>107</v>
      </c>
      <c r="B305" s="106">
        <v>43073</v>
      </c>
      <c r="C305" s="106"/>
      <c r="D305" s="107" t="s">
        <v>742</v>
      </c>
      <c r="E305" s="108" t="s">
        <v>623</v>
      </c>
      <c r="F305" s="109">
        <v>118.5</v>
      </c>
      <c r="G305" s="108"/>
      <c r="H305" s="108">
        <v>143.5</v>
      </c>
      <c r="I305" s="126">
        <v>145</v>
      </c>
      <c r="J305" s="141" t="s">
        <v>743</v>
      </c>
      <c r="K305" s="128">
        <f>H305-F305</f>
        <v>25</v>
      </c>
      <c r="L305" s="129">
        <f>K305/F305</f>
        <v>0.2109704641350211</v>
      </c>
      <c r="M305" s="130" t="s">
        <v>599</v>
      </c>
      <c r="N305" s="131">
        <v>43097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4">
        <v>108</v>
      </c>
      <c r="B306" s="110">
        <v>43090</v>
      </c>
      <c r="C306" s="110"/>
      <c r="D306" s="158" t="s">
        <v>443</v>
      </c>
      <c r="E306" s="112" t="s">
        <v>623</v>
      </c>
      <c r="F306" s="113">
        <v>715</v>
      </c>
      <c r="G306" s="113"/>
      <c r="H306" s="114">
        <v>500</v>
      </c>
      <c r="I306" s="132">
        <v>872</v>
      </c>
      <c r="J306" s="138" t="s">
        <v>744</v>
      </c>
      <c r="K306" s="134">
        <f>H306-F306</f>
        <v>-215</v>
      </c>
      <c r="L306" s="135">
        <f>K306/F306</f>
        <v>-0.30069930069930068</v>
      </c>
      <c r="M306" s="136" t="s">
        <v>663</v>
      </c>
      <c r="N306" s="137">
        <v>43670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3">
        <v>109</v>
      </c>
      <c r="B307" s="106">
        <v>43098</v>
      </c>
      <c r="C307" s="106"/>
      <c r="D307" s="107" t="s">
        <v>735</v>
      </c>
      <c r="E307" s="108" t="s">
        <v>623</v>
      </c>
      <c r="F307" s="109">
        <v>435</v>
      </c>
      <c r="G307" s="108"/>
      <c r="H307" s="108">
        <v>542.5</v>
      </c>
      <c r="I307" s="126">
        <v>539</v>
      </c>
      <c r="J307" s="141" t="s">
        <v>682</v>
      </c>
      <c r="K307" s="128">
        <v>107.5</v>
      </c>
      <c r="L307" s="129">
        <v>0.247126436781609</v>
      </c>
      <c r="M307" s="130" t="s">
        <v>599</v>
      </c>
      <c r="N307" s="131">
        <v>43206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3">
        <v>110</v>
      </c>
      <c r="B308" s="106">
        <v>43098</v>
      </c>
      <c r="C308" s="106"/>
      <c r="D308" s="107" t="s">
        <v>571</v>
      </c>
      <c r="E308" s="108" t="s">
        <v>623</v>
      </c>
      <c r="F308" s="109">
        <v>885</v>
      </c>
      <c r="G308" s="108"/>
      <c r="H308" s="108">
        <v>1090</v>
      </c>
      <c r="I308" s="126">
        <v>1084</v>
      </c>
      <c r="J308" s="141" t="s">
        <v>682</v>
      </c>
      <c r="K308" s="128">
        <v>205</v>
      </c>
      <c r="L308" s="129">
        <v>0.23163841807909599</v>
      </c>
      <c r="M308" s="130" t="s">
        <v>599</v>
      </c>
      <c r="N308" s="131">
        <v>43213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67">
        <v>111</v>
      </c>
      <c r="B309" s="348">
        <v>43192</v>
      </c>
      <c r="C309" s="348"/>
      <c r="D309" s="116" t="s">
        <v>752</v>
      </c>
      <c r="E309" s="351" t="s">
        <v>623</v>
      </c>
      <c r="F309" s="354">
        <v>478.5</v>
      </c>
      <c r="G309" s="351"/>
      <c r="H309" s="351">
        <v>442</v>
      </c>
      <c r="I309" s="357">
        <v>613</v>
      </c>
      <c r="J309" s="384" t="s">
        <v>3403</v>
      </c>
      <c r="K309" s="134">
        <f>H309-F309</f>
        <v>-36.5</v>
      </c>
      <c r="L309" s="135">
        <f>K309/F309</f>
        <v>-7.6280041797283177E-2</v>
      </c>
      <c r="M309" s="136" t="s">
        <v>663</v>
      </c>
      <c r="N309" s="137">
        <v>43762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4">
        <v>112</v>
      </c>
      <c r="B310" s="110">
        <v>43194</v>
      </c>
      <c r="C310" s="110"/>
      <c r="D310" s="374" t="s">
        <v>2978</v>
      </c>
      <c r="E310" s="112" t="s">
        <v>623</v>
      </c>
      <c r="F310" s="113">
        <f>141.5-7.3</f>
        <v>134.19999999999999</v>
      </c>
      <c r="G310" s="113"/>
      <c r="H310" s="114">
        <v>77</v>
      </c>
      <c r="I310" s="132">
        <v>180</v>
      </c>
      <c r="J310" s="384" t="s">
        <v>3402</v>
      </c>
      <c r="K310" s="134">
        <f>H310-F310</f>
        <v>-57.199999999999989</v>
      </c>
      <c r="L310" s="135">
        <f>K310/F310</f>
        <v>-0.42622950819672129</v>
      </c>
      <c r="M310" s="136" t="s">
        <v>663</v>
      </c>
      <c r="N310" s="137">
        <v>43522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4">
        <v>113</v>
      </c>
      <c r="B311" s="110">
        <v>43209</v>
      </c>
      <c r="C311" s="110"/>
      <c r="D311" s="111" t="s">
        <v>745</v>
      </c>
      <c r="E311" s="112" t="s">
        <v>623</v>
      </c>
      <c r="F311" s="113">
        <v>430</v>
      </c>
      <c r="G311" s="113"/>
      <c r="H311" s="114">
        <v>220</v>
      </c>
      <c r="I311" s="132">
        <v>537</v>
      </c>
      <c r="J311" s="138" t="s">
        <v>746</v>
      </c>
      <c r="K311" s="134">
        <f>H311-F311</f>
        <v>-210</v>
      </c>
      <c r="L311" s="135">
        <f>K311/F311</f>
        <v>-0.48837209302325579</v>
      </c>
      <c r="M311" s="136" t="s">
        <v>663</v>
      </c>
      <c r="N311" s="137">
        <v>43252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68">
        <v>114</v>
      </c>
      <c r="B312" s="159">
        <v>43220</v>
      </c>
      <c r="C312" s="159"/>
      <c r="D312" s="160" t="s">
        <v>394</v>
      </c>
      <c r="E312" s="161" t="s">
        <v>623</v>
      </c>
      <c r="F312" s="163">
        <v>153.5</v>
      </c>
      <c r="G312" s="163"/>
      <c r="H312" s="163">
        <v>196</v>
      </c>
      <c r="I312" s="163">
        <v>196</v>
      </c>
      <c r="J312" s="359" t="s">
        <v>3494</v>
      </c>
      <c r="K312" s="183">
        <f>H312-F312</f>
        <v>42.5</v>
      </c>
      <c r="L312" s="184">
        <f>K312/F312</f>
        <v>0.27687296416938112</v>
      </c>
      <c r="M312" s="162" t="s">
        <v>599</v>
      </c>
      <c r="N312" s="185">
        <v>43605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4">
        <v>115</v>
      </c>
      <c r="B313" s="110">
        <v>43306</v>
      </c>
      <c r="C313" s="110"/>
      <c r="D313" s="111" t="s">
        <v>768</v>
      </c>
      <c r="E313" s="112" t="s">
        <v>623</v>
      </c>
      <c r="F313" s="113">
        <v>27.5</v>
      </c>
      <c r="G313" s="113"/>
      <c r="H313" s="114">
        <v>13.1</v>
      </c>
      <c r="I313" s="132">
        <v>60</v>
      </c>
      <c r="J313" s="138" t="s">
        <v>772</v>
      </c>
      <c r="K313" s="134">
        <v>-14.4</v>
      </c>
      <c r="L313" s="135">
        <v>-0.52363636363636401</v>
      </c>
      <c r="M313" s="136" t="s">
        <v>663</v>
      </c>
      <c r="N313" s="137">
        <v>43138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67">
        <v>116</v>
      </c>
      <c r="B314" s="348">
        <v>43318</v>
      </c>
      <c r="C314" s="348"/>
      <c r="D314" s="116" t="s">
        <v>747</v>
      </c>
      <c r="E314" s="351" t="s">
        <v>623</v>
      </c>
      <c r="F314" s="351">
        <v>148.5</v>
      </c>
      <c r="G314" s="351"/>
      <c r="H314" s="351">
        <v>102</v>
      </c>
      <c r="I314" s="357">
        <v>182</v>
      </c>
      <c r="J314" s="138" t="s">
        <v>3493</v>
      </c>
      <c r="K314" s="134">
        <f>H314-F314</f>
        <v>-46.5</v>
      </c>
      <c r="L314" s="135">
        <f>K314/F314</f>
        <v>-0.31313131313131315</v>
      </c>
      <c r="M314" s="136" t="s">
        <v>663</v>
      </c>
      <c r="N314" s="137">
        <v>43661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3">
        <v>117</v>
      </c>
      <c r="B315" s="106">
        <v>43335</v>
      </c>
      <c r="C315" s="106"/>
      <c r="D315" s="107" t="s">
        <v>773</v>
      </c>
      <c r="E315" s="108" t="s">
        <v>623</v>
      </c>
      <c r="F315" s="156">
        <v>285</v>
      </c>
      <c r="G315" s="108"/>
      <c r="H315" s="108">
        <v>355</v>
      </c>
      <c r="I315" s="126">
        <v>364</v>
      </c>
      <c r="J315" s="141" t="s">
        <v>774</v>
      </c>
      <c r="K315" s="128">
        <v>70</v>
      </c>
      <c r="L315" s="129">
        <v>0.24561403508771901</v>
      </c>
      <c r="M315" s="130" t="s">
        <v>599</v>
      </c>
      <c r="N315" s="131">
        <v>43455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3">
        <v>118</v>
      </c>
      <c r="B316" s="106">
        <v>43341</v>
      </c>
      <c r="C316" s="106"/>
      <c r="D316" s="107" t="s">
        <v>384</v>
      </c>
      <c r="E316" s="108" t="s">
        <v>623</v>
      </c>
      <c r="F316" s="156">
        <v>525</v>
      </c>
      <c r="G316" s="108"/>
      <c r="H316" s="108">
        <v>585</v>
      </c>
      <c r="I316" s="126">
        <v>635</v>
      </c>
      <c r="J316" s="141" t="s">
        <v>748</v>
      </c>
      <c r="K316" s="128">
        <f t="shared" ref="K316:K328" si="162">H316-F316</f>
        <v>60</v>
      </c>
      <c r="L316" s="129">
        <f t="shared" ref="L316:L328" si="163">K316/F316</f>
        <v>0.11428571428571428</v>
      </c>
      <c r="M316" s="130" t="s">
        <v>599</v>
      </c>
      <c r="N316" s="131">
        <v>43662</v>
      </c>
      <c r="O316" s="5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3">
        <v>119</v>
      </c>
      <c r="B317" s="106">
        <v>43395</v>
      </c>
      <c r="C317" s="106"/>
      <c r="D317" s="107" t="s">
        <v>368</v>
      </c>
      <c r="E317" s="108" t="s">
        <v>623</v>
      </c>
      <c r="F317" s="156">
        <v>475</v>
      </c>
      <c r="G317" s="108"/>
      <c r="H317" s="108">
        <v>574</v>
      </c>
      <c r="I317" s="126">
        <v>570</v>
      </c>
      <c r="J317" s="141" t="s">
        <v>682</v>
      </c>
      <c r="K317" s="128">
        <f t="shared" si="162"/>
        <v>99</v>
      </c>
      <c r="L317" s="129">
        <f t="shared" si="163"/>
        <v>0.20842105263157895</v>
      </c>
      <c r="M317" s="130" t="s">
        <v>599</v>
      </c>
      <c r="N317" s="131">
        <v>43403</v>
      </c>
      <c r="O317" s="5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5">
        <v>120</v>
      </c>
      <c r="B318" s="154">
        <v>43397</v>
      </c>
      <c r="C318" s="154"/>
      <c r="D318" s="413" t="s">
        <v>391</v>
      </c>
      <c r="E318" s="156" t="s">
        <v>623</v>
      </c>
      <c r="F318" s="156">
        <v>707.5</v>
      </c>
      <c r="G318" s="156"/>
      <c r="H318" s="156">
        <v>872</v>
      </c>
      <c r="I318" s="178">
        <v>872</v>
      </c>
      <c r="J318" s="179" t="s">
        <v>682</v>
      </c>
      <c r="K318" s="128">
        <f t="shared" si="162"/>
        <v>164.5</v>
      </c>
      <c r="L318" s="180">
        <f t="shared" si="163"/>
        <v>0.23250883392226149</v>
      </c>
      <c r="M318" s="181" t="s">
        <v>599</v>
      </c>
      <c r="N318" s="182">
        <v>43482</v>
      </c>
      <c r="O318" s="5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5">
        <v>121</v>
      </c>
      <c r="B319" s="154">
        <v>43398</v>
      </c>
      <c r="C319" s="154"/>
      <c r="D319" s="413" t="s">
        <v>348</v>
      </c>
      <c r="E319" s="156" t="s">
        <v>623</v>
      </c>
      <c r="F319" s="156">
        <v>162</v>
      </c>
      <c r="G319" s="156"/>
      <c r="H319" s="156">
        <v>204</v>
      </c>
      <c r="I319" s="178">
        <v>209</v>
      </c>
      <c r="J319" s="179" t="s">
        <v>3492</v>
      </c>
      <c r="K319" s="128">
        <f t="shared" si="162"/>
        <v>42</v>
      </c>
      <c r="L319" s="180">
        <f t="shared" si="163"/>
        <v>0.25925925925925924</v>
      </c>
      <c r="M319" s="181" t="s">
        <v>599</v>
      </c>
      <c r="N319" s="182">
        <v>43539</v>
      </c>
      <c r="O319" s="5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6">
        <v>122</v>
      </c>
      <c r="B320" s="207">
        <v>43399</v>
      </c>
      <c r="C320" s="207"/>
      <c r="D320" s="155" t="s">
        <v>495</v>
      </c>
      <c r="E320" s="208" t="s">
        <v>623</v>
      </c>
      <c r="F320" s="208">
        <v>240</v>
      </c>
      <c r="G320" s="208"/>
      <c r="H320" s="208">
        <v>297</v>
      </c>
      <c r="I320" s="232">
        <v>297</v>
      </c>
      <c r="J320" s="179" t="s">
        <v>682</v>
      </c>
      <c r="K320" s="233">
        <f t="shared" si="162"/>
        <v>57</v>
      </c>
      <c r="L320" s="234">
        <f t="shared" si="163"/>
        <v>0.23749999999999999</v>
      </c>
      <c r="M320" s="235" t="s">
        <v>599</v>
      </c>
      <c r="N320" s="236">
        <v>43417</v>
      </c>
      <c r="O320" s="5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3">
        <v>123</v>
      </c>
      <c r="B321" s="106">
        <v>43439</v>
      </c>
      <c r="C321" s="106"/>
      <c r="D321" s="148" t="s">
        <v>749</v>
      </c>
      <c r="E321" s="108" t="s">
        <v>623</v>
      </c>
      <c r="F321" s="108">
        <v>202.5</v>
      </c>
      <c r="G321" s="108"/>
      <c r="H321" s="108">
        <v>255</v>
      </c>
      <c r="I321" s="126">
        <v>252</v>
      </c>
      <c r="J321" s="141" t="s">
        <v>682</v>
      </c>
      <c r="K321" s="128">
        <f t="shared" si="162"/>
        <v>52.5</v>
      </c>
      <c r="L321" s="129">
        <f t="shared" si="163"/>
        <v>0.25925925925925924</v>
      </c>
      <c r="M321" s="130" t="s">
        <v>599</v>
      </c>
      <c r="N321" s="131">
        <v>43542</v>
      </c>
      <c r="O321" s="57"/>
      <c r="P321" s="16"/>
      <c r="Q321" s="16"/>
      <c r="R321" s="94" t="s">
        <v>751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6">
        <v>124</v>
      </c>
      <c r="B322" s="207">
        <v>43465</v>
      </c>
      <c r="C322" s="106"/>
      <c r="D322" s="413" t="s">
        <v>423</v>
      </c>
      <c r="E322" s="208" t="s">
        <v>623</v>
      </c>
      <c r="F322" s="208">
        <v>710</v>
      </c>
      <c r="G322" s="208"/>
      <c r="H322" s="208">
        <v>866</v>
      </c>
      <c r="I322" s="232">
        <v>866</v>
      </c>
      <c r="J322" s="179" t="s">
        <v>682</v>
      </c>
      <c r="K322" s="128">
        <f t="shared" si="162"/>
        <v>156</v>
      </c>
      <c r="L322" s="129">
        <f t="shared" si="163"/>
        <v>0.21971830985915494</v>
      </c>
      <c r="M322" s="130" t="s">
        <v>599</v>
      </c>
      <c r="N322" s="362">
        <v>43553</v>
      </c>
      <c r="O322" s="57"/>
      <c r="P322" s="16"/>
      <c r="Q322" s="16"/>
      <c r="R322" s="17" t="s">
        <v>751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6">
        <v>125</v>
      </c>
      <c r="B323" s="207">
        <v>43522</v>
      </c>
      <c r="C323" s="207"/>
      <c r="D323" s="413" t="s">
        <v>141</v>
      </c>
      <c r="E323" s="208" t="s">
        <v>623</v>
      </c>
      <c r="F323" s="208">
        <v>337.25</v>
      </c>
      <c r="G323" s="208"/>
      <c r="H323" s="208">
        <v>398.5</v>
      </c>
      <c r="I323" s="232">
        <v>411</v>
      </c>
      <c r="J323" s="141" t="s">
        <v>3491</v>
      </c>
      <c r="K323" s="128">
        <f t="shared" si="162"/>
        <v>61.25</v>
      </c>
      <c r="L323" s="129">
        <f t="shared" si="163"/>
        <v>0.1816160118606375</v>
      </c>
      <c r="M323" s="130" t="s">
        <v>599</v>
      </c>
      <c r="N323" s="362">
        <v>43760</v>
      </c>
      <c r="O323" s="57"/>
      <c r="P323" s="16"/>
      <c r="Q323" s="16"/>
      <c r="R323" s="94" t="s">
        <v>751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69">
        <v>126</v>
      </c>
      <c r="B324" s="164">
        <v>43559</v>
      </c>
      <c r="C324" s="164"/>
      <c r="D324" s="165" t="s">
        <v>410</v>
      </c>
      <c r="E324" s="166" t="s">
        <v>623</v>
      </c>
      <c r="F324" s="166">
        <v>130</v>
      </c>
      <c r="G324" s="166"/>
      <c r="H324" s="166">
        <v>65</v>
      </c>
      <c r="I324" s="186">
        <v>158</v>
      </c>
      <c r="J324" s="138" t="s">
        <v>750</v>
      </c>
      <c r="K324" s="134">
        <f t="shared" si="162"/>
        <v>-65</v>
      </c>
      <c r="L324" s="135">
        <f t="shared" si="163"/>
        <v>-0.5</v>
      </c>
      <c r="M324" s="136" t="s">
        <v>663</v>
      </c>
      <c r="N324" s="137">
        <v>43726</v>
      </c>
      <c r="O324" s="57"/>
      <c r="P324" s="16"/>
      <c r="Q324" s="16"/>
      <c r="R324" s="17" t="s">
        <v>753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370">
        <v>127</v>
      </c>
      <c r="B325" s="187">
        <v>43017</v>
      </c>
      <c r="C325" s="187"/>
      <c r="D325" s="188" t="s">
        <v>169</v>
      </c>
      <c r="E325" s="189" t="s">
        <v>623</v>
      </c>
      <c r="F325" s="190">
        <v>141.5</v>
      </c>
      <c r="G325" s="191"/>
      <c r="H325" s="191">
        <v>183.5</v>
      </c>
      <c r="I325" s="191">
        <v>210</v>
      </c>
      <c r="J325" s="218" t="s">
        <v>3440</v>
      </c>
      <c r="K325" s="219">
        <f t="shared" si="162"/>
        <v>42</v>
      </c>
      <c r="L325" s="220">
        <f t="shared" si="163"/>
        <v>0.29681978798586572</v>
      </c>
      <c r="M325" s="190" t="s">
        <v>599</v>
      </c>
      <c r="N325" s="221">
        <v>43042</v>
      </c>
      <c r="O325" s="57"/>
      <c r="P325" s="16"/>
      <c r="Q325" s="16"/>
      <c r="R325" s="94" t="s">
        <v>753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369">
        <v>128</v>
      </c>
      <c r="B326" s="164">
        <v>43074</v>
      </c>
      <c r="C326" s="164"/>
      <c r="D326" s="165" t="s">
        <v>303</v>
      </c>
      <c r="E326" s="166" t="s">
        <v>623</v>
      </c>
      <c r="F326" s="167">
        <v>172</v>
      </c>
      <c r="G326" s="166"/>
      <c r="H326" s="166">
        <v>155.25</v>
      </c>
      <c r="I326" s="186">
        <v>230</v>
      </c>
      <c r="J326" s="384" t="s">
        <v>3400</v>
      </c>
      <c r="K326" s="134">
        <f t="shared" ref="K326" si="164">H326-F326</f>
        <v>-16.75</v>
      </c>
      <c r="L326" s="135">
        <f t="shared" ref="L326" si="165">K326/F326</f>
        <v>-9.7383720930232565E-2</v>
      </c>
      <c r="M326" s="136" t="s">
        <v>663</v>
      </c>
      <c r="N326" s="137">
        <v>43787</v>
      </c>
      <c r="O326" s="57"/>
      <c r="P326" s="16"/>
      <c r="Q326" s="16"/>
      <c r="R326" s="17" t="s">
        <v>753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370">
        <v>129</v>
      </c>
      <c r="B327" s="187">
        <v>43398</v>
      </c>
      <c r="C327" s="187"/>
      <c r="D327" s="188" t="s">
        <v>104</v>
      </c>
      <c r="E327" s="189" t="s">
        <v>623</v>
      </c>
      <c r="F327" s="191">
        <v>698.5</v>
      </c>
      <c r="G327" s="191"/>
      <c r="H327" s="191">
        <v>850</v>
      </c>
      <c r="I327" s="191">
        <v>890</v>
      </c>
      <c r="J327" s="222" t="s">
        <v>3488</v>
      </c>
      <c r="K327" s="219">
        <f t="shared" si="162"/>
        <v>151.5</v>
      </c>
      <c r="L327" s="220">
        <f t="shared" si="163"/>
        <v>0.21689334287759485</v>
      </c>
      <c r="M327" s="190" t="s">
        <v>599</v>
      </c>
      <c r="N327" s="221">
        <v>43453</v>
      </c>
      <c r="O327" s="57"/>
      <c r="P327" s="16"/>
      <c r="Q327" s="16"/>
      <c r="R327" s="17" t="s">
        <v>751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6">
        <v>130</v>
      </c>
      <c r="B328" s="159">
        <v>42877</v>
      </c>
      <c r="C328" s="159"/>
      <c r="D328" s="160" t="s">
        <v>383</v>
      </c>
      <c r="E328" s="161" t="s">
        <v>623</v>
      </c>
      <c r="F328" s="162">
        <v>127.6</v>
      </c>
      <c r="G328" s="163"/>
      <c r="H328" s="163">
        <v>138</v>
      </c>
      <c r="I328" s="163">
        <v>190</v>
      </c>
      <c r="J328" s="385" t="s">
        <v>3404</v>
      </c>
      <c r="K328" s="183">
        <f t="shared" si="162"/>
        <v>10.400000000000006</v>
      </c>
      <c r="L328" s="184">
        <f t="shared" si="163"/>
        <v>8.1504702194357417E-2</v>
      </c>
      <c r="M328" s="162" t="s">
        <v>599</v>
      </c>
      <c r="N328" s="185">
        <v>43774</v>
      </c>
      <c r="O328" s="57"/>
      <c r="P328" s="16"/>
      <c r="Q328" s="16"/>
      <c r="R328" s="94" t="s">
        <v>753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371">
        <v>131</v>
      </c>
      <c r="B329" s="195">
        <v>43158</v>
      </c>
      <c r="C329" s="195"/>
      <c r="D329" s="192" t="s">
        <v>754</v>
      </c>
      <c r="E329" s="196" t="s">
        <v>623</v>
      </c>
      <c r="F329" s="197">
        <v>317</v>
      </c>
      <c r="G329" s="196"/>
      <c r="H329" s="196"/>
      <c r="I329" s="225">
        <v>398</v>
      </c>
      <c r="J329" s="238" t="s">
        <v>601</v>
      </c>
      <c r="K329" s="194"/>
      <c r="L329" s="193"/>
      <c r="M329" s="224" t="s">
        <v>601</v>
      </c>
      <c r="N329" s="223"/>
      <c r="O329" s="57"/>
      <c r="P329" s="16"/>
      <c r="Q329" s="16"/>
      <c r="R329" s="342" t="s">
        <v>753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369">
        <v>132</v>
      </c>
      <c r="B330" s="164">
        <v>43164</v>
      </c>
      <c r="C330" s="164"/>
      <c r="D330" s="165" t="s">
        <v>135</v>
      </c>
      <c r="E330" s="166" t="s">
        <v>623</v>
      </c>
      <c r="F330" s="167">
        <f>510-14.4</f>
        <v>495.6</v>
      </c>
      <c r="G330" s="166"/>
      <c r="H330" s="166">
        <v>350</v>
      </c>
      <c r="I330" s="186">
        <v>672</v>
      </c>
      <c r="J330" s="384" t="s">
        <v>3461</v>
      </c>
      <c r="K330" s="134">
        <f t="shared" ref="K330" si="166">H330-F330</f>
        <v>-145.60000000000002</v>
      </c>
      <c r="L330" s="135">
        <f t="shared" ref="L330" si="167">K330/F330</f>
        <v>-0.29378531073446329</v>
      </c>
      <c r="M330" s="136" t="s">
        <v>663</v>
      </c>
      <c r="N330" s="137">
        <v>43887</v>
      </c>
      <c r="O330" s="57"/>
      <c r="P330" s="16"/>
      <c r="Q330" s="16"/>
      <c r="R330" s="17" t="s">
        <v>751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369">
        <v>133</v>
      </c>
      <c r="B331" s="164">
        <v>43237</v>
      </c>
      <c r="C331" s="164"/>
      <c r="D331" s="165" t="s">
        <v>489</v>
      </c>
      <c r="E331" s="166" t="s">
        <v>623</v>
      </c>
      <c r="F331" s="167">
        <v>230.3</v>
      </c>
      <c r="G331" s="166"/>
      <c r="H331" s="166">
        <v>102.5</v>
      </c>
      <c r="I331" s="186">
        <v>348</v>
      </c>
      <c r="J331" s="384" t="s">
        <v>3482</v>
      </c>
      <c r="K331" s="134">
        <f t="shared" ref="K331" si="168">H331-F331</f>
        <v>-127.80000000000001</v>
      </c>
      <c r="L331" s="135">
        <f t="shared" ref="L331" si="169">K331/F331</f>
        <v>-0.55492835432045162</v>
      </c>
      <c r="M331" s="136" t="s">
        <v>663</v>
      </c>
      <c r="N331" s="137">
        <v>43896</v>
      </c>
      <c r="O331" s="57"/>
      <c r="P331" s="16"/>
      <c r="Q331" s="16"/>
      <c r="R331" s="344" t="s">
        <v>751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15">
        <v>134</v>
      </c>
      <c r="B332" s="198">
        <v>43258</v>
      </c>
      <c r="C332" s="198"/>
      <c r="D332" s="201" t="s">
        <v>449</v>
      </c>
      <c r="E332" s="199" t="s">
        <v>623</v>
      </c>
      <c r="F332" s="197">
        <f>342.5-5.1</f>
        <v>337.4</v>
      </c>
      <c r="G332" s="199"/>
      <c r="H332" s="199"/>
      <c r="I332" s="226">
        <v>439</v>
      </c>
      <c r="J332" s="238" t="s">
        <v>601</v>
      </c>
      <c r="K332" s="228"/>
      <c r="L332" s="229"/>
      <c r="M332" s="227" t="s">
        <v>601</v>
      </c>
      <c r="N332" s="230"/>
      <c r="O332" s="57"/>
      <c r="P332" s="16"/>
      <c r="Q332" s="16"/>
      <c r="R332" s="342" t="s">
        <v>753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15">
        <v>135</v>
      </c>
      <c r="B333" s="198">
        <v>43285</v>
      </c>
      <c r="C333" s="198"/>
      <c r="D333" s="202" t="s">
        <v>49</v>
      </c>
      <c r="E333" s="199" t="s">
        <v>623</v>
      </c>
      <c r="F333" s="197">
        <f>127.5-5.53</f>
        <v>121.97</v>
      </c>
      <c r="G333" s="199"/>
      <c r="H333" s="199"/>
      <c r="I333" s="226">
        <v>170</v>
      </c>
      <c r="J333" s="238" t="s">
        <v>601</v>
      </c>
      <c r="K333" s="228"/>
      <c r="L333" s="229"/>
      <c r="M333" s="227" t="s">
        <v>601</v>
      </c>
      <c r="N333" s="230"/>
      <c r="O333" s="57"/>
      <c r="P333" s="16"/>
      <c r="Q333" s="16"/>
      <c r="R333" s="17" t="s">
        <v>751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369">
        <v>136</v>
      </c>
      <c r="B334" s="164">
        <v>43294</v>
      </c>
      <c r="C334" s="164"/>
      <c r="D334" s="165" t="s">
        <v>243</v>
      </c>
      <c r="E334" s="166" t="s">
        <v>623</v>
      </c>
      <c r="F334" s="167">
        <v>46.5</v>
      </c>
      <c r="G334" s="166"/>
      <c r="H334" s="166">
        <v>17</v>
      </c>
      <c r="I334" s="186">
        <v>59</v>
      </c>
      <c r="J334" s="384" t="s">
        <v>3460</v>
      </c>
      <c r="K334" s="134">
        <f t="shared" ref="K334" si="170">H334-F334</f>
        <v>-29.5</v>
      </c>
      <c r="L334" s="135">
        <f t="shared" ref="L334" si="171">K334/F334</f>
        <v>-0.63440860215053763</v>
      </c>
      <c r="M334" s="136" t="s">
        <v>663</v>
      </c>
      <c r="N334" s="137">
        <v>43887</v>
      </c>
      <c r="O334" s="57"/>
      <c r="P334" s="16"/>
      <c r="Q334" s="16"/>
      <c r="R334" s="17" t="s">
        <v>751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371">
        <v>137</v>
      </c>
      <c r="B335" s="195">
        <v>43396</v>
      </c>
      <c r="C335" s="195"/>
      <c r="D335" s="202" t="s">
        <v>425</v>
      </c>
      <c r="E335" s="199" t="s">
        <v>623</v>
      </c>
      <c r="F335" s="200">
        <v>156.5</v>
      </c>
      <c r="G335" s="199"/>
      <c r="H335" s="199"/>
      <c r="I335" s="226">
        <v>191</v>
      </c>
      <c r="J335" s="238" t="s">
        <v>601</v>
      </c>
      <c r="K335" s="228"/>
      <c r="L335" s="229"/>
      <c r="M335" s="227" t="s">
        <v>601</v>
      </c>
      <c r="N335" s="230"/>
      <c r="O335" s="57"/>
      <c r="P335" s="16"/>
      <c r="Q335" s="16"/>
      <c r="R335" s="17" t="s">
        <v>751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371">
        <v>138</v>
      </c>
      <c r="B336" s="195">
        <v>43439</v>
      </c>
      <c r="C336" s="195"/>
      <c r="D336" s="202" t="s">
        <v>330</v>
      </c>
      <c r="E336" s="199" t="s">
        <v>623</v>
      </c>
      <c r="F336" s="200">
        <v>259.5</v>
      </c>
      <c r="G336" s="199"/>
      <c r="H336" s="199"/>
      <c r="I336" s="226">
        <v>321</v>
      </c>
      <c r="J336" s="238" t="s">
        <v>601</v>
      </c>
      <c r="K336" s="228"/>
      <c r="L336" s="229"/>
      <c r="M336" s="227" t="s">
        <v>601</v>
      </c>
      <c r="N336" s="230"/>
      <c r="O336" s="16"/>
      <c r="P336" s="16"/>
      <c r="Q336" s="16"/>
      <c r="R336" s="17" t="s">
        <v>751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369">
        <v>139</v>
      </c>
      <c r="B337" s="164">
        <v>43439</v>
      </c>
      <c r="C337" s="164"/>
      <c r="D337" s="165" t="s">
        <v>775</v>
      </c>
      <c r="E337" s="166" t="s">
        <v>623</v>
      </c>
      <c r="F337" s="166">
        <v>715</v>
      </c>
      <c r="G337" s="166"/>
      <c r="H337" s="166">
        <v>445</v>
      </c>
      <c r="I337" s="186">
        <v>840</v>
      </c>
      <c r="J337" s="138" t="s">
        <v>2994</v>
      </c>
      <c r="K337" s="134">
        <f t="shared" ref="K337:K340" si="172">H337-F337</f>
        <v>-270</v>
      </c>
      <c r="L337" s="135">
        <f t="shared" ref="L337:L340" si="173">K337/F337</f>
        <v>-0.3776223776223776</v>
      </c>
      <c r="M337" s="136" t="s">
        <v>663</v>
      </c>
      <c r="N337" s="137">
        <v>43800</v>
      </c>
      <c r="O337" s="57"/>
      <c r="P337" s="16"/>
      <c r="Q337" s="16"/>
      <c r="R337" s="17" t="s">
        <v>751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06">
        <v>140</v>
      </c>
      <c r="B338" s="207">
        <v>43469</v>
      </c>
      <c r="C338" s="207"/>
      <c r="D338" s="155" t="s">
        <v>145</v>
      </c>
      <c r="E338" s="208" t="s">
        <v>623</v>
      </c>
      <c r="F338" s="208">
        <v>875</v>
      </c>
      <c r="G338" s="208"/>
      <c r="H338" s="208">
        <v>1165</v>
      </c>
      <c r="I338" s="232">
        <v>1185</v>
      </c>
      <c r="J338" s="141" t="s">
        <v>3489</v>
      </c>
      <c r="K338" s="128">
        <f t="shared" si="172"/>
        <v>290</v>
      </c>
      <c r="L338" s="129">
        <f t="shared" si="173"/>
        <v>0.33142857142857141</v>
      </c>
      <c r="M338" s="130" t="s">
        <v>599</v>
      </c>
      <c r="N338" s="362">
        <v>43847</v>
      </c>
      <c r="O338" s="57"/>
      <c r="P338" s="16"/>
      <c r="Q338" s="16"/>
      <c r="R338" s="344" t="s">
        <v>751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06">
        <v>141</v>
      </c>
      <c r="B339" s="207">
        <v>43559</v>
      </c>
      <c r="C339" s="207"/>
      <c r="D339" s="413" t="s">
        <v>345</v>
      </c>
      <c r="E339" s="208" t="s">
        <v>623</v>
      </c>
      <c r="F339" s="208">
        <f>387-14.63</f>
        <v>372.37</v>
      </c>
      <c r="G339" s="208"/>
      <c r="H339" s="208">
        <v>490</v>
      </c>
      <c r="I339" s="232">
        <v>490</v>
      </c>
      <c r="J339" s="141" t="s">
        <v>682</v>
      </c>
      <c r="K339" s="128">
        <f t="shared" si="172"/>
        <v>117.63</v>
      </c>
      <c r="L339" s="129">
        <f t="shared" si="173"/>
        <v>0.31589548030185027</v>
      </c>
      <c r="M339" s="130" t="s">
        <v>599</v>
      </c>
      <c r="N339" s="362">
        <v>43850</v>
      </c>
      <c r="O339" s="57"/>
      <c r="P339" s="16"/>
      <c r="Q339" s="16"/>
      <c r="R339" s="344" t="s">
        <v>751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369">
        <v>142</v>
      </c>
      <c r="B340" s="164">
        <v>43578</v>
      </c>
      <c r="C340" s="164"/>
      <c r="D340" s="165" t="s">
        <v>776</v>
      </c>
      <c r="E340" s="166" t="s">
        <v>600</v>
      </c>
      <c r="F340" s="166">
        <v>220</v>
      </c>
      <c r="G340" s="166"/>
      <c r="H340" s="166">
        <v>127.5</v>
      </c>
      <c r="I340" s="186">
        <v>284</v>
      </c>
      <c r="J340" s="384" t="s">
        <v>3483</v>
      </c>
      <c r="K340" s="134">
        <f t="shared" si="172"/>
        <v>-92.5</v>
      </c>
      <c r="L340" s="135">
        <f t="shared" si="173"/>
        <v>-0.42045454545454547</v>
      </c>
      <c r="M340" s="136" t="s">
        <v>663</v>
      </c>
      <c r="N340" s="137">
        <v>43896</v>
      </c>
      <c r="O340" s="57"/>
      <c r="P340" s="16"/>
      <c r="Q340" s="16"/>
      <c r="R340" s="17" t="s">
        <v>751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06">
        <v>143</v>
      </c>
      <c r="B341" s="207">
        <v>43622</v>
      </c>
      <c r="C341" s="207"/>
      <c r="D341" s="413" t="s">
        <v>496</v>
      </c>
      <c r="E341" s="208" t="s">
        <v>600</v>
      </c>
      <c r="F341" s="208">
        <v>332.8</v>
      </c>
      <c r="G341" s="208"/>
      <c r="H341" s="208">
        <v>405</v>
      </c>
      <c r="I341" s="232">
        <v>419</v>
      </c>
      <c r="J341" s="141" t="s">
        <v>3490</v>
      </c>
      <c r="K341" s="128">
        <f t="shared" ref="K341" si="174">H341-F341</f>
        <v>72.199999999999989</v>
      </c>
      <c r="L341" s="129">
        <f t="shared" ref="L341" si="175">K341/F341</f>
        <v>0.21694711538461534</v>
      </c>
      <c r="M341" s="130" t="s">
        <v>599</v>
      </c>
      <c r="N341" s="362">
        <v>43860</v>
      </c>
      <c r="O341" s="57"/>
      <c r="P341" s="16"/>
      <c r="Q341" s="16"/>
      <c r="R341" s="17" t="s">
        <v>753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144">
        <v>144</v>
      </c>
      <c r="B342" s="143">
        <v>43641</v>
      </c>
      <c r="C342" s="143"/>
      <c r="D342" s="144" t="s">
        <v>139</v>
      </c>
      <c r="E342" s="145" t="s">
        <v>623</v>
      </c>
      <c r="F342" s="146">
        <v>386</v>
      </c>
      <c r="G342" s="147"/>
      <c r="H342" s="147">
        <v>395</v>
      </c>
      <c r="I342" s="147">
        <v>452</v>
      </c>
      <c r="J342" s="170" t="s">
        <v>3405</v>
      </c>
      <c r="K342" s="171">
        <f t="shared" ref="K342" si="176">H342-F342</f>
        <v>9</v>
      </c>
      <c r="L342" s="172">
        <f t="shared" ref="L342" si="177">K342/F342</f>
        <v>2.3316062176165803E-2</v>
      </c>
      <c r="M342" s="173" t="s">
        <v>708</v>
      </c>
      <c r="N342" s="174">
        <v>43868</v>
      </c>
      <c r="O342" s="16"/>
      <c r="P342" s="16"/>
      <c r="Q342" s="16"/>
      <c r="R342" s="17" t="s">
        <v>753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372">
        <v>145</v>
      </c>
      <c r="B343" s="195">
        <v>43707</v>
      </c>
      <c r="C343" s="195"/>
      <c r="D343" s="202" t="s">
        <v>260</v>
      </c>
      <c r="E343" s="199" t="s">
        <v>623</v>
      </c>
      <c r="F343" s="199" t="s">
        <v>755</v>
      </c>
      <c r="G343" s="199"/>
      <c r="H343" s="199"/>
      <c r="I343" s="226">
        <v>190</v>
      </c>
      <c r="J343" s="238" t="s">
        <v>601</v>
      </c>
      <c r="K343" s="228"/>
      <c r="L343" s="229"/>
      <c r="M343" s="358" t="s">
        <v>601</v>
      </c>
      <c r="N343" s="230"/>
      <c r="O343" s="16"/>
      <c r="P343" s="16"/>
      <c r="Q343" s="16"/>
      <c r="R343" s="344" t="s">
        <v>751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06">
        <v>146</v>
      </c>
      <c r="B344" s="207">
        <v>43731</v>
      </c>
      <c r="C344" s="207"/>
      <c r="D344" s="155" t="s">
        <v>440</v>
      </c>
      <c r="E344" s="208" t="s">
        <v>623</v>
      </c>
      <c r="F344" s="208">
        <v>235</v>
      </c>
      <c r="G344" s="208"/>
      <c r="H344" s="208">
        <v>295</v>
      </c>
      <c r="I344" s="232">
        <v>296</v>
      </c>
      <c r="J344" s="141" t="s">
        <v>3147</v>
      </c>
      <c r="K344" s="128">
        <f t="shared" ref="K344" si="178">H344-F344</f>
        <v>60</v>
      </c>
      <c r="L344" s="129">
        <f t="shared" ref="L344" si="179">K344/F344</f>
        <v>0.25531914893617019</v>
      </c>
      <c r="M344" s="130" t="s">
        <v>599</v>
      </c>
      <c r="N344" s="362">
        <v>43844</v>
      </c>
      <c r="O344" s="57"/>
      <c r="P344" s="16"/>
      <c r="Q344" s="16"/>
      <c r="R344" s="17" t="s">
        <v>753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06">
        <v>147</v>
      </c>
      <c r="B345" s="207">
        <v>43752</v>
      </c>
      <c r="C345" s="207"/>
      <c r="D345" s="155" t="s">
        <v>2977</v>
      </c>
      <c r="E345" s="208" t="s">
        <v>623</v>
      </c>
      <c r="F345" s="208">
        <v>277.5</v>
      </c>
      <c r="G345" s="208"/>
      <c r="H345" s="208">
        <v>333</v>
      </c>
      <c r="I345" s="232">
        <v>333</v>
      </c>
      <c r="J345" s="141" t="s">
        <v>3148</v>
      </c>
      <c r="K345" s="128">
        <f t="shared" ref="K345" si="180">H345-F345</f>
        <v>55.5</v>
      </c>
      <c r="L345" s="129">
        <f t="shared" ref="L345" si="181">K345/F345</f>
        <v>0.2</v>
      </c>
      <c r="M345" s="130" t="s">
        <v>599</v>
      </c>
      <c r="N345" s="362">
        <v>43846</v>
      </c>
      <c r="O345" s="57"/>
      <c r="P345" s="16"/>
      <c r="Q345" s="16"/>
      <c r="R345" s="344" t="s">
        <v>751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06">
        <v>148</v>
      </c>
      <c r="B346" s="207">
        <v>43752</v>
      </c>
      <c r="C346" s="207"/>
      <c r="D346" s="155" t="s">
        <v>2976</v>
      </c>
      <c r="E346" s="208" t="s">
        <v>623</v>
      </c>
      <c r="F346" s="208">
        <v>930</v>
      </c>
      <c r="G346" s="208"/>
      <c r="H346" s="208">
        <v>1165</v>
      </c>
      <c r="I346" s="232">
        <v>1200</v>
      </c>
      <c r="J346" s="141" t="s">
        <v>3150</v>
      </c>
      <c r="K346" s="128">
        <f t="shared" ref="K346" si="182">H346-F346</f>
        <v>235</v>
      </c>
      <c r="L346" s="129">
        <f t="shared" ref="L346" si="183">K346/F346</f>
        <v>0.25268817204301075</v>
      </c>
      <c r="M346" s="130" t="s">
        <v>599</v>
      </c>
      <c r="N346" s="362">
        <v>43847</v>
      </c>
      <c r="O346" s="57"/>
      <c r="P346" s="16"/>
      <c r="Q346" s="16"/>
      <c r="R346" s="344" t="s">
        <v>753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371">
        <v>149</v>
      </c>
      <c r="B347" s="347">
        <v>43753</v>
      </c>
      <c r="C347" s="212"/>
      <c r="D347" s="373" t="s">
        <v>2975</v>
      </c>
      <c r="E347" s="350" t="s">
        <v>623</v>
      </c>
      <c r="F347" s="353">
        <v>111</v>
      </c>
      <c r="G347" s="350"/>
      <c r="H347" s="350"/>
      <c r="I347" s="356">
        <v>141</v>
      </c>
      <c r="J347" s="238" t="s">
        <v>601</v>
      </c>
      <c r="K347" s="238"/>
      <c r="L347" s="123"/>
      <c r="M347" s="361" t="s">
        <v>601</v>
      </c>
      <c r="N347" s="240"/>
      <c r="O347" s="16"/>
      <c r="P347" s="16"/>
      <c r="Q347" s="16"/>
      <c r="R347" s="17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06">
        <v>150</v>
      </c>
      <c r="B348" s="207">
        <v>43753</v>
      </c>
      <c r="C348" s="207"/>
      <c r="D348" s="155" t="s">
        <v>2974</v>
      </c>
      <c r="E348" s="208" t="s">
        <v>623</v>
      </c>
      <c r="F348" s="209">
        <v>296</v>
      </c>
      <c r="G348" s="208"/>
      <c r="H348" s="208">
        <v>370</v>
      </c>
      <c r="I348" s="232">
        <v>370</v>
      </c>
      <c r="J348" s="141" t="s">
        <v>682</v>
      </c>
      <c r="K348" s="128">
        <f t="shared" ref="K348" si="184">H348-F348</f>
        <v>74</v>
      </c>
      <c r="L348" s="129">
        <f t="shared" ref="L348" si="185">K348/F348</f>
        <v>0.25</v>
      </c>
      <c r="M348" s="130" t="s">
        <v>599</v>
      </c>
      <c r="N348" s="362">
        <v>43853</v>
      </c>
      <c r="O348" s="57"/>
      <c r="P348" s="16"/>
      <c r="Q348" s="16"/>
      <c r="R348" s="344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372">
        <v>151</v>
      </c>
      <c r="B349" s="211">
        <v>43754</v>
      </c>
      <c r="C349" s="211"/>
      <c r="D349" s="192" t="s">
        <v>2973</v>
      </c>
      <c r="E349" s="349" t="s">
        <v>623</v>
      </c>
      <c r="F349" s="352" t="s">
        <v>2939</v>
      </c>
      <c r="G349" s="349"/>
      <c r="H349" s="349"/>
      <c r="I349" s="355">
        <v>344</v>
      </c>
      <c r="J349" s="238" t="s">
        <v>601</v>
      </c>
      <c r="K349" s="241"/>
      <c r="L349" s="360"/>
      <c r="M349" s="343" t="s">
        <v>601</v>
      </c>
      <c r="N349" s="363"/>
      <c r="O349" s="16"/>
      <c r="P349" s="16"/>
      <c r="Q349" s="16"/>
      <c r="R349" s="344"/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346">
        <v>152</v>
      </c>
      <c r="B350" s="212">
        <v>43832</v>
      </c>
      <c r="C350" s="212"/>
      <c r="D350" s="216" t="s">
        <v>2253</v>
      </c>
      <c r="E350" s="213" t="s">
        <v>623</v>
      </c>
      <c r="F350" s="214" t="s">
        <v>3135</v>
      </c>
      <c r="G350" s="213"/>
      <c r="H350" s="213"/>
      <c r="I350" s="237">
        <v>590</v>
      </c>
      <c r="J350" s="238" t="s">
        <v>601</v>
      </c>
      <c r="K350" s="238"/>
      <c r="L350" s="123"/>
      <c r="M350" s="343" t="s">
        <v>601</v>
      </c>
      <c r="N350" s="240"/>
      <c r="O350" s="16"/>
      <c r="P350" s="16"/>
      <c r="Q350" s="16"/>
      <c r="R350" s="344"/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06">
        <v>153</v>
      </c>
      <c r="B351" s="207">
        <v>43966</v>
      </c>
      <c r="C351" s="207"/>
      <c r="D351" s="155" t="s">
        <v>65</v>
      </c>
      <c r="E351" s="208" t="s">
        <v>623</v>
      </c>
      <c r="F351" s="209">
        <v>67.5</v>
      </c>
      <c r="G351" s="208"/>
      <c r="H351" s="208">
        <v>86</v>
      </c>
      <c r="I351" s="232">
        <v>86</v>
      </c>
      <c r="J351" s="141" t="s">
        <v>3628</v>
      </c>
      <c r="K351" s="128">
        <f t="shared" ref="K351" si="186">H351-F351</f>
        <v>18.5</v>
      </c>
      <c r="L351" s="129">
        <f t="shared" ref="L351" si="187">K351/F351</f>
        <v>0.27407407407407408</v>
      </c>
      <c r="M351" s="130" t="s">
        <v>599</v>
      </c>
      <c r="N351" s="362">
        <v>44008</v>
      </c>
      <c r="O351" s="57"/>
      <c r="P351" s="16"/>
      <c r="Q351" s="16"/>
      <c r="R351" s="344"/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10">
        <v>154</v>
      </c>
      <c r="B352" s="3">
        <v>44035</v>
      </c>
      <c r="C352" s="212"/>
      <c r="D352" s="216" t="s">
        <v>495</v>
      </c>
      <c r="E352" s="213" t="s">
        <v>623</v>
      </c>
      <c r="F352" s="214" t="s">
        <v>3631</v>
      </c>
      <c r="G352" s="213"/>
      <c r="H352" s="213"/>
      <c r="I352" s="237">
        <v>296</v>
      </c>
      <c r="J352" s="238" t="s">
        <v>601</v>
      </c>
      <c r="K352" s="238"/>
      <c r="L352" s="123"/>
      <c r="M352" s="239"/>
      <c r="N352" s="240"/>
      <c r="O352" s="16"/>
      <c r="P352" s="16"/>
      <c r="Q352" s="16"/>
      <c r="R352" s="344"/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10">
        <v>155</v>
      </c>
      <c r="B353" s="212">
        <v>44092</v>
      </c>
      <c r="C353" s="212"/>
      <c r="D353" s="216" t="s">
        <v>416</v>
      </c>
      <c r="E353" s="213" t="s">
        <v>623</v>
      </c>
      <c r="F353" s="214" t="s">
        <v>3641</v>
      </c>
      <c r="G353" s="213"/>
      <c r="H353" s="213"/>
      <c r="I353" s="237">
        <v>248</v>
      </c>
      <c r="J353" s="238" t="s">
        <v>601</v>
      </c>
      <c r="K353" s="238"/>
      <c r="L353" s="123"/>
      <c r="M353" s="239"/>
      <c r="N353" s="240"/>
      <c r="O353" s="16"/>
      <c r="P353" s="16"/>
      <c r="Q353" s="16"/>
      <c r="R353" s="344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10"/>
      <c r="B354" s="212"/>
      <c r="C354" s="212"/>
      <c r="D354" s="216"/>
      <c r="E354" s="213"/>
      <c r="F354" s="214"/>
      <c r="G354" s="213"/>
      <c r="H354" s="213"/>
      <c r="I354" s="237"/>
      <c r="J354" s="238"/>
      <c r="K354" s="238"/>
      <c r="L354" s="123"/>
      <c r="M354" s="239"/>
      <c r="N354" s="240"/>
      <c r="O354" s="16"/>
      <c r="P354" s="16"/>
      <c r="Q354" s="16"/>
      <c r="R354" s="344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10"/>
      <c r="B355" s="212"/>
      <c r="C355" s="212"/>
      <c r="D355" s="216"/>
      <c r="E355" s="213"/>
      <c r="F355" s="214"/>
      <c r="G355" s="213"/>
      <c r="H355" s="213"/>
      <c r="I355" s="237"/>
      <c r="J355" s="238"/>
      <c r="K355" s="238"/>
      <c r="L355" s="123"/>
      <c r="M355" s="239"/>
      <c r="N355" s="240"/>
      <c r="O355" s="16"/>
      <c r="P355" s="16"/>
      <c r="Q355" s="16"/>
      <c r="R355" s="344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10"/>
      <c r="B356" s="212"/>
      <c r="C356" s="212"/>
      <c r="D356" s="216"/>
      <c r="E356" s="213"/>
      <c r="F356" s="214"/>
      <c r="G356" s="213"/>
      <c r="H356" s="213"/>
      <c r="I356" s="237"/>
      <c r="J356" s="238"/>
      <c r="K356" s="238"/>
      <c r="L356" s="123"/>
      <c r="M356" s="239"/>
      <c r="N356" s="240"/>
      <c r="O356" s="16"/>
      <c r="P356" s="16"/>
      <c r="R356" s="344"/>
    </row>
    <row r="357" spans="1:26">
      <c r="A357" s="210"/>
      <c r="B357" s="212"/>
      <c r="C357" s="212"/>
      <c r="D357" s="216"/>
      <c r="E357" s="213"/>
      <c r="F357" s="214"/>
      <c r="G357" s="213"/>
      <c r="H357" s="213"/>
      <c r="I357" s="237"/>
      <c r="J357" s="238"/>
      <c r="K357" s="238"/>
      <c r="L357" s="123"/>
      <c r="M357" s="239"/>
      <c r="N357" s="240"/>
      <c r="O357" s="16"/>
      <c r="P357" s="16"/>
      <c r="R357" s="344"/>
    </row>
    <row r="358" spans="1:26">
      <c r="A358" s="210"/>
      <c r="B358" s="212"/>
      <c r="C358" s="212"/>
      <c r="D358" s="216"/>
      <c r="E358" s="213"/>
      <c r="F358" s="214"/>
      <c r="G358" s="213"/>
      <c r="H358" s="213"/>
      <c r="I358" s="237"/>
      <c r="J358" s="238"/>
      <c r="K358" s="238"/>
      <c r="L358" s="123"/>
      <c r="M358" s="239"/>
      <c r="N358" s="240"/>
      <c r="O358" s="16"/>
      <c r="P358" s="16"/>
      <c r="R358" s="344"/>
    </row>
    <row r="359" spans="1:26">
      <c r="A359" s="210"/>
      <c r="B359" s="212"/>
      <c r="C359" s="212"/>
      <c r="D359" s="216"/>
      <c r="E359" s="213"/>
      <c r="F359" s="214"/>
      <c r="G359" s="213"/>
      <c r="H359" s="213"/>
      <c r="I359" s="237"/>
      <c r="J359" s="238"/>
      <c r="K359" s="238"/>
      <c r="L359" s="123"/>
      <c r="M359" s="239"/>
      <c r="N359" s="240"/>
      <c r="O359" s="16"/>
      <c r="P359" s="16"/>
      <c r="R359" s="344"/>
    </row>
    <row r="360" spans="1:26">
      <c r="A360" s="210"/>
      <c r="B360" s="212"/>
      <c r="C360" s="212"/>
      <c r="D360" s="216"/>
      <c r="E360" s="213"/>
      <c r="F360" s="214"/>
      <c r="G360" s="213"/>
      <c r="H360" s="213"/>
      <c r="I360" s="237"/>
      <c r="J360" s="238"/>
      <c r="K360" s="238"/>
      <c r="L360" s="123"/>
      <c r="M360" s="239"/>
      <c r="N360" s="240"/>
      <c r="O360" s="16"/>
      <c r="P360" s="16"/>
      <c r="R360" s="344"/>
    </row>
    <row r="361" spans="1:26">
      <c r="A361" s="210"/>
      <c r="B361" s="212"/>
      <c r="C361" s="212"/>
      <c r="D361" s="216"/>
      <c r="E361" s="213"/>
      <c r="F361" s="214"/>
      <c r="G361" s="213"/>
      <c r="H361" s="213"/>
      <c r="I361" s="237"/>
      <c r="J361" s="238"/>
      <c r="K361" s="238"/>
      <c r="L361" s="123"/>
      <c r="M361" s="239"/>
      <c r="N361" s="240"/>
      <c r="O361" s="16"/>
      <c r="R361" s="242"/>
    </row>
    <row r="362" spans="1:26">
      <c r="A362" s="210"/>
      <c r="B362" s="212"/>
      <c r="C362" s="212"/>
      <c r="D362" s="216"/>
      <c r="E362" s="213"/>
      <c r="F362" s="214"/>
      <c r="G362" s="213"/>
      <c r="H362" s="213"/>
      <c r="I362" s="237"/>
      <c r="J362" s="238"/>
      <c r="K362" s="238"/>
      <c r="L362" s="123"/>
      <c r="M362" s="239"/>
      <c r="N362" s="240"/>
      <c r="O362" s="16"/>
      <c r="R362" s="242"/>
    </row>
    <row r="363" spans="1:26">
      <c r="A363" s="210"/>
      <c r="B363" s="212"/>
      <c r="C363" s="212"/>
      <c r="D363" s="216"/>
      <c r="E363" s="213"/>
      <c r="F363" s="214"/>
      <c r="G363" s="213"/>
      <c r="H363" s="213"/>
      <c r="I363" s="237"/>
      <c r="J363" s="238"/>
      <c r="K363" s="238"/>
      <c r="L363" s="123"/>
      <c r="M363" s="239"/>
      <c r="N363" s="240"/>
      <c r="O363" s="16"/>
      <c r="R363" s="242"/>
    </row>
    <row r="364" spans="1:26">
      <c r="A364" s="210"/>
      <c r="B364" s="200" t="s">
        <v>2980</v>
      </c>
      <c r="O364" s="16"/>
      <c r="R364" s="242"/>
    </row>
    <row r="365" spans="1:26">
      <c r="R365" s="242"/>
    </row>
    <row r="366" spans="1:26">
      <c r="R366" s="242"/>
    </row>
    <row r="367" spans="1:26">
      <c r="R367" s="242"/>
    </row>
    <row r="368" spans="1:26">
      <c r="R368" s="242"/>
    </row>
    <row r="369" spans="1:18">
      <c r="R369" s="242"/>
    </row>
    <row r="370" spans="1:18">
      <c r="R370" s="242"/>
    </row>
    <row r="371" spans="1:18">
      <c r="R371" s="242"/>
    </row>
    <row r="381" spans="1:18">
      <c r="A381" s="217"/>
    </row>
    <row r="382" spans="1:18">
      <c r="A382" s="217"/>
    </row>
    <row r="383" spans="1:18">
      <c r="A383" s="213"/>
    </row>
  </sheetData>
  <autoFilter ref="R1:R37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2020-10-29T02:36:52Z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