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jain\Downloads\"/>
    </mc:Choice>
  </mc:AlternateContent>
  <bookViews>
    <workbookView xWindow="0" yWindow="0" windowWidth="20490" windowHeight="7755" activeTab="5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5" hidden="1">'Call Tracker (Equity &amp; F&amp;O)'!$R$1:$R$344</definedName>
  </definedNames>
  <calcPr calcId="191029"/>
</workbook>
</file>

<file path=xl/calcChain.xml><?xml version="1.0" encoding="utf-8"?>
<calcChain xmlns="http://schemas.openxmlformats.org/spreadsheetml/2006/main">
  <c r="K128" i="6" l="1"/>
  <c r="M128" i="6" s="1"/>
  <c r="L87" i="6"/>
  <c r="K87" i="6"/>
  <c r="M87" i="6" s="1"/>
  <c r="L86" i="6"/>
  <c r="K86" i="6"/>
  <c r="M86" i="6" l="1"/>
  <c r="L15" i="6"/>
  <c r="K15" i="6"/>
  <c r="L135" i="6"/>
  <c r="K135" i="6"/>
  <c r="L85" i="6"/>
  <c r="K85" i="6"/>
  <c r="L84" i="6"/>
  <c r="K84" i="6"/>
  <c r="L57" i="6"/>
  <c r="K57" i="6"/>
  <c r="M85" i="6" l="1"/>
  <c r="M15" i="6"/>
  <c r="M135" i="6"/>
  <c r="M84" i="6"/>
  <c r="M57" i="6"/>
  <c r="K120" i="6"/>
  <c r="M120" i="6" s="1"/>
  <c r="L28" i="6"/>
  <c r="K28" i="6"/>
  <c r="M28" i="6" s="1"/>
  <c r="K127" i="6"/>
  <c r="M127" i="6" s="1"/>
  <c r="L83" i="6"/>
  <c r="K83" i="6"/>
  <c r="L54" i="6"/>
  <c r="M83" i="6" l="1"/>
  <c r="P32" i="6"/>
  <c r="P31" i="6"/>
  <c r="P25" i="6"/>
  <c r="P24" i="6"/>
  <c r="P23" i="6"/>
  <c r="P13" i="6"/>
  <c r="P19" i="6"/>
  <c r="P18" i="6"/>
  <c r="K329" i="6"/>
  <c r="L329" i="6" s="1"/>
  <c r="K54" i="6"/>
  <c r="M54" i="6" s="1"/>
  <c r="K126" i="6"/>
  <c r="M126" i="6" s="1"/>
  <c r="K125" i="6"/>
  <c r="M125" i="6" s="1"/>
  <c r="L30" i="6" l="1"/>
  <c r="K30" i="6"/>
  <c r="M30" i="6" l="1"/>
  <c r="K330" i="6"/>
  <c r="L330" i="6" s="1"/>
  <c r="K323" i="6"/>
  <c r="L323" i="6" s="1"/>
  <c r="K124" i="6"/>
  <c r="M124" i="6" s="1"/>
  <c r="K123" i="6"/>
  <c r="M123" i="6" s="1"/>
  <c r="K122" i="6"/>
  <c r="M122" i="6" s="1"/>
  <c r="K121" i="6"/>
  <c r="M121" i="6" s="1"/>
  <c r="K119" i="6"/>
  <c r="M119" i="6" s="1"/>
  <c r="K118" i="6"/>
  <c r="M118" i="6" s="1"/>
  <c r="L82" i="6"/>
  <c r="K82" i="6"/>
  <c r="K117" i="6"/>
  <c r="M117" i="6" s="1"/>
  <c r="L56" i="6"/>
  <c r="K56" i="6"/>
  <c r="M82" i="6" l="1"/>
  <c r="M56" i="6"/>
  <c r="K115" i="6"/>
  <c r="M115" i="6" s="1"/>
  <c r="K340" i="6"/>
  <c r="L340" i="6" s="1"/>
  <c r="K334" i="6"/>
  <c r="L334" i="6" s="1"/>
  <c r="K116" i="6" l="1"/>
  <c r="M116" i="6" s="1"/>
  <c r="L29" i="6"/>
  <c r="K29" i="6"/>
  <c r="L20" i="6"/>
  <c r="K20" i="6"/>
  <c r="L27" i="6"/>
  <c r="K27" i="6"/>
  <c r="K110" i="6"/>
  <c r="M110" i="6" s="1"/>
  <c r="K114" i="6"/>
  <c r="M114" i="6" s="1"/>
  <c r="L21" i="6"/>
  <c r="K21" i="6"/>
  <c r="K336" i="6"/>
  <c r="L336" i="6" s="1"/>
  <c r="K113" i="6"/>
  <c r="M113" i="6" s="1"/>
  <c r="K112" i="6"/>
  <c r="M112" i="6" s="1"/>
  <c r="K111" i="6"/>
  <c r="M111" i="6" s="1"/>
  <c r="L26" i="6"/>
  <c r="K26" i="6"/>
  <c r="L14" i="6"/>
  <c r="K14" i="6"/>
  <c r="L81" i="6"/>
  <c r="K81" i="6"/>
  <c r="L55" i="6"/>
  <c r="K55" i="6"/>
  <c r="M55" i="6" l="1"/>
  <c r="M14" i="6"/>
  <c r="M20" i="6"/>
  <c r="M27" i="6"/>
  <c r="M29" i="6"/>
  <c r="M26" i="6"/>
  <c r="M21" i="6"/>
  <c r="M81" i="6"/>
  <c r="L22" i="6"/>
  <c r="K22" i="6"/>
  <c r="K109" i="6"/>
  <c r="M109" i="6" s="1"/>
  <c r="L79" i="6"/>
  <c r="K79" i="6"/>
  <c r="K108" i="6"/>
  <c r="M108" i="6" s="1"/>
  <c r="L53" i="6"/>
  <c r="K53" i="6"/>
  <c r="L12" i="6"/>
  <c r="K12" i="6"/>
  <c r="L80" i="6"/>
  <c r="K80" i="6"/>
  <c r="L48" i="6"/>
  <c r="K48" i="6"/>
  <c r="M22" i="6" l="1"/>
  <c r="M48" i="6"/>
  <c r="M79" i="6"/>
  <c r="M53" i="6"/>
  <c r="M12" i="6"/>
  <c r="M80" i="6"/>
  <c r="L52" i="6"/>
  <c r="K52" i="6"/>
  <c r="K107" i="6"/>
  <c r="M107" i="6" s="1"/>
  <c r="K106" i="6"/>
  <c r="M106" i="6" s="1"/>
  <c r="L77" i="6"/>
  <c r="K77" i="6"/>
  <c r="L78" i="6"/>
  <c r="K78" i="6"/>
  <c r="L76" i="6"/>
  <c r="K76" i="6"/>
  <c r="K104" i="6"/>
  <c r="M104" i="6" s="1"/>
  <c r="M52" i="6" l="1"/>
  <c r="M77" i="6"/>
  <c r="M78" i="6"/>
  <c r="M76" i="6"/>
  <c r="K105" i="6"/>
  <c r="M105" i="6" s="1"/>
  <c r="L11" i="6"/>
  <c r="K11" i="6"/>
  <c r="L71" i="6"/>
  <c r="K71" i="6"/>
  <c r="L134" i="6"/>
  <c r="K134" i="6"/>
  <c r="L50" i="6"/>
  <c r="L51" i="6"/>
  <c r="M71" i="6" l="1"/>
  <c r="M134" i="6"/>
  <c r="M11" i="6"/>
  <c r="L6" i="2"/>
  <c r="K6" i="3"/>
  <c r="L75" i="6"/>
  <c r="K75" i="6"/>
  <c r="L74" i="6"/>
  <c r="K74" i="6"/>
  <c r="L73" i="6"/>
  <c r="K73" i="6"/>
  <c r="M73" i="6" l="1"/>
  <c r="M74" i="6"/>
  <c r="M75" i="6"/>
  <c r="L17" i="6"/>
  <c r="L16" i="6"/>
  <c r="L10" i="6"/>
  <c r="L49" i="6"/>
  <c r="L47" i="6"/>
  <c r="L72" i="6"/>
  <c r="L70" i="6"/>
  <c r="L69" i="6"/>
  <c r="L68" i="6"/>
  <c r="L67" i="6"/>
  <c r="K47" i="6" l="1"/>
  <c r="M47" i="6" s="1"/>
  <c r="K72" i="6"/>
  <c r="M72" i="6" l="1"/>
  <c r="K103" i="6"/>
  <c r="M103" i="6" s="1"/>
  <c r="K70" i="6"/>
  <c r="K51" i="6"/>
  <c r="K96" i="6"/>
  <c r="M96" i="6" s="1"/>
  <c r="K99" i="6"/>
  <c r="M99" i="6" s="1"/>
  <c r="K102" i="6"/>
  <c r="M102" i="6" s="1"/>
  <c r="K101" i="6"/>
  <c r="M101" i="6" s="1"/>
  <c r="M70" i="6" l="1"/>
  <c r="M51" i="6"/>
  <c r="K98" i="6"/>
  <c r="M98" i="6" s="1"/>
  <c r="K100" i="6"/>
  <c r="M100" i="6" s="1"/>
  <c r="K16" i="6"/>
  <c r="K69" i="6"/>
  <c r="K17" i="6"/>
  <c r="K67" i="6"/>
  <c r="K97" i="6"/>
  <c r="M97" i="6" s="1"/>
  <c r="M17" i="6" l="1"/>
  <c r="M16" i="6"/>
  <c r="M69" i="6"/>
  <c r="M67" i="6"/>
  <c r="K50" i="6"/>
  <c r="K10" i="6"/>
  <c r="M10" i="6" l="1"/>
  <c r="M50" i="6"/>
  <c r="K49" i="6"/>
  <c r="M49" i="6" s="1"/>
  <c r="K68" i="6"/>
  <c r="M68" i="6" l="1"/>
  <c r="D7" i="5"/>
  <c r="M7" i="6"/>
  <c r="K331" i="6" l="1"/>
  <c r="L331" i="6" s="1"/>
  <c r="K328" i="6" l="1"/>
  <c r="L328" i="6" s="1"/>
  <c r="K332" i="6" l="1"/>
  <c r="L332" i="6" s="1"/>
  <c r="K327" i="6"/>
  <c r="L327" i="6" s="1"/>
  <c r="K326" i="6"/>
  <c r="L326" i="6" s="1"/>
  <c r="K324" i="6"/>
  <c r="L324" i="6" s="1"/>
  <c r="H322" i="6"/>
  <c r="K322" i="6" s="1"/>
  <c r="L322" i="6" s="1"/>
  <c r="K321" i="6"/>
  <c r="L321" i="6" s="1"/>
  <c r="K318" i="6"/>
  <c r="L318" i="6" s="1"/>
  <c r="K317" i="6"/>
  <c r="L317" i="6" s="1"/>
  <c r="K316" i="6"/>
  <c r="L316" i="6" s="1"/>
  <c r="K315" i="6"/>
  <c r="L315" i="6" s="1"/>
  <c r="K314" i="6"/>
  <c r="L314" i="6" s="1"/>
  <c r="K313" i="6"/>
  <c r="L313" i="6" s="1"/>
  <c r="K312" i="6"/>
  <c r="L312" i="6" s="1"/>
  <c r="K311" i="6"/>
  <c r="L311" i="6" s="1"/>
  <c r="K310" i="6"/>
  <c r="L310" i="6" s="1"/>
  <c r="K309" i="6"/>
  <c r="L309" i="6" s="1"/>
  <c r="K308" i="6"/>
  <c r="L308" i="6" s="1"/>
  <c r="K307" i="6"/>
  <c r="L307" i="6" s="1"/>
  <c r="K306" i="6"/>
  <c r="L306" i="6" s="1"/>
  <c r="K305" i="6"/>
  <c r="L305" i="6" s="1"/>
  <c r="K304" i="6"/>
  <c r="L304" i="6" s="1"/>
  <c r="K303" i="6"/>
  <c r="L303" i="6" s="1"/>
  <c r="K302" i="6"/>
  <c r="L302" i="6" s="1"/>
  <c r="K301" i="6"/>
  <c r="L301" i="6" s="1"/>
  <c r="K300" i="6"/>
  <c r="L300" i="6" s="1"/>
  <c r="K299" i="6"/>
  <c r="L299" i="6" s="1"/>
  <c r="K298" i="6"/>
  <c r="L298" i="6" s="1"/>
  <c r="K297" i="6"/>
  <c r="L297" i="6" s="1"/>
  <c r="K296" i="6"/>
  <c r="L296" i="6" s="1"/>
  <c r="K295" i="6"/>
  <c r="L295" i="6" s="1"/>
  <c r="K294" i="6"/>
  <c r="L294" i="6" s="1"/>
  <c r="K293" i="6"/>
  <c r="L293" i="6" s="1"/>
  <c r="K292" i="6"/>
  <c r="L292" i="6" s="1"/>
  <c r="K291" i="6"/>
  <c r="L291" i="6" s="1"/>
  <c r="F290" i="6"/>
  <c r="K290" i="6" s="1"/>
  <c r="L290" i="6" s="1"/>
  <c r="K289" i="6"/>
  <c r="L289" i="6" s="1"/>
  <c r="K288" i="6"/>
  <c r="L288" i="6" s="1"/>
  <c r="K287" i="6"/>
  <c r="L287" i="6" s="1"/>
  <c r="K286" i="6"/>
  <c r="L286" i="6" s="1"/>
  <c r="K285" i="6"/>
  <c r="L285" i="6" s="1"/>
  <c r="F284" i="6"/>
  <c r="K284" i="6" s="1"/>
  <c r="L284" i="6" s="1"/>
  <c r="F283" i="6"/>
  <c r="K283" i="6" s="1"/>
  <c r="L283" i="6" s="1"/>
  <c r="K282" i="6"/>
  <c r="L282" i="6" s="1"/>
  <c r="F281" i="6"/>
  <c r="K281" i="6" s="1"/>
  <c r="L281" i="6" s="1"/>
  <c r="K280" i="6"/>
  <c r="L280" i="6" s="1"/>
  <c r="K279" i="6"/>
  <c r="L279" i="6" s="1"/>
  <c r="K278" i="6"/>
  <c r="L278" i="6" s="1"/>
  <c r="K277" i="6"/>
  <c r="L277" i="6" s="1"/>
  <c r="K276" i="6"/>
  <c r="L276" i="6" s="1"/>
  <c r="K275" i="6"/>
  <c r="L275" i="6" s="1"/>
  <c r="K274" i="6"/>
  <c r="L274" i="6" s="1"/>
  <c r="K273" i="6"/>
  <c r="L273" i="6" s="1"/>
  <c r="K272" i="6"/>
  <c r="L272" i="6" s="1"/>
  <c r="K271" i="6"/>
  <c r="L271" i="6" s="1"/>
  <c r="K270" i="6"/>
  <c r="L270" i="6" s="1"/>
  <c r="K269" i="6"/>
  <c r="L269" i="6" s="1"/>
  <c r="K268" i="6"/>
  <c r="L268" i="6" s="1"/>
  <c r="K267" i="6"/>
  <c r="L267" i="6" s="1"/>
  <c r="K265" i="6"/>
  <c r="L265" i="6" s="1"/>
  <c r="K263" i="6"/>
  <c r="L263" i="6" s="1"/>
  <c r="K262" i="6"/>
  <c r="L262" i="6" s="1"/>
  <c r="F261" i="6"/>
  <c r="K261" i="6" s="1"/>
  <c r="L261" i="6" s="1"/>
  <c r="K260" i="6"/>
  <c r="L260" i="6" s="1"/>
  <c r="K257" i="6"/>
  <c r="L257" i="6" s="1"/>
  <c r="K256" i="6"/>
  <c r="L256" i="6" s="1"/>
  <c r="K255" i="6"/>
  <c r="L255" i="6" s="1"/>
  <c r="K252" i="6"/>
  <c r="L252" i="6" s="1"/>
  <c r="K251" i="6"/>
  <c r="L251" i="6" s="1"/>
  <c r="K250" i="6"/>
  <c r="L250" i="6" s="1"/>
  <c r="K249" i="6"/>
  <c r="L249" i="6" s="1"/>
  <c r="K248" i="6"/>
  <c r="L248" i="6" s="1"/>
  <c r="K247" i="6"/>
  <c r="L247" i="6" s="1"/>
  <c r="K245" i="6"/>
  <c r="L245" i="6" s="1"/>
  <c r="K244" i="6"/>
  <c r="L244" i="6" s="1"/>
  <c r="K243" i="6"/>
  <c r="L243" i="6" s="1"/>
  <c r="K242" i="6"/>
  <c r="L242" i="6" s="1"/>
  <c r="K241" i="6"/>
  <c r="L241" i="6" s="1"/>
  <c r="K240" i="6"/>
  <c r="L240" i="6" s="1"/>
  <c r="K239" i="6"/>
  <c r="L239" i="6" s="1"/>
  <c r="K238" i="6"/>
  <c r="L238" i="6" s="1"/>
  <c r="K237" i="6"/>
  <c r="L237" i="6" s="1"/>
  <c r="K235" i="6"/>
  <c r="L235" i="6" s="1"/>
  <c r="K233" i="6"/>
  <c r="L233" i="6" s="1"/>
  <c r="K231" i="6"/>
  <c r="L231" i="6" s="1"/>
  <c r="K229" i="6"/>
  <c r="L229" i="6" s="1"/>
  <c r="K228" i="6"/>
  <c r="L228" i="6" s="1"/>
  <c r="K227" i="6"/>
  <c r="L227" i="6" s="1"/>
  <c r="K225" i="6"/>
  <c r="L225" i="6" s="1"/>
  <c r="K224" i="6"/>
  <c r="L224" i="6" s="1"/>
  <c r="K223" i="6"/>
  <c r="L223" i="6" s="1"/>
  <c r="K222" i="6"/>
  <c r="K221" i="6"/>
  <c r="L221" i="6" s="1"/>
  <c r="K220" i="6"/>
  <c r="L220" i="6" s="1"/>
  <c r="K218" i="6"/>
  <c r="L218" i="6" s="1"/>
  <c r="K217" i="6"/>
  <c r="L217" i="6" s="1"/>
  <c r="K216" i="6"/>
  <c r="L216" i="6" s="1"/>
  <c r="K215" i="6"/>
  <c r="L215" i="6" s="1"/>
  <c r="K214" i="6"/>
  <c r="L214" i="6" s="1"/>
  <c r="F213" i="6"/>
  <c r="K213" i="6" s="1"/>
  <c r="L213" i="6" s="1"/>
  <c r="H212" i="6"/>
  <c r="K212" i="6" s="1"/>
  <c r="L212" i="6" s="1"/>
  <c r="K209" i="6"/>
  <c r="L209" i="6" s="1"/>
  <c r="K208" i="6"/>
  <c r="L208" i="6" s="1"/>
  <c r="K207" i="6"/>
  <c r="L207" i="6" s="1"/>
  <c r="K206" i="6"/>
  <c r="L206" i="6" s="1"/>
  <c r="K205" i="6"/>
  <c r="L205" i="6" s="1"/>
  <c r="K202" i="6"/>
  <c r="L202" i="6" s="1"/>
  <c r="K201" i="6"/>
  <c r="L201" i="6" s="1"/>
  <c r="K200" i="6"/>
  <c r="L200" i="6" s="1"/>
  <c r="K199" i="6"/>
  <c r="L199" i="6" s="1"/>
  <c r="K198" i="6"/>
  <c r="L198" i="6" s="1"/>
  <c r="K197" i="6"/>
  <c r="L197" i="6" s="1"/>
  <c r="K196" i="6"/>
  <c r="L196" i="6" s="1"/>
  <c r="K195" i="6"/>
  <c r="L195" i="6" s="1"/>
  <c r="K194" i="6"/>
  <c r="L194" i="6" s="1"/>
  <c r="K193" i="6"/>
  <c r="L193" i="6" s="1"/>
  <c r="K192" i="6"/>
  <c r="L192" i="6" s="1"/>
  <c r="K191" i="6"/>
  <c r="L191" i="6" s="1"/>
  <c r="K190" i="6"/>
  <c r="L190" i="6" s="1"/>
  <c r="K189" i="6"/>
  <c r="L189" i="6" s="1"/>
  <c r="K188" i="6"/>
  <c r="L188" i="6" s="1"/>
  <c r="K187" i="6"/>
  <c r="L187" i="6" s="1"/>
  <c r="K186" i="6"/>
  <c r="L186" i="6" s="1"/>
  <c r="K185" i="6"/>
  <c r="L185" i="6" s="1"/>
  <c r="K184" i="6"/>
  <c r="L184" i="6" s="1"/>
  <c r="K183" i="6"/>
  <c r="L183" i="6" s="1"/>
  <c r="K182" i="6"/>
  <c r="L182" i="6" s="1"/>
  <c r="K181" i="6"/>
  <c r="L181" i="6" s="1"/>
  <c r="K180" i="6"/>
  <c r="L180" i="6" s="1"/>
  <c r="K179" i="6"/>
  <c r="L179" i="6" s="1"/>
  <c r="H178" i="6"/>
  <c r="K178" i="6" s="1"/>
  <c r="L178" i="6" s="1"/>
  <c r="F177" i="6"/>
  <c r="K177" i="6" s="1"/>
  <c r="L177" i="6" s="1"/>
  <c r="K176" i="6"/>
  <c r="L176" i="6" s="1"/>
  <c r="K175" i="6"/>
  <c r="L175" i="6" s="1"/>
  <c r="K174" i="6"/>
  <c r="L174" i="6" s="1"/>
  <c r="K173" i="6"/>
  <c r="L173" i="6" s="1"/>
  <c r="K172" i="6"/>
  <c r="L172" i="6" s="1"/>
  <c r="K171" i="6"/>
  <c r="L171" i="6" s="1"/>
  <c r="K170" i="6"/>
  <c r="L170" i="6" s="1"/>
  <c r="K169" i="6"/>
  <c r="L169" i="6" s="1"/>
  <c r="K168" i="6"/>
  <c r="L168" i="6" s="1"/>
  <c r="K167" i="6"/>
  <c r="L167" i="6" s="1"/>
  <c r="K166" i="6"/>
  <c r="L166" i="6" s="1"/>
  <c r="K165" i="6"/>
  <c r="L165" i="6" s="1"/>
  <c r="K164" i="6"/>
  <c r="L164" i="6" s="1"/>
  <c r="K163" i="6"/>
  <c r="L163" i="6" s="1"/>
  <c r="K162" i="6"/>
  <c r="L162" i="6" s="1"/>
  <c r="K161" i="6"/>
  <c r="L161" i="6" s="1"/>
  <c r="K160" i="6"/>
  <c r="L160" i="6" s="1"/>
  <c r="K159" i="6"/>
  <c r="L159" i="6" s="1"/>
  <c r="K158" i="6"/>
  <c r="L158" i="6" s="1"/>
  <c r="K157" i="6"/>
  <c r="L157" i="6" s="1"/>
  <c r="K156" i="6"/>
  <c r="L156" i="6" s="1"/>
  <c r="K155" i="6"/>
  <c r="L155" i="6" s="1"/>
  <c r="K154" i="6"/>
  <c r="L154" i="6" s="1"/>
  <c r="K153" i="6"/>
  <c r="L153" i="6" s="1"/>
  <c r="K152" i="6"/>
  <c r="L152" i="6" s="1"/>
  <c r="K151" i="6"/>
  <c r="L151" i="6" s="1"/>
  <c r="K150" i="6"/>
  <c r="L150" i="6" s="1"/>
  <c r="K6" i="4"/>
</calcChain>
</file>

<file path=xl/sharedStrings.xml><?xml version="1.0" encoding="utf-8"?>
<sst xmlns="http://schemas.openxmlformats.org/spreadsheetml/2006/main" count="3388" uniqueCount="1298">
  <si>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</si>
  <si>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</si>
  <si>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</si>
  <si>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</si>
  <si>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</si>
  <si>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</si>
  <si>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</si>
  <si>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</si>
  <si>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</si>
  <si>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</si>
  <si>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</si>
  <si>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</si>
  <si>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</si>
  <si>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</si>
  <si>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</si>
  <si>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</si>
  <si>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</si>
  <si>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</si>
  <si>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</si>
  <si>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</si>
  <si>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</si>
  <si>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</si>
  <si>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</si>
  <si>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</si>
  <si>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</si>
  <si>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</si>
  <si>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</si>
  <si>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</si>
  <si>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</si>
  <si>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</si>
  <si>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</si>
  <si>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</si>
  <si>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</si>
  <si>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</si>
  <si>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Index</t>
  </si>
  <si>
    <t>NIFTY</t>
  </si>
  <si>
    <t>BANKNIFTY</t>
  </si>
  <si>
    <t>FINNIFTY</t>
  </si>
  <si>
    <t>MIDCPNIFTY</t>
  </si>
  <si>
    <t>Chemical</t>
  </si>
  <si>
    <t>AARTIIND</t>
  </si>
  <si>
    <t>Capital_Goods</t>
  </si>
  <si>
    <t>ABB</t>
  </si>
  <si>
    <t>Pharma</t>
  </si>
  <si>
    <t>ABBOTINDIA</t>
  </si>
  <si>
    <t>Others</t>
  </si>
  <si>
    <t>ABCAPITAL</t>
  </si>
  <si>
    <t>Textile</t>
  </si>
  <si>
    <t>ABFRL</t>
  </si>
  <si>
    <t>Cement</t>
  </si>
  <si>
    <t>ACC</t>
  </si>
  <si>
    <t>ADANIENT</t>
  </si>
  <si>
    <t>ADANIPORTS</t>
  </si>
  <si>
    <t>ALKEM</t>
  </si>
  <si>
    <t>AMBUJACEM</t>
  </si>
  <si>
    <t>APOLLOHOSP</t>
  </si>
  <si>
    <t>Automobile</t>
  </si>
  <si>
    <t>APOLLOTYRE</t>
  </si>
  <si>
    <t>ASHOKLEY</t>
  </si>
  <si>
    <t>FMCG</t>
  </si>
  <si>
    <t>ASIANPAINT</t>
  </si>
  <si>
    <t>ASTRAL</t>
  </si>
  <si>
    <t>ATUL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</si>
  <si>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</si>
  <si>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</si>
  <si>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</si>
  <si>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</si>
  <si>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</si>
  <si>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</si>
  <si>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</si>
  <si>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</si>
  <si>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</si>
  <si>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BALRAMCHIN</t>
  </si>
  <si>
    <t>BANDHANBNK</t>
  </si>
  <si>
    <t>BANKBARODA</t>
  </si>
  <si>
    <t>BATAINDIA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</si>
  <si>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</si>
  <si>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</si>
  <si>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</si>
  <si>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</si>
  <si>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</si>
  <si>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</si>
  <si>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</si>
  <si>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</si>
  <si>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</si>
  <si>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</si>
  <si>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</si>
  <si>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Technology</t>
  </si>
  <si>
    <t>BSOFT</t>
  </si>
  <si>
    <t>CANBK</t>
  </si>
  <si>
    <t>CANFINHOME</t>
  </si>
  <si>
    <t>CHAMBLFERT</t>
  </si>
  <si>
    <t>CHOLAFIN</t>
  </si>
  <si>
    <t>CIPLA</t>
  </si>
  <si>
    <t>COALINDIA</t>
  </si>
  <si>
    <t>COFORGE</t>
  </si>
  <si>
    <t>COLPAL</t>
  </si>
  <si>
    <t>CONCOR</t>
  </si>
  <si>
    <t>COROMANDEL</t>
  </si>
  <si>
    <t>CROMPTON</t>
  </si>
  <si>
    <t>CUB</t>
  </si>
  <si>
    <t>CUMMINSIND</t>
  </si>
  <si>
    <t>DABUR</t>
  </si>
  <si>
    <t>DALBHARAT</t>
  </si>
  <si>
    <t>DEEPAKNTR</t>
  </si>
  <si>
    <t>DELTACORP</t>
  </si>
  <si>
    <t>DIVISLAB</t>
  </si>
  <si>
    <t>DIXON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</si>
  <si>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</si>
  <si>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</si>
  <si>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</si>
  <si>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</si>
  <si>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</si>
  <si>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</si>
  <si>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</si>
  <si>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</si>
  <si>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</si>
  <si>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</si>
  <si>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</si>
  <si>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GNFC</t>
  </si>
  <si>
    <t>GODREJCP</t>
  </si>
  <si>
    <t>GODREJPROP</t>
  </si>
  <si>
    <t>GRANULES</t>
  </si>
  <si>
    <t>GRASIM</t>
  </si>
  <si>
    <t>GUJGASLTD</t>
  </si>
  <si>
    <t>HAL</t>
  </si>
  <si>
    <t>HAVELLS</t>
  </si>
  <si>
    <t>HCLTECH</t>
  </si>
  <si>
    <t>HDFCAMC</t>
  </si>
  <si>
    <t>HDFCBANK</t>
  </si>
  <si>
    <t>HDFCLIFE</t>
  </si>
  <si>
    <t>HEROMOTOCO</t>
  </si>
  <si>
    <t>Metals</t>
  </si>
  <si>
    <t>HINDALCO</t>
  </si>
  <si>
    <t>HINDCOPPER</t>
  </si>
  <si>
    <t>HINDPETRO</t>
  </si>
  <si>
    <t>HINDUNILVR</t>
  </si>
  <si>
    <t>IBULHSGFIN</t>
  </si>
  <si>
    <t>ICICIBANK</t>
  </si>
  <si>
    <t>ICICIGI</t>
  </si>
  <si>
    <t>ICICIPRULI</t>
  </si>
  <si>
    <t>IDEA</t>
  </si>
  <si>
    <t>IDFC</t>
  </si>
  <si>
    <t>IDFCFIRSTB</t>
  </si>
  <si>
    <t>IEX</t>
  </si>
  <si>
    <t>IGL</t>
  </si>
  <si>
    <t>INDHOTEL</t>
  </si>
  <si>
    <t>INDIACEM</t>
  </si>
  <si>
    <t>INDIAMART</t>
  </si>
  <si>
    <t>INDIGO</t>
  </si>
  <si>
    <t>INDUSINDBK</t>
  </si>
  <si>
    <t>INDUSTOWER</t>
  </si>
  <si>
    <t>INFY</t>
  </si>
  <si>
    <t>INTELLECT</t>
  </si>
  <si>
    <t>IOC</t>
  </si>
  <si>
    <t>IPCALAB</t>
  </si>
  <si>
    <t>IRCTC</t>
  </si>
  <si>
    <t>ITC</t>
  </si>
  <si>
    <t>JINDALSTEL</t>
  </si>
  <si>
    <t>JKCEMENT</t>
  </si>
  <si>
    <t>JSWSTEEL</t>
  </si>
  <si>
    <t>JUBLFOOD</t>
  </si>
  <si>
    <t>KOTAKBANK</t>
  </si>
  <si>
    <t>L&amp;TFH</t>
  </si>
  <si>
    <t>LALPATHLAB</t>
  </si>
  <si>
    <t>LAURUSLABS</t>
  </si>
  <si>
    <t>LICHSGFIN</t>
  </si>
  <si>
    <t>LT</t>
  </si>
  <si>
    <t>LTIM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</si>
  <si>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</si>
  <si>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</si>
  <si>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</si>
  <si>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</si>
  <si>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</si>
  <si>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</si>
  <si>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</si>
  <si>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</si>
  <si>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MCX</t>
  </si>
  <si>
    <t>METROPOLIS</t>
  </si>
  <si>
    <t>MFSL</t>
  </si>
  <si>
    <t>MGL</t>
  </si>
  <si>
    <t>MOTHERSON</t>
  </si>
  <si>
    <t>MPHASIS</t>
  </si>
  <si>
    <t>MRF</t>
  </si>
  <si>
    <t>MUTHOOTFIN</t>
  </si>
  <si>
    <t>NATIONALUM</t>
  </si>
  <si>
    <t>NAUKRI</t>
  </si>
  <si>
    <t>NAVINFLUOR</t>
  </si>
  <si>
    <t>NESTLEIND</t>
  </si>
  <si>
    <t>NMDC</t>
  </si>
  <si>
    <t>Power</t>
  </si>
  <si>
    <t>NTPC</t>
  </si>
  <si>
    <t>OBEROIRLTY</t>
  </si>
  <si>
    <t>OFSS</t>
  </si>
  <si>
    <t>ONGC</t>
  </si>
  <si>
    <t>PAGEIND</t>
  </si>
  <si>
    <t>PEL</t>
  </si>
  <si>
    <t>PERSISTENT</t>
  </si>
  <si>
    <t>PETRONET</t>
  </si>
  <si>
    <t>PFC</t>
  </si>
  <si>
    <t>PIDILITIND</t>
  </si>
  <si>
    <t>PIIND</t>
  </si>
  <si>
    <t>PNB</t>
  </si>
  <si>
    <t>POLYCAB</t>
  </si>
  <si>
    <t>POWERGRID</t>
  </si>
  <si>
    <t>Media</t>
  </si>
  <si>
    <t>PVRINOX</t>
  </si>
  <si>
    <t>RAIN</t>
  </si>
  <si>
    <t>RAMCOCEM</t>
  </si>
  <si>
    <t>RBLBANK</t>
  </si>
  <si>
    <t>RECLTD</t>
  </si>
  <si>
    <t>RELIANCE</t>
  </si>
  <si>
    <t>SAIL</t>
  </si>
  <si>
    <t>SBICARD</t>
  </si>
  <si>
    <t>SBILIFE</t>
  </si>
  <si>
    <t>SBIN</t>
  </si>
  <si>
    <t>SHREECEM</t>
  </si>
  <si>
    <t>SIEMENS</t>
  </si>
  <si>
    <t>SRF</t>
  </si>
  <si>
    <t>SHRIRAMFIN</t>
  </si>
  <si>
    <t>SUNPHARMA</t>
  </si>
  <si>
    <t>SUNTV</t>
  </si>
  <si>
    <t>SYNGENE</t>
  </si>
  <si>
    <t>TATACHEM</t>
  </si>
  <si>
    <t>TATACOMM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</si>
  <si>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</si>
  <si>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</si>
  <si>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</si>
  <si>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</si>
  <si>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</si>
  <si>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</si>
  <si>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</si>
  <si>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</si>
  <si>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</si>
  <si>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</si>
  <si>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</si>
  <si>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</si>
  <si>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</si>
  <si>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</si>
  <si>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</si>
  <si>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</si>
  <si>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</si>
  <si>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ZYDUSLIFE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</si>
  <si>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</si>
  <si>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</si>
  <si>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</si>
  <si>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</si>
  <si>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</si>
  <si>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</si>
  <si>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</si>
  <si>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</si>
  <si>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</si>
  <si>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</si>
  <si>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</si>
  <si>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</si>
  <si>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</si>
  <si>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</si>
  <si>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</si>
  <si>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</si>
  <si>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</si>
  <si>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</si>
  <si>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</si>
  <si>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</si>
  <si>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</si>
  <si>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</si>
  <si>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</si>
  <si>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ADANIGREEN</t>
  </si>
  <si>
    <t>ATGL</t>
  </si>
  <si>
    <t>AWL</t>
  </si>
  <si>
    <t>DMART</t>
  </si>
  <si>
    <t>BAJAJHLDNG</t>
  </si>
  <si>
    <t>BANKINDIA</t>
  </si>
  <si>
    <t>CLEAN</t>
  </si>
  <si>
    <t>DELHIVERY</t>
  </si>
  <si>
    <t>EMAMILTD</t>
  </si>
  <si>
    <t>NYKAA</t>
  </si>
  <si>
    <t>FORTIS</t>
  </si>
  <si>
    <t>GLAND</t>
  </si>
  <si>
    <t>GSPL</t>
  </si>
  <si>
    <t>HINDZINC</t>
  </si>
  <si>
    <t>HONAUT</t>
  </si>
  <si>
    <t>ISEC</t>
  </si>
  <si>
    <t>INDIANB</t>
  </si>
  <si>
    <t>JSWENERGY</t>
  </si>
  <si>
    <t>LICI</t>
  </si>
  <si>
    <t>LINDEINDIA</t>
  </si>
  <si>
    <t>MAXHEALTH</t>
  </si>
  <si>
    <t>MSUMI</t>
  </si>
  <si>
    <t>NAM-INDIA</t>
  </si>
  <si>
    <t>OIL</t>
  </si>
  <si>
    <t>PAYTM</t>
  </si>
  <si>
    <t>POLICYBZR</t>
  </si>
  <si>
    <t>PATANJALI</t>
  </si>
  <si>
    <t>POONAWALLA</t>
  </si>
  <si>
    <t>PRESTIGE</t>
  </si>
  <si>
    <t>PGHH</t>
  </si>
  <si>
    <t>SONACOMS</t>
  </si>
  <si>
    <t>TATAELXSI</t>
  </si>
  <si>
    <t>TTML</t>
  </si>
  <si>
    <t>TORNTPOWER</t>
  </si>
  <si>
    <t>TRIDENT</t>
  </si>
  <si>
    <t>TIINDIA</t>
  </si>
  <si>
    <t>UNIONBANK</t>
  </si>
  <si>
    <t>VBL</t>
  </si>
  <si>
    <t>WHIRLPOOL</t>
  </si>
  <si>
    <t>YESBANK</t>
  </si>
  <si>
    <t>ZOMATO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</si>
  <si>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</si>
  <si>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</si>
  <si>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</si>
  <si>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Back To Main Page</t>
  </si>
  <si>
    <t xml:space="preserve"> </t>
  </si>
  <si>
    <t>360ONE</t>
  </si>
  <si>
    <t>3MINDIA</t>
  </si>
  <si>
    <t>AIAENG</t>
  </si>
  <si>
    <t>APLAPOLLO</t>
  </si>
  <si>
    <t>AARTIDRUGS</t>
  </si>
  <si>
    <t>AAVAS</t>
  </si>
  <si>
    <t>AEGISCHEM</t>
  </si>
  <si>
    <t>AETHER</t>
  </si>
  <si>
    <t>AFFLE</t>
  </si>
  <si>
    <t>AJANTPHARM</t>
  </si>
  <si>
    <t>APLLTD</t>
  </si>
  <si>
    <t>ALKYLAMINE</t>
  </si>
  <si>
    <t>AMARAJABAT</t>
  </si>
  <si>
    <t>AMBER</t>
  </si>
  <si>
    <t>ANGELONE</t>
  </si>
  <si>
    <t>ANURAS</t>
  </si>
  <si>
    <t>APTUS</t>
  </si>
  <si>
    <t>ASAHIINDIA</t>
  </si>
  <si>
    <t>ASTERDM</t>
  </si>
  <si>
    <t>AVANTIFEED</t>
  </si>
  <si>
    <t>BASF</t>
  </si>
  <si>
    <t>BEML</t>
  </si>
  <si>
    <t>BSE</t>
  </si>
  <si>
    <t>BALAMINES</t>
  </si>
  <si>
    <t>MAHABANK</t>
  </si>
  <si>
    <t>BAYERCROP</t>
  </si>
  <si>
    <t>BDL</t>
  </si>
  <si>
    <t>BIRLACORPN</t>
  </si>
  <si>
    <t>BLUEDART</t>
  </si>
  <si>
    <t>BLUESTARCO</t>
  </si>
  <si>
    <t>BBTC</t>
  </si>
  <si>
    <t>BORORENEW</t>
  </si>
  <si>
    <t>BRIGADE</t>
  </si>
  <si>
    <t>BCG</t>
  </si>
  <si>
    <t>MAPMYINDIA</t>
  </si>
  <si>
    <t>CCL</t>
  </si>
  <si>
    <t>CESC</t>
  </si>
  <si>
    <t>CGPOWER</t>
  </si>
  <si>
    <t>CRISIL</t>
  </si>
  <si>
    <t>CSBBANK</t>
  </si>
  <si>
    <t>CAMPUS</t>
  </si>
  <si>
    <t>CGCL</t>
  </si>
  <si>
    <t>CARBORUNIV</t>
  </si>
  <si>
    <t>CASTROLIND</t>
  </si>
  <si>
    <t>CEATLTD</t>
  </si>
  <si>
    <t>CENTRALBK</t>
  </si>
  <si>
    <t>CDSL</t>
  </si>
  <si>
    <t>CENTURYPLY</t>
  </si>
  <si>
    <t>CENTURYTEX</t>
  </si>
  <si>
    <t>CERA</t>
  </si>
  <si>
    <t>CHALET</t>
  </si>
  <si>
    <t>CHEMPLASTS</t>
  </si>
  <si>
    <t>CHOLAHLDNG</t>
  </si>
  <si>
    <t>COCHINSHIP</t>
  </si>
  <si>
    <t>CAMS</t>
  </si>
  <si>
    <t>CREDITACC</t>
  </si>
  <si>
    <t>CYIENT</t>
  </si>
  <si>
    <t>DCMSHRIRAM</t>
  </si>
  <si>
    <t>DEEPAKFERT</t>
  </si>
  <si>
    <t>DEVYANI</t>
  </si>
  <si>
    <t>EIDPARRY</t>
  </si>
  <si>
    <t>EIHOTEL</t>
  </si>
  <si>
    <t>EPL</t>
  </si>
  <si>
    <t>EASEMYTRIP</t>
  </si>
  <si>
    <t>ELGIEQUIP</t>
  </si>
  <si>
    <t>ENDURANCE</t>
  </si>
  <si>
    <t>ENGINERSIN</t>
  </si>
  <si>
    <t>EQUITASBNK</t>
  </si>
  <si>
    <t>FDC</t>
  </si>
  <si>
    <t>FACT</t>
  </si>
  <si>
    <t>FINEORG</t>
  </si>
  <si>
    <t>FINCABLES</t>
  </si>
  <si>
    <t>FINPIPE</t>
  </si>
  <si>
    <t>FSL</t>
  </si>
  <si>
    <t>GRINFRA</t>
  </si>
  <si>
    <t>GMMPFAUDLR</t>
  </si>
  <si>
    <t>GALAXYSURF</t>
  </si>
  <si>
    <t>GARFIBRES</t>
  </si>
  <si>
    <t>GICRE</t>
  </si>
  <si>
    <t>GLAXO</t>
  </si>
  <si>
    <t>GOCOLORS</t>
  </si>
  <si>
    <t>GODFRYPHLP</t>
  </si>
  <si>
    <t>GODREJAGRO</t>
  </si>
  <si>
    <t>GODREJIND</t>
  </si>
  <si>
    <t>GRAPHITE</t>
  </si>
  <si>
    <t>GESHIP</t>
  </si>
  <si>
    <t>GREENPANEL</t>
  </si>
  <si>
    <t>GRINDWELL</t>
  </si>
  <si>
    <t>GUJALKALI</t>
  </si>
  <si>
    <t>GAEL</t>
  </si>
  <si>
    <t>FLUOROCHEM</t>
  </si>
  <si>
    <t>GPPL</t>
  </si>
  <si>
    <t>GSFC</t>
  </si>
  <si>
    <t>HEG</t>
  </si>
  <si>
    <t>HFCL</t>
  </si>
  <si>
    <t>HLEGLAS</t>
  </si>
  <si>
    <t>HAPPSTMNDS</t>
  </si>
  <si>
    <t>HATSUN</t>
  </si>
  <si>
    <t>HIKAL</t>
  </si>
  <si>
    <t>HGS</t>
  </si>
  <si>
    <t>POWERINDIA</t>
  </si>
  <si>
    <t>HOMEFIRST</t>
  </si>
  <si>
    <t>HUDCO</t>
  </si>
  <si>
    <t>IDBI</t>
  </si>
  <si>
    <t>IFBIND</t>
  </si>
  <si>
    <t>IIFL</t>
  </si>
  <si>
    <t>IRB</t>
  </si>
  <si>
    <t>ITI</t>
  </si>
  <si>
    <t>IBREALEST</t>
  </si>
  <si>
    <t>IOB</t>
  </si>
  <si>
    <t>IRFC</t>
  </si>
  <si>
    <t>INDIGOPNTS</t>
  </si>
  <si>
    <t>INFIBEAM</t>
  </si>
  <si>
    <t>JBCHEPHARM</t>
  </si>
  <si>
    <t>JBMA</t>
  </si>
  <si>
    <t>JKLAKSHMI</t>
  </si>
  <si>
    <t>JKPAPER</t>
  </si>
  <si>
    <t>JMFINANCIL</t>
  </si>
  <si>
    <t>JAMNAAUTO</t>
  </si>
  <si>
    <t>JSL</t>
  </si>
  <si>
    <t>JUBLINGREA</t>
  </si>
  <si>
    <t>JUBLPHARMA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</si>
  <si>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</si>
  <si>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</si>
  <si>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</si>
  <si>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</si>
  <si>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</si>
  <si>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</si>
  <si>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</si>
  <si>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</si>
  <si>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KALYANKJIL</t>
  </si>
  <si>
    <t>KANSAINER</t>
  </si>
  <si>
    <t>KARURVYSYA</t>
  </si>
  <si>
    <t>KEC</t>
  </si>
  <si>
    <t>KIMS</t>
  </si>
  <si>
    <t>LAXMIMACH</t>
  </si>
  <si>
    <t>LATENTVIEW</t>
  </si>
  <si>
    <t>LXCHEM</t>
  </si>
  <si>
    <t>LEMONTREE</t>
  </si>
  <si>
    <t>LUXIND</t>
  </si>
  <si>
    <t>MMTC</t>
  </si>
  <si>
    <t>MTARTECH</t>
  </si>
  <si>
    <t>LODHA</t>
  </si>
  <si>
    <t>MHRIL</t>
  </si>
  <si>
    <t>MAHLIFE</t>
  </si>
  <si>
    <t>MAHLOG</t>
  </si>
  <si>
    <t>MRPL</t>
  </si>
  <si>
    <t>MASTEK</t>
  </si>
  <si>
    <t>MAZDOCK</t>
  </si>
  <si>
    <t>MEDPLUS</t>
  </si>
  <si>
    <t>METROBRAND</t>
  </si>
  <si>
    <t>MOTILALOFS</t>
  </si>
  <si>
    <t>NATCOPHARM</t>
  </si>
  <si>
    <t>NBCC</t>
  </si>
  <si>
    <t>NCC</t>
  </si>
  <si>
    <t>NHPC</t>
  </si>
  <si>
    <t>NLCINDIA</t>
  </si>
  <si>
    <t>NOCIL</t>
  </si>
  <si>
    <t>NH</t>
  </si>
  <si>
    <t>NAZARA</t>
  </si>
  <si>
    <t>NETWORK18</t>
  </si>
  <si>
    <t>NUVOCO</t>
  </si>
  <si>
    <t>OLECTRA</t>
  </si>
  <si>
    <t>ORIENTELEC</t>
  </si>
  <si>
    <t>PCBL</t>
  </si>
  <si>
    <t>PNBHOUSING</t>
  </si>
  <si>
    <t>PNCINFRA</t>
  </si>
  <si>
    <t>PFIZER</t>
  </si>
  <si>
    <t>PHOENIXLTD</t>
  </si>
  <si>
    <t>PPLPHARMA</t>
  </si>
  <si>
    <t>POLYMED</t>
  </si>
  <si>
    <t>POLYPLEX</t>
  </si>
  <si>
    <t>PRAJIND</t>
  </si>
  <si>
    <t>PRINCEPIPE</t>
  </si>
  <si>
    <t>PRSMJOHNSN</t>
  </si>
  <si>
    <t>QUESS</t>
  </si>
  <si>
    <t>RHIM</t>
  </si>
  <si>
    <t>RITES</t>
  </si>
  <si>
    <t>RADICO</t>
  </si>
  <si>
    <t>RVNL</t>
  </si>
  <si>
    <t>RAINBOW</t>
  </si>
  <si>
    <t>RAJESHEXPO</t>
  </si>
  <si>
    <t>RALLIS</t>
  </si>
  <si>
    <t>RCF</t>
  </si>
  <si>
    <t>RATNAMANI</t>
  </si>
  <si>
    <t>RTNINDIA</t>
  </si>
  <si>
    <t>RAYMOND</t>
  </si>
  <si>
    <t>REDINGTON</t>
  </si>
  <si>
    <t>RELAXO</t>
  </si>
  <si>
    <t>RBA</t>
  </si>
  <si>
    <t>ROSSARI</t>
  </si>
  <si>
    <t>ROUTE</t>
  </si>
  <si>
    <t>SJVN</t>
  </si>
  <si>
    <t>SKFINDIA</t>
  </si>
  <si>
    <t>SANOFI</t>
  </si>
  <si>
    <t>SAPPHIRE</t>
  </si>
  <si>
    <t>SCHAEFFLER</t>
  </si>
  <si>
    <t>SHARDACROP</t>
  </si>
  <si>
    <t>SHOPERSTOP</t>
  </si>
  <si>
    <t>RENUKA</t>
  </si>
  <si>
    <t>SHYAMMETL</t>
  </si>
  <si>
    <t>SOBHA</t>
  </si>
  <si>
    <t>SOLARINDS</t>
  </si>
  <si>
    <t>SONATSOFTW</t>
  </si>
  <si>
    <t>STARHEALTH</t>
  </si>
  <si>
    <t>SWSOLAR</t>
  </si>
  <si>
    <t>STLTECH</t>
  </si>
  <si>
    <t>SUMICHEM</t>
  </si>
  <si>
    <t>SPARC</t>
  </si>
  <si>
    <t>SUNDARMFIN</t>
  </si>
  <si>
    <t>SUNDRMFAST</t>
  </si>
  <si>
    <t>SUNTECK</t>
  </si>
  <si>
    <t>SUPRAJIT</t>
  </si>
  <si>
    <t>SUPREMEIND</t>
  </si>
  <si>
    <t>SUVENPHAR</t>
  </si>
  <si>
    <t>SUZLON</t>
  </si>
  <si>
    <t>SWANENERGY</t>
  </si>
  <si>
    <t>TCIEXP</t>
  </si>
  <si>
    <t>TCNSBRANDS</t>
  </si>
  <si>
    <t>TTKPRESTIG</t>
  </si>
  <si>
    <t>TV18BRDCST</t>
  </si>
  <si>
    <t>TANLA</t>
  </si>
  <si>
    <t>TATAINVEST</t>
  </si>
  <si>
    <t>TATAMTRDVR</t>
  </si>
  <si>
    <t>TEAMLEASE</t>
  </si>
  <si>
    <t>TEJASNET</t>
  </si>
  <si>
    <t>NIACL</t>
  </si>
  <si>
    <t>THERMAX</t>
  </si>
  <si>
    <t>TIMKEN</t>
  </si>
  <si>
    <t>TCI</t>
  </si>
  <si>
    <t>TRIVENI</t>
  </si>
  <si>
    <t>TRITURBINE</t>
  </si>
  <si>
    <t>UCOBANK</t>
  </si>
  <si>
    <t>UFLEX</t>
  </si>
  <si>
    <t>UNOMINDA</t>
  </si>
  <si>
    <t>UTIAMC</t>
  </si>
  <si>
    <t>VGUARD</t>
  </si>
  <si>
    <t>VMART</t>
  </si>
  <si>
    <t>VIPIND</t>
  </si>
  <si>
    <t>VAIBHAVGBL</t>
  </si>
  <si>
    <t>VTL</t>
  </si>
  <si>
    <t>VARROC</t>
  </si>
  <si>
    <t>MANYAVAR</t>
  </si>
  <si>
    <t>VIJAYA</t>
  </si>
  <si>
    <t>VINATIORGA</t>
  </si>
  <si>
    <t>WELCORP</t>
  </si>
  <si>
    <t>WELSPUNIND</t>
  </si>
  <si>
    <t>WESTLIFE</t>
  </si>
  <si>
    <t>ZFCVINDIA</t>
  </si>
  <si>
    <t>ZENSARTECH</t>
  </si>
  <si>
    <t>ZYDUSWELL</t>
  </si>
  <si>
    <t>ECLERX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</si>
  <si>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</si>
  <si>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</si>
  <si>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</si>
  <si>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</si>
  <si>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</si>
  <si>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</si>
  <si>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</si>
  <si>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</si>
  <si>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</si>
  <si>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</si>
  <si>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</si>
  <si>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</si>
  <si>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</si>
  <si>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GRAVITON RESEARCH CAPITAL LLP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</si>
  <si>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</si>
  <si>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</si>
  <si>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</si>
  <si>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</si>
  <si>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</si>
  <si>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</si>
  <si>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</si>
  <si>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</si>
  <si>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</si>
  <si>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</si>
  <si>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</si>
  <si>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</si>
  <si>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</si>
  <si>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Market Closing Price</t>
  </si>
  <si>
    <t>Accu</t>
  </si>
  <si>
    <t>Open</t>
  </si>
  <si>
    <t>H</t>
  </si>
  <si>
    <t>Successful</t>
  </si>
  <si>
    <t>CLBS = Closing Basis ***</t>
  </si>
  <si>
    <t>Dividend adjusted &lt;&gt;</t>
  </si>
  <si>
    <t>Reinitiated $</t>
  </si>
  <si>
    <t>Part book {}</t>
  </si>
  <si>
    <t>s</t>
  </si>
  <si>
    <t>Revised stoploss #</t>
  </si>
  <si>
    <t>Momentum Call</t>
  </si>
  <si>
    <t>Stop Loss</t>
  </si>
  <si>
    <t>Profit / Loss per Share/Lot</t>
  </si>
  <si>
    <t>Buy</t>
  </si>
  <si>
    <t>Unsuccessful</t>
  </si>
  <si>
    <t>N</t>
  </si>
  <si>
    <t>*</t>
  </si>
  <si>
    <t>Master Trade High Risk</t>
  </si>
  <si>
    <t>Profit / Loss per share</t>
  </si>
  <si>
    <t>Gain / Loss  per Lot</t>
  </si>
  <si>
    <t>Lot</t>
  </si>
  <si>
    <t xml:space="preserve">Master Trade Medium Risk </t>
  </si>
  <si>
    <t xml:space="preserve">Profit/ Loss per lot </t>
  </si>
  <si>
    <t>Neutral</t>
  </si>
  <si>
    <t>Profit of Rs.21/-</t>
  </si>
  <si>
    <t>Profit of Rs.47.5/-</t>
  </si>
  <si>
    <t>Profit of Rs.100/-</t>
  </si>
  <si>
    <t>Techno -Funda  (positional)</t>
  </si>
  <si>
    <t>AMBIKCO</t>
  </si>
  <si>
    <t>1420-1620</t>
  </si>
  <si>
    <t>2000-2300</t>
  </si>
  <si>
    <t>95-100</t>
  </si>
  <si>
    <t>330-350</t>
  </si>
  <si>
    <t>.................</t>
  </si>
  <si>
    <t xml:space="preserve">Investment Idea </t>
  </si>
  <si>
    <t>Point of Review</t>
  </si>
  <si>
    <t>Close Rate</t>
  </si>
  <si>
    <t>Gain / Loss  %</t>
  </si>
  <si>
    <t>L&amp;T Finance Holding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</si>
  <si>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</si>
  <si>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</si>
  <si>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</si>
  <si>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</si>
  <si>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</si>
  <si>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</si>
  <si>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</si>
  <si>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</si>
  <si>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</si>
  <si>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</si>
  <si>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</si>
  <si>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</si>
  <si>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</si>
  <si>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</si>
  <si>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</si>
  <si>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</si>
  <si>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</si>
  <si>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</si>
  <si>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</si>
  <si>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</si>
  <si>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</si>
  <si>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</si>
  <si>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</si>
  <si>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</si>
  <si>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</si>
  <si>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</si>
  <si>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</si>
  <si>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</si>
  <si>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</si>
  <si>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</si>
  <si>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</si>
  <si>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</si>
  <si>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</si>
  <si>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</si>
  <si>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</si>
  <si>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</si>
  <si>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</si>
  <si>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</si>
  <si>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</si>
  <si>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</si>
  <si>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</si>
  <si>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</si>
  <si>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</si>
  <si>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</si>
  <si>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</si>
  <si>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</si>
  <si>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</si>
  <si>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</si>
  <si>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</si>
  <si>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</si>
  <si>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</si>
  <si>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</si>
  <si>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</si>
  <si>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</si>
  <si>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</si>
  <si>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</si>
  <si>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</si>
  <si>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</si>
  <si>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</si>
  <si>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</si>
  <si>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</si>
  <si>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</si>
  <si>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</si>
  <si>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</si>
  <si>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</si>
  <si>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</si>
  <si>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</si>
  <si>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</si>
  <si>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</si>
  <si>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</si>
  <si>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</si>
  <si>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</si>
  <si>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</si>
  <si>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</si>
  <si>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</si>
  <si>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</si>
  <si>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</si>
  <si>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</si>
  <si>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</si>
  <si>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</si>
  <si>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</si>
  <si>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</si>
  <si>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</si>
  <si>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</si>
  <si>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</si>
  <si>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</si>
  <si>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</si>
  <si>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</si>
  <si>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</si>
  <si>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</si>
  <si>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</si>
  <si>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</si>
  <si>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</si>
  <si>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</si>
  <si>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</si>
  <si>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</si>
  <si>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</si>
  <si>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</si>
  <si>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</si>
  <si>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</si>
  <si>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</si>
  <si>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</si>
  <si>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DCBBANK</t>
  </si>
  <si>
    <t>ORIENTREF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</si>
  <si>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</si>
  <si>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</si>
  <si>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</si>
  <si>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</si>
  <si>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</si>
  <si>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</si>
  <si>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</si>
  <si>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</si>
  <si>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</si>
  <si>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</si>
  <si>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</si>
  <si>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</si>
  <si>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</si>
  <si>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</si>
  <si>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</si>
  <si>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</si>
  <si>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</si>
  <si>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</si>
  <si>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MAYURUNIQ</t>
  </si>
  <si>
    <t>SHK</t>
  </si>
  <si>
    <t>Loss of Rs.37.75/-</t>
  </si>
  <si>
    <t>SKIPPER</t>
  </si>
  <si>
    <t>CAMLINFINE$</t>
  </si>
  <si>
    <t>Profit of Rs.15.00/-</t>
  </si>
  <si>
    <t>GNA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</si>
  <si>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</si>
  <si>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</si>
  <si>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</si>
  <si>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</si>
  <si>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</si>
  <si>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</si>
  <si>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</si>
  <si>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</si>
  <si>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</si>
  <si>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Profit of Rs.25/-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</si>
  <si>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</si>
  <si>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</si>
  <si>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</si>
  <si>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</si>
  <si>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</si>
  <si>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</si>
  <si>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</si>
  <si>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>HEIDELBERG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</si>
  <si>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</si>
  <si>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</si>
  <si>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</si>
  <si>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</si>
  <si>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</si>
  <si>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</si>
  <si>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</si>
  <si>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GULFOILLUB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</si>
  <si>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</si>
  <si>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</si>
  <si>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</si>
  <si>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</si>
  <si>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</si>
  <si>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</si>
  <si>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</si>
  <si>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</si>
  <si>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</si>
  <si>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</si>
  <si>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Rs.191.50/-</t>
  </si>
  <si>
    <t>GREAVESCOT</t>
  </si>
  <si>
    <t>Profit of Rs.10.40</t>
  </si>
  <si>
    <t>MOLDTKPAC</t>
  </si>
  <si>
    <t>Profit of Rs.65.5</t>
  </si>
  <si>
    <t>Loss of Rs.145.60/-</t>
  </si>
  <si>
    <t>PHILIPCARB</t>
  </si>
  <si>
    <t>Loss of Rs.127.80/-</t>
  </si>
  <si>
    <t>Profit of Rs.75.10</t>
  </si>
  <si>
    <t>Profit of Rs.0.53/-</t>
  </si>
  <si>
    <t>FCONSUMER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</si>
  <si>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</si>
  <si>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</si>
  <si>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</si>
  <si>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</si>
  <si>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</si>
  <si>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</si>
  <si>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</si>
  <si>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</si>
  <si>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Rs.1/-</t>
  </si>
  <si>
    <t>Profit of Rs.60/-</t>
  </si>
  <si>
    <t>KEC$</t>
  </si>
  <si>
    <t>Profit of Rs.55.50/-</t>
  </si>
  <si>
    <t>MGL$</t>
  </si>
  <si>
    <t>Profit of Rs.235/-</t>
  </si>
  <si>
    <t>JKPAPER$</t>
  </si>
  <si>
    <t>Profit of Rs.30/-</t>
  </si>
  <si>
    <t>RADICO$</t>
  </si>
  <si>
    <t>MOLDTKPAC$</t>
  </si>
  <si>
    <t>Profit of Rs.82.5/-</t>
  </si>
  <si>
    <t>PSPPROJECT</t>
  </si>
  <si>
    <t>Profit of Rs.18.50/-</t>
  </si>
  <si>
    <t>Profit of Rs.170/-</t>
  </si>
  <si>
    <t>Profit of Rs.60.50/-</t>
  </si>
  <si>
    <t>MIDHANI</t>
  </si>
  <si>
    <t>Profit of Rs.49/-</t>
  </si>
  <si>
    <t>Profit of Rs.67.5/-</t>
  </si>
  <si>
    <t>Profit of Rs.108/-</t>
  </si>
  <si>
    <t>HUHTAMAKI</t>
  </si>
  <si>
    <t>Loss of Rs.42.50/-</t>
  </si>
  <si>
    <t>FILATEX</t>
  </si>
  <si>
    <t>310-320</t>
  </si>
  <si>
    <t>IRCON</t>
  </si>
  <si>
    <t>Profiit of Rs.210/-</t>
  </si>
  <si>
    <t>440-450</t>
  </si>
  <si>
    <t>ACE</t>
  </si>
  <si>
    <t>DHANUKA</t>
  </si>
  <si>
    <t>2750-2780</t>
  </si>
  <si>
    <t>GRSE</t>
  </si>
  <si>
    <t>3600-3660</t>
  </si>
  <si>
    <t>GRAVITA</t>
  </si>
  <si>
    <t>3290-3330</t>
  </si>
  <si>
    <t>Re-initiated $</t>
  </si>
  <si>
    <t>7400-7600</t>
  </si>
  <si>
    <t>KPIL</t>
  </si>
  <si>
    <t>CIEINDIA</t>
  </si>
  <si>
    <t>ADANIPOWER</t>
  </si>
  <si>
    <t>ACI</t>
  </si>
  <si>
    <t>APARINDS</t>
  </si>
  <si>
    <t>BIKAJI</t>
  </si>
  <si>
    <t>BLS</t>
  </si>
  <si>
    <t>CRAFTSMAN</t>
  </si>
  <si>
    <t>DATAPATTNS</t>
  </si>
  <si>
    <t>ERIS</t>
  </si>
  <si>
    <t>FIVESTAR</t>
  </si>
  <si>
    <t>INGERRAND</t>
  </si>
  <si>
    <t>JINDWORLD</t>
  </si>
  <si>
    <t>KENNAMET</t>
  </si>
  <si>
    <t>KFINTECH</t>
  </si>
  <si>
    <t>KSB</t>
  </si>
  <si>
    <t>MEDANTA</t>
  </si>
  <si>
    <t>MFL</t>
  </si>
  <si>
    <t>NSLNISP</t>
  </si>
  <si>
    <t>RUSTOMJEE</t>
  </si>
  <si>
    <t>TMB</t>
  </si>
  <si>
    <t>% Change in OI</t>
  </si>
  <si>
    <t>300-320</t>
  </si>
  <si>
    <t>80-100</t>
  </si>
  <si>
    <t>1580-1640</t>
  </si>
  <si>
    <t>30-35</t>
  </si>
  <si>
    <t>2400-2500</t>
  </si>
  <si>
    <t>1800-1900</t>
  </si>
  <si>
    <t>1595-1655</t>
  </si>
  <si>
    <t>2300-2325</t>
  </si>
  <si>
    <t>118-122</t>
  </si>
  <si>
    <t>MINDACORP</t>
  </si>
  <si>
    <t>MANKIND</t>
  </si>
  <si>
    <t>Profit of Rs.9.5/-</t>
  </si>
  <si>
    <t>29</t>
  </si>
  <si>
    <t>640-660</t>
  </si>
  <si>
    <t>195-205</t>
  </si>
  <si>
    <t>140-142</t>
  </si>
  <si>
    <t>Profit of Rs.75/-</t>
  </si>
  <si>
    <t>NSE</t>
  </si>
  <si>
    <t>350-370</t>
  </si>
  <si>
    <t>191-197</t>
  </si>
  <si>
    <t>215-225</t>
  </si>
  <si>
    <t>121-134</t>
  </si>
  <si>
    <t>145-150</t>
  </si>
  <si>
    <t>190-200</t>
  </si>
  <si>
    <t xml:space="preserve">MARUTI </t>
  </si>
  <si>
    <t>10100-10300</t>
  </si>
  <si>
    <t xml:space="preserve">VINATIORGA </t>
  </si>
  <si>
    <t>1880-1920</t>
  </si>
  <si>
    <t>TORNTPHARM AUG FUT</t>
  </si>
  <si>
    <t>2050-2070</t>
  </si>
  <si>
    <t>INDUSTOWER AUG FUT</t>
  </si>
  <si>
    <t>180-182</t>
  </si>
  <si>
    <t>RELIANCE AUG FUT</t>
  </si>
  <si>
    <t>2600-2640</t>
  </si>
  <si>
    <t>J</t>
  </si>
  <si>
    <t>HDFCBANK 1700 CE 31-AUG</t>
  </si>
  <si>
    <t>FINNIFTY 20400 CE 01-AUG</t>
  </si>
  <si>
    <t>60-80</t>
  </si>
  <si>
    <t>3400-3500</t>
  </si>
  <si>
    <t>475-485</t>
  </si>
  <si>
    <t>Profit of Rs.0.75/-</t>
  </si>
  <si>
    <t>SBIN 660 CE 31-AUG</t>
  </si>
  <si>
    <t>RELIANCE 2540 CE 31-AUG</t>
  </si>
  <si>
    <t>10-12</t>
  </si>
  <si>
    <t>Profit of Rs.350/-</t>
  </si>
  <si>
    <t>Loss of Rs.23/-</t>
  </si>
  <si>
    <t>Profit of Rs.19.5/-</t>
  </si>
  <si>
    <t>Loss of Rs.25.5/-</t>
  </si>
  <si>
    <t>Loss of Rs.50/-</t>
  </si>
  <si>
    <t>Loss of Rs.8/-</t>
  </si>
  <si>
    <t xml:space="preserve">NIFTY 19500 CE 3-AUG </t>
  </si>
  <si>
    <t>90-110</t>
  </si>
  <si>
    <t>50</t>
  </si>
  <si>
    <t>4.85</t>
  </si>
  <si>
    <t>Loss of Rs.2.05/-</t>
  </si>
  <si>
    <t>MULTIPLIER SHARE &amp; STOCK ADVISORS PRIVATE LIMITED</t>
  </si>
  <si>
    <t>Retail Research Technical Calls &amp; Fundamental Performance Report for the month of August-2023</t>
  </si>
  <si>
    <t>FINNIFTY 20050 CE 08-AUG</t>
  </si>
  <si>
    <t>170-200</t>
  </si>
  <si>
    <t>117.5</t>
  </si>
  <si>
    <t>Profit of Rs.20/-</t>
  </si>
  <si>
    <t>NIFTY 19450 CE 3-AUG</t>
  </si>
  <si>
    <t>GRANULES AUG FUT</t>
  </si>
  <si>
    <t>150-180</t>
  </si>
  <si>
    <t>70-100</t>
  </si>
  <si>
    <t>327-329</t>
  </si>
  <si>
    <t>102.5</t>
  </si>
  <si>
    <t>Loss of Rs.47.5/-</t>
  </si>
  <si>
    <t>48</t>
  </si>
  <si>
    <t>Loss of Rs.19/-</t>
  </si>
  <si>
    <t>17</t>
  </si>
  <si>
    <t>Loss of Rs.7/-</t>
  </si>
  <si>
    <t>Profit of Rs.1.5/-</t>
  </si>
  <si>
    <t>31</t>
  </si>
  <si>
    <t>Loss of Rs.31/-</t>
  </si>
  <si>
    <t>640-650</t>
  </si>
  <si>
    <t>Buy&lt;&gt;</t>
  </si>
  <si>
    <t>Loss of Rs.14/-</t>
  </si>
  <si>
    <t>COLPAL AUG FUT</t>
  </si>
  <si>
    <t>2095-2105</t>
  </si>
  <si>
    <t>AMBUJACEM AUG FUT</t>
  </si>
  <si>
    <t>480-485</t>
  </si>
  <si>
    <t>Profit of Rs.4.5/-</t>
  </si>
  <si>
    <t>327-330</t>
  </si>
  <si>
    <t>1805-1855</t>
  </si>
  <si>
    <t>2000-2050</t>
  </si>
  <si>
    <t>RKFORGE</t>
  </si>
  <si>
    <t>560-570</t>
  </si>
  <si>
    <t>381-399</t>
  </si>
  <si>
    <t>440-460</t>
  </si>
  <si>
    <t>Profit of Rs.3.75/-</t>
  </si>
  <si>
    <t>Profit of Rs.5.5/-</t>
  </si>
  <si>
    <t>CONCOR AUG FUT</t>
  </si>
  <si>
    <t>700-710</t>
  </si>
  <si>
    <t>Profit of Rs.8/-</t>
  </si>
  <si>
    <t>1000-1025</t>
  </si>
  <si>
    <t>1100-1150</t>
  </si>
  <si>
    <t>JUBLFOOD AUG FUT</t>
  </si>
  <si>
    <t>520-525</t>
  </si>
  <si>
    <t>DRREDDY 5750 CE AUG</t>
  </si>
  <si>
    <t>160-180</t>
  </si>
  <si>
    <t>FINNIFTY 20100 PE 08-AUG</t>
  </si>
  <si>
    <t>30-45</t>
  </si>
  <si>
    <t>12</t>
  </si>
  <si>
    <t>Profit of Rs.10.5/-</t>
  </si>
  <si>
    <t>LTTS AUG FUT</t>
  </si>
  <si>
    <t>4350-4400</t>
  </si>
  <si>
    <t>SBLI</t>
  </si>
  <si>
    <t>Loss of Rs.37.5/-</t>
  </si>
  <si>
    <t>106.5</t>
  </si>
  <si>
    <t>Profit of Rs.23.5/-</t>
  </si>
  <si>
    <t>507</t>
  </si>
  <si>
    <t>Loss of Rs.10/-</t>
  </si>
  <si>
    <t>900-950</t>
  </si>
  <si>
    <t>MARUTI 9600 CE AUG</t>
  </si>
  <si>
    <t>200-240</t>
  </si>
  <si>
    <t>ABB AUG FUT</t>
  </si>
  <si>
    <t>4600-4640</t>
  </si>
  <si>
    <t>RELIANCE 2520 CE AUG</t>
  </si>
  <si>
    <t>65-75</t>
  </si>
  <si>
    <t>Profit of Rs.37.5/-</t>
  </si>
  <si>
    <t>Profit of Rs.40.5/-</t>
  </si>
  <si>
    <t xml:space="preserve">MANAPPURAM </t>
  </si>
  <si>
    <t>152-158</t>
  </si>
  <si>
    <t>146</t>
  </si>
  <si>
    <t>44</t>
  </si>
  <si>
    <t>Profit of Rs.7/-</t>
  </si>
  <si>
    <t>ABBOTINDIA AUG FUT</t>
  </si>
  <si>
    <t>24500-24700</t>
  </si>
  <si>
    <t>4320-4350</t>
  </si>
  <si>
    <t>Profit of Rs.2.5/-</t>
  </si>
  <si>
    <t>Loss of Rs.28/-</t>
  </si>
  <si>
    <t>Profit of Rs.80/-</t>
  </si>
  <si>
    <t>Profit of Rs.5/-</t>
  </si>
  <si>
    <t>180-190</t>
  </si>
  <si>
    <t>PERSISTENT 5000 CE AUG</t>
  </si>
  <si>
    <t>140-160</t>
  </si>
  <si>
    <t>106</t>
  </si>
  <si>
    <t>Profit of Rs.19/-</t>
  </si>
  <si>
    <t>Profit of Rs.205/-</t>
  </si>
  <si>
    <t>FINNIFTY 19850 CE 14-AUG</t>
  </si>
  <si>
    <t>59</t>
  </si>
  <si>
    <t>120-150</t>
  </si>
  <si>
    <t>Loss of Rs.170/-</t>
  </si>
  <si>
    <t xml:space="preserve">SIEMENS </t>
  </si>
  <si>
    <t>3750-3800</t>
  </si>
  <si>
    <t>4250-4300</t>
  </si>
  <si>
    <t xml:space="preserve">TATAPOWER </t>
  </si>
  <si>
    <t>COFORGE 5350 CE 31-AUG</t>
  </si>
  <si>
    <t>FINNIFTY 19600 CE 14-AUG</t>
  </si>
  <si>
    <t>50-70</t>
  </si>
  <si>
    <t>22.5</t>
  </si>
  <si>
    <t>Profit of Rs.18.5/-</t>
  </si>
  <si>
    <t>FINNIFTY 19700 CE 14-AUG</t>
  </si>
  <si>
    <t>FINNIFTY 19650 PE 14-AUG</t>
  </si>
  <si>
    <t>6</t>
  </si>
  <si>
    <t>Loss of Rs.19.5/-</t>
  </si>
  <si>
    <t>BPCL 365 CE 31-AUG</t>
  </si>
  <si>
    <t>GUJGASLTD AUG FUT</t>
  </si>
  <si>
    <t>465-475</t>
  </si>
  <si>
    <t>Profit of Rs.48.75/-</t>
  </si>
  <si>
    <t>Accu&lt;&gt;</t>
  </si>
  <si>
    <t>Profit of Rs.7.1/-</t>
  </si>
  <si>
    <t>Loss of Rs.195/-</t>
  </si>
  <si>
    <t>Profit of Rs.109/-</t>
  </si>
  <si>
    <t>08-09</t>
  </si>
  <si>
    <t>4.75</t>
  </si>
  <si>
    <t>96.5</t>
  </si>
  <si>
    <t>Profit of Rs.17.5/-</t>
  </si>
  <si>
    <t>MPHASIS 2400 CE 31-AUG</t>
  </si>
  <si>
    <t>Loss of Rs.9.5/-</t>
  </si>
  <si>
    <t>1150-1200</t>
  </si>
  <si>
    <t>Profit of Rs.52/-</t>
  </si>
  <si>
    <t>DRREDDY 5900 CE 31-AUG</t>
  </si>
  <si>
    <t>95.5</t>
  </si>
  <si>
    <t>Profit of Rs.16.5/-</t>
  </si>
  <si>
    <t>260-280</t>
  </si>
  <si>
    <t>VISAGAR</t>
  </si>
  <si>
    <t>BRITANNIA 4600 CE 31-AUG</t>
  </si>
  <si>
    <t>80-90</t>
  </si>
  <si>
    <t>1180-1220</t>
  </si>
  <si>
    <t>7-9</t>
  </si>
  <si>
    <t>LT 2680 CE 31-AUG</t>
  </si>
  <si>
    <t>55-65</t>
  </si>
  <si>
    <t>47</t>
  </si>
  <si>
    <t>Loss of Rs.17/-</t>
  </si>
  <si>
    <t>152-155</t>
  </si>
  <si>
    <t>160-190</t>
  </si>
  <si>
    <t>QE SECURITIES LLP</t>
  </si>
  <si>
    <t>MITTAL RIMPY</t>
  </si>
  <si>
    <t>GISOLUTION</t>
  </si>
  <si>
    <t>GI Engineering Solutions</t>
  </si>
  <si>
    <t>G G ENGINEERING LIMITED</t>
  </si>
  <si>
    <t>Profit of Rs.7.5/-</t>
  </si>
  <si>
    <t>35</t>
  </si>
  <si>
    <t>4.20</t>
  </si>
  <si>
    <t>Loss of Rs.2.2/-</t>
  </si>
  <si>
    <t>Loss of Rs.15/-</t>
  </si>
  <si>
    <t>HINDUNILVR 2560 CE 31-AUG</t>
  </si>
  <si>
    <t>45-55</t>
  </si>
  <si>
    <t>24</t>
  </si>
  <si>
    <t>Profit of Rs.6.5/-</t>
  </si>
  <si>
    <t>32</t>
  </si>
  <si>
    <t>60-70</t>
  </si>
  <si>
    <t>Profit of Rs.10/-</t>
  </si>
  <si>
    <t>BHARATFORG 990 CE 31-AUG</t>
  </si>
  <si>
    <t>BHARATFORG 1010 CE 31-AUG</t>
  </si>
  <si>
    <t>Sell</t>
  </si>
  <si>
    <t>14.50</t>
  </si>
  <si>
    <t>9</t>
  </si>
  <si>
    <t>Profit of Rs.3/-</t>
  </si>
  <si>
    <t>COFORGE 5050 CE 31-AUG</t>
  </si>
  <si>
    <t>LT 2660 CE 31-AUG</t>
  </si>
  <si>
    <t>110-130</t>
  </si>
  <si>
    <t>Profit of Rs.57.5/-</t>
  </si>
  <si>
    <t>Profiit of Rs.65/-</t>
  </si>
  <si>
    <t>Profiit of Rs.145/-</t>
  </si>
  <si>
    <t>76.5</t>
  </si>
  <si>
    <t>Profit of Rs.28.5/-</t>
  </si>
  <si>
    <t>7200-7400</t>
  </si>
  <si>
    <t>UBL AUG FUT</t>
  </si>
  <si>
    <t>1570-1600</t>
  </si>
  <si>
    <t>BAJAJFINSV 1500 CE 31-AUG</t>
  </si>
  <si>
    <t>25-32</t>
  </si>
  <si>
    <t>GRASIM AUG FUT</t>
  </si>
  <si>
    <t>1840-1860</t>
  </si>
  <si>
    <t>146.5-153.5</t>
  </si>
  <si>
    <t>170-175</t>
  </si>
  <si>
    <t>6480-6790</t>
  </si>
  <si>
    <t>Profiit of Rs.42.50/-</t>
  </si>
  <si>
    <t>AAKRAYA RESEARCH LLP</t>
  </si>
  <si>
    <t>HRTI PRIVATE LIMITED</t>
  </si>
  <si>
    <t>Profit of Rs.51/-</t>
  </si>
  <si>
    <t>16</t>
  </si>
  <si>
    <t>EXIDEIND AUG FUT</t>
  </si>
  <si>
    <t>275-278</t>
  </si>
  <si>
    <t>111.5</t>
  </si>
  <si>
    <t>Profit of Rs.8.5/-</t>
  </si>
  <si>
    <t>ACCELERATE</t>
  </si>
  <si>
    <t>SUMICKSHA</t>
  </si>
  <si>
    <t>ATULAUTO</t>
  </si>
  <si>
    <t>Atul Auto Limited</t>
  </si>
  <si>
    <t>OFSS AUG FUT</t>
  </si>
  <si>
    <t>4060-4110</t>
  </si>
  <si>
    <t>Loss of Rs.23.5/-</t>
  </si>
  <si>
    <t>Loss of Rs.3.5/-</t>
  </si>
  <si>
    <t>EARUM</t>
  </si>
  <si>
    <t>DHWANIL SAUMILBHAI BHAVNAGARI</t>
  </si>
  <si>
    <t>YUGA STOCKS AND COMMODITIES PRIVATE LIMITED  .</t>
  </si>
  <si>
    <t>HARDIKKUMAR MAIYAJIBHAI DESAI</t>
  </si>
  <si>
    <t>MADHAV</t>
  </si>
  <si>
    <t>Madhav Marbles and Granit</t>
  </si>
  <si>
    <t>SAHANA</t>
  </si>
  <si>
    <t>Sahana System Limited</t>
  </si>
  <si>
    <t>Profit of Rs.2/-</t>
  </si>
  <si>
    <t>137.5-141.5</t>
  </si>
  <si>
    <t>149-155</t>
  </si>
  <si>
    <t>AAPLUSTRAD</t>
  </si>
  <si>
    <t>AJAY SALVI</t>
  </si>
  <si>
    <t>MATALIA STOCK BROKING PRIVATE LIMITED</t>
  </si>
  <si>
    <t>MAHADEV MANUBHAI MAKVANA</t>
  </si>
  <si>
    <t>DHYAANI</t>
  </si>
  <si>
    <t>GKPR TRADEX PRIVATE LIMITED</t>
  </si>
  <si>
    <t>GCMSECU</t>
  </si>
  <si>
    <t>ASHISH PANCHAL</t>
  </si>
  <si>
    <t>HIRAL VAGHELA</t>
  </si>
  <si>
    <t>SHEETAL</t>
  </si>
  <si>
    <t>Indiabulls Hsg Fin Ltd</t>
  </si>
  <si>
    <t>JPASSOCIAT</t>
  </si>
  <si>
    <t>Jaiprakash Associates Lim</t>
  </si>
  <si>
    <t>HI GROWTH CORPORATE SERVICES PVT LTD</t>
  </si>
  <si>
    <t>PARAGMILK</t>
  </si>
  <si>
    <t>Parag Milk Foods Ltd.</t>
  </si>
  <si>
    <t>MALTI  SALVI</t>
  </si>
  <si>
    <t>NIKHIL RAJESH SINGH</t>
  </si>
  <si>
    <t>SONAHISONA</t>
  </si>
  <si>
    <t>Sona Hi Sona Jewell G Ltd</t>
  </si>
  <si>
    <t>GODHA</t>
  </si>
  <si>
    <t>Godha Cabcon Insulat Ltd</t>
  </si>
  <si>
    <t>RENUKA PRAVINCHANDRA SHAH</t>
  </si>
  <si>
    <t>METROPOLIS SEPT FUT</t>
  </si>
  <si>
    <t>1370-1400</t>
  </si>
  <si>
    <t>BAJAJFINSV SEPT FUT</t>
  </si>
  <si>
    <t>1497-1500</t>
  </si>
  <si>
    <t>1525-1545</t>
  </si>
  <si>
    <t>NTPC SEPT FUT</t>
  </si>
  <si>
    <t>219.5-220.5</t>
  </si>
  <si>
    <t>225-228</t>
  </si>
  <si>
    <t xml:space="preserve">BANKNIFTY 44400 PE 31-AUG </t>
  </si>
  <si>
    <t>300-400</t>
  </si>
  <si>
    <t>145</t>
  </si>
  <si>
    <t>Profit of Rs.22.5/-</t>
  </si>
  <si>
    <t>MANOJ AGARWAL</t>
  </si>
  <si>
    <t>ADVIKCA</t>
  </si>
  <si>
    <t>VIRENDER KUMAR AGARWAL</t>
  </si>
  <si>
    <t>BABA</t>
  </si>
  <si>
    <t>YASH TEJPAL SHAH</t>
  </si>
  <si>
    <t>BNRSEC</t>
  </si>
  <si>
    <t>COLORCHIPS</t>
  </si>
  <si>
    <t>BONANZA COMMODITY BROKERS PRIVATE LIMITED</t>
  </si>
  <si>
    <t>DYNAMIND</t>
  </si>
  <si>
    <t>PRIYADARSHAN PRABHAKAR SIRAS HUF</t>
  </si>
  <si>
    <t>EIKO</t>
  </si>
  <si>
    <t>DHWAJA SHARES &amp; SECURITIES PVT LTD</t>
  </si>
  <si>
    <t>FRUTION</t>
  </si>
  <si>
    <t>VIVEK KANDA</t>
  </si>
  <si>
    <t>INDRAWATI ENTERPRISES PRIVATE LIMITED</t>
  </si>
  <si>
    <t>SANDARV TRADING PRIVATE LIMITED</t>
  </si>
  <si>
    <t>JATALIA</t>
  </si>
  <si>
    <t>K K GARG AND SONS HUF</t>
  </si>
  <si>
    <t>JTAPARIA</t>
  </si>
  <si>
    <t>SUTLAJ SALES PRIVATE LIMITED</t>
  </si>
  <si>
    <t>NAVARATHANMAL ANIL KUMAR</t>
  </si>
  <si>
    <t>KGES</t>
  </si>
  <si>
    <t>SIDDHARTH KUMARPAL KOTHARI HUF</t>
  </si>
  <si>
    <t>MANGIND</t>
  </si>
  <si>
    <t>YATIN SANJAY GUPTE</t>
  </si>
  <si>
    <t>MFLINDIA</t>
  </si>
  <si>
    <t>NITIN BAKSHI</t>
  </si>
  <si>
    <t>MRCAGRO</t>
  </si>
  <si>
    <t>ORIBEVER</t>
  </si>
  <si>
    <t>PANCHAL JAYESHKUMAR</t>
  </si>
  <si>
    <t>SHASHIJIT</t>
  </si>
  <si>
    <t>SHAH AJAY GUNVANTRAI</t>
  </si>
  <si>
    <t>AMRISH KIRTILAL SHAH</t>
  </si>
  <si>
    <t>DEALMONEY SECURITIES PRIVATE LIMITED</t>
  </si>
  <si>
    <t>ICICI PRUDENTIAL LIFE INSURANCE COMPANY LTD</t>
  </si>
  <si>
    <t>MIO IV STAR</t>
  </si>
  <si>
    <t>UNIVERSITY OF NOTRE DAME DU LAC</t>
  </si>
  <si>
    <t>FIDELITY INVESTMENT TRUST FIDELITY SERIES EMERGING MARKETS FUND</t>
  </si>
  <si>
    <t>FGTFEBP:FIAM EMERGING MARKETS OPPORTUNITIES COMMINGLED POOL</t>
  </si>
  <si>
    <t>SURYALA</t>
  </si>
  <si>
    <t>HARSH SARAWGI</t>
  </si>
  <si>
    <t>RAJESH R</t>
  </si>
  <si>
    <t>THOMASCOTT</t>
  </si>
  <si>
    <t>ANIRUDH BOOB</t>
  </si>
  <si>
    <t>VIKAS RAMESH MEHTA</t>
  </si>
  <si>
    <t>TRANSFD</t>
  </si>
  <si>
    <t>ANUPKUMAR</t>
  </si>
  <si>
    <t>ANANT WEALTH CONSULTANTS PRIVATE LIMITED</t>
  </si>
  <si>
    <t>TRANSPACT</t>
  </si>
  <si>
    <t>MOHAMMED ASLAM QUDRATULLAH KHAN</t>
  </si>
  <si>
    <t>KAUSHIK MAHESH WAGHELA</t>
  </si>
  <si>
    <t>RAMAN TALWAR .</t>
  </si>
  <si>
    <t>MANJULA VINOD KOTHARI</t>
  </si>
  <si>
    <t>FORAUMSAVLA</t>
  </si>
  <si>
    <t>VEERKRUPA</t>
  </si>
  <si>
    <t>NNM SECURITIES PVT LTD</t>
  </si>
  <si>
    <t>AKSHAY RAJENDRABHAI OSWAL</t>
  </si>
  <si>
    <t>INTERNET FUND III PTE LTD</t>
  </si>
  <si>
    <t>ABCOTS</t>
  </si>
  <si>
    <t>A B Cotspin India Limited</t>
  </si>
  <si>
    <t>RAJ KUMAR JINDAL</t>
  </si>
  <si>
    <t>AGUL</t>
  </si>
  <si>
    <t>A G Universal Limited</t>
  </si>
  <si>
    <t>PRAKASH RATANCHAND SHAH</t>
  </si>
  <si>
    <t>ANTGRAPHIC</t>
  </si>
  <si>
    <t>Antarctica Graphics Ltd</t>
  </si>
  <si>
    <t>ATALREAL</t>
  </si>
  <si>
    <t>Atal Realtech Limited</t>
  </si>
  <si>
    <t>INDRANIL  NANDI</t>
  </si>
  <si>
    <t>NK SECURITIES RESEARCH PRIVATE LIMITED</t>
  </si>
  <si>
    <t>BLBLIMITED</t>
  </si>
  <si>
    <t>BLB Limited</t>
  </si>
  <si>
    <t>NISHCHAYA TRADINGS PRIVATE LIMITED</t>
  </si>
  <si>
    <t>GMDCLTD</t>
  </si>
  <si>
    <t>Gujarat Min. Dev. Corpn</t>
  </si>
  <si>
    <t>Indiabulls Real Estate Li</t>
  </si>
  <si>
    <t>SHARE INDIA SECURITIES LIMITED</t>
  </si>
  <si>
    <t>JAINAM BROKING LIMITED</t>
  </si>
  <si>
    <t>JPPOWER</t>
  </si>
  <si>
    <t>Jaiprakash Power Ven. Lt</t>
  </si>
  <si>
    <t>PACE STOCK BROKING SERVICES PVT LTD</t>
  </si>
  <si>
    <t>LGHL</t>
  </si>
  <si>
    <t>Laxmi Goldorna House Ltd</t>
  </si>
  <si>
    <t>MANUGRAPH</t>
  </si>
  <si>
    <t>Manugraph India Ltd.</t>
  </si>
  <si>
    <t>PURVISH MUKESH SHAH</t>
  </si>
  <si>
    <t>MORARJEE</t>
  </si>
  <si>
    <t>Morarjee Textiles Limited</t>
  </si>
  <si>
    <t>RAILTEL</t>
  </si>
  <si>
    <t>Railtel Corp of Ind Ltd</t>
  </si>
  <si>
    <t>CITADEL SECURITIES INDIA MARKETS PRIVATE LIMITED</t>
  </si>
  <si>
    <t>ELIXIR WEALTH MANAGEMENT PRIVATE LIMITED</t>
  </si>
  <si>
    <t>MANOJKUMAR MADHAVLAL CHAUDHARI</t>
  </si>
  <si>
    <t>BHARTI JIKESH SHAH</t>
  </si>
  <si>
    <t>SYNOPTICS</t>
  </si>
  <si>
    <t>Synoptics Technologies L</t>
  </si>
  <si>
    <t>VIKASECO</t>
  </si>
  <si>
    <t>Vikas EcoTech Limited</t>
  </si>
  <si>
    <t>VISHWAS FINCAP SERVICES PRIVATE LIMITED</t>
  </si>
  <si>
    <t>VIKASLIFE</t>
  </si>
  <si>
    <t>Vikas Lifecare Limited</t>
  </si>
  <si>
    <t>VISASTEEL</t>
  </si>
  <si>
    <t>Visa Steel Limited</t>
  </si>
  <si>
    <t>VISA INDUSTRIES LIMITED</t>
  </si>
  <si>
    <t>ZEAL</t>
  </si>
  <si>
    <t>Zeal Global Services Ltd</t>
  </si>
  <si>
    <t>63MOONS</t>
  </si>
  <si>
    <t>63 moons tech limited</t>
  </si>
  <si>
    <t>GAZANIA ADVISORY LLP</t>
  </si>
  <si>
    <t>KAUSHIK MAHESHBHAI WAGHELA</t>
  </si>
  <si>
    <t>OPTUME INVESTMENTS</t>
  </si>
  <si>
    <t>MALATI BAGRI</t>
  </si>
  <si>
    <t>CREST</t>
  </si>
  <si>
    <t>Crest Ventures Limited</t>
  </si>
  <si>
    <t>VERNALIS CAPITAL PVT LTD</t>
  </si>
  <si>
    <t>HIMANSHU SURESHCHANDRA SHAH</t>
  </si>
  <si>
    <t>MEGAFLEX</t>
  </si>
  <si>
    <t>Mega Flex Plastics Ltd</t>
  </si>
  <si>
    <t>SHITU GUPTA</t>
  </si>
  <si>
    <t>SUNITA GUPTA</t>
  </si>
  <si>
    <t>RKEC</t>
  </si>
  <si>
    <t>RKEC Projects Limited</t>
  </si>
  <si>
    <t>GARAPATI RADHAKRISHNA</t>
  </si>
  <si>
    <t>RTNPOWER</t>
  </si>
  <si>
    <t>RattanIndia Power Limited</t>
  </si>
  <si>
    <t>ABARC-AST-002-TRUST</t>
  </si>
  <si>
    <t>AJAY  SALVI</t>
  </si>
  <si>
    <t>TRU</t>
  </si>
  <si>
    <t>TruCap Finance Limited</t>
  </si>
  <si>
    <t>ACHINTYA SECURITIES PRIVATE LIMITED</t>
  </si>
  <si>
    <t>M PRASAD &amp; CO LIMITED</t>
  </si>
  <si>
    <t>WALCHANNAG</t>
  </si>
  <si>
    <t>Walchandnagar Ind. Ltd</t>
  </si>
  <si>
    <t>ASSETS CARE AND RECONSTRUCTION ENTERPRISE LIMITED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</si>
</sst>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40">
    <font>
      <sz val="10"/>
      <color rgb="FF000000"/>
      <name val="Calibri"/>
      <scheme val="minor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b/>
      <sz val="8"/>
      <name val="Open Sans"/>
      <family val="2"/>
    </font>
    <font>
      <sz val="1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b/>
      <sz val="10"/>
      <color rgb="FF800000"/>
      <name val="Arial"/>
      <family val="2"/>
    </font>
    <font>
      <u/>
      <sz val="10"/>
      <color rgb="FF0000FF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9"/>
      <color rgb="FFFF0000"/>
      <name val="MS Sans Serif"/>
      <family val="2"/>
    </font>
    <font>
      <sz val="11"/>
      <name val="Arial"/>
      <family val="2"/>
    </font>
    <font>
      <sz val="10"/>
      <color rgb="FF000000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F2F2F2"/>
        <bgColor rgb="FFF2F2F2"/>
      </patternFill>
    </fill>
    <fill>
      <patternFill patternType="solid">
        <fgColor rgb="FFFBD4B4"/>
        <bgColor rgb="FFFBD4B4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FFFFFF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rgb="FFE5B8B7"/>
      </patternFill>
    </fill>
    <fill>
      <patternFill patternType="solid">
        <fgColor theme="5" tint="0.59999389629810485"/>
        <bgColor rgb="FF92D050"/>
      </patternFill>
    </fill>
    <fill>
      <patternFill patternType="solid">
        <fgColor rgb="FF92D050"/>
        <bgColor rgb="FFE5B8B7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92D050"/>
      </patternFill>
    </fill>
    <fill>
      <patternFill patternType="solid">
        <fgColor theme="9" tint="0.59999389629810485"/>
        <bgColor rgb="FFE5B8B7"/>
      </patternFill>
    </fill>
  </fills>
  <borders count="38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9" fontId="39" fillId="0" borderId="0" applyFont="0" applyFill="0" applyBorder="0" applyAlignment="0" applyProtection="0"/>
    <xf numFmtId="0" fontId="1" fillId="0" borderId="24"/>
    <xf numFmtId="0" fontId="1" fillId="0" borderId="24"/>
  </cellStyleXfs>
  <cellXfs count="392">
    <xf numFmtId="0" fontId="0" fillId="0" borderId="0" xfId="0"/>
    <xf numFmtId="0" fontId="1" fillId="2" borderId="1" xfId="0" applyFont="1" applyFill="1" applyBorder="1"/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/>
    <xf numFmtId="0" fontId="2" fillId="2" borderId="1" xfId="0" applyFont="1" applyFill="1" applyBorder="1"/>
    <xf numFmtId="0" fontId="3" fillId="2" borderId="1" xfId="0" applyFont="1" applyFill="1" applyBorder="1"/>
    <xf numFmtId="0" fontId="1" fillId="2" borderId="1" xfId="0" applyFont="1" applyFill="1" applyBorder="1" applyAlignment="1">
      <alignment horizontal="center"/>
    </xf>
    <xf numFmtId="15" fontId="4" fillId="2" borderId="1" xfId="0" applyNumberFormat="1" applyFont="1" applyFill="1" applyBorder="1"/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/>
    <xf numFmtId="0" fontId="1" fillId="2" borderId="1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7" fillId="0" borderId="2" xfId="0" applyFont="1" applyBorder="1"/>
    <xf numFmtId="0" fontId="1" fillId="2" borderId="5" xfId="0" applyFont="1" applyFill="1" applyBorder="1"/>
    <xf numFmtId="0" fontId="1" fillId="2" borderId="6" xfId="0" applyFont="1" applyFill="1" applyBorder="1" applyAlignment="1">
      <alignment horizontal="center"/>
    </xf>
    <xf numFmtId="0" fontId="8" fillId="0" borderId="7" xfId="0" applyFont="1" applyBorder="1"/>
    <xf numFmtId="0" fontId="1" fillId="2" borderId="2" xfId="0" applyFont="1" applyFill="1" applyBorder="1" applyAlignment="1">
      <alignment horizontal="center"/>
    </xf>
    <xf numFmtId="0" fontId="1" fillId="2" borderId="8" xfId="0" applyFont="1" applyFill="1" applyBorder="1"/>
    <xf numFmtId="0" fontId="1" fillId="2" borderId="2" xfId="0" applyFont="1" applyFill="1" applyBorder="1"/>
    <xf numFmtId="10" fontId="1" fillId="2" borderId="1" xfId="0" applyNumberFormat="1" applyFont="1" applyFill="1" applyBorder="1"/>
    <xf numFmtId="0" fontId="1" fillId="3" borderId="1" xfId="0" applyFont="1" applyFill="1" applyBorder="1"/>
    <xf numFmtId="0" fontId="9" fillId="5" borderId="1" xfId="0" applyFont="1" applyFill="1" applyBorder="1" applyAlignment="1">
      <alignment wrapText="1"/>
    </xf>
    <xf numFmtId="0" fontId="4" fillId="2" borderId="1" xfId="0" applyFont="1" applyFill="1" applyBorder="1"/>
    <xf numFmtId="0" fontId="10" fillId="2" borderId="1" xfId="0" applyFont="1" applyFill="1" applyBorder="1"/>
    <xf numFmtId="0" fontId="4" fillId="4" borderId="11" xfId="0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 wrapText="1"/>
    </xf>
    <xf numFmtId="0" fontId="4" fillId="4" borderId="18" xfId="0" applyFont="1" applyFill="1" applyBorder="1" applyAlignment="1">
      <alignment horizontal="center" vertical="center" wrapText="1"/>
    </xf>
    <xf numFmtId="0" fontId="4" fillId="4" borderId="19" xfId="0" applyFont="1" applyFill="1" applyBorder="1" applyAlignment="1">
      <alignment horizontal="center"/>
    </xf>
    <xf numFmtId="0" fontId="4" fillId="4" borderId="19" xfId="0" applyFont="1" applyFill="1" applyBorder="1" applyAlignment="1">
      <alignment horizontal="center" wrapText="1"/>
    </xf>
    <xf numFmtId="0" fontId="1" fillId="0" borderId="2" xfId="0" applyFont="1" applyBorder="1"/>
    <xf numFmtId="0" fontId="1" fillId="0" borderId="2" xfId="0" applyFont="1" applyBorder="1" applyAlignment="1">
      <alignment horizontal="left"/>
    </xf>
    <xf numFmtId="0" fontId="1" fillId="0" borderId="20" xfId="0" applyFont="1" applyBorder="1"/>
    <xf numFmtId="15" fontId="1" fillId="0" borderId="2" xfId="0" applyNumberFormat="1" applyFont="1" applyBorder="1"/>
    <xf numFmtId="2" fontId="4" fillId="0" borderId="2" xfId="0" applyNumberFormat="1" applyFont="1" applyBorder="1"/>
    <xf numFmtId="2" fontId="4" fillId="0" borderId="2" xfId="0" applyNumberFormat="1" applyFont="1" applyBorder="1" applyAlignment="1">
      <alignment horizontal="right"/>
    </xf>
    <xf numFmtId="0" fontId="4" fillId="0" borderId="2" xfId="0" applyFont="1" applyBorder="1"/>
    <xf numFmtId="2" fontId="1" fillId="0" borderId="2" xfId="0" applyNumberFormat="1" applyFont="1" applyBorder="1"/>
    <xf numFmtId="2" fontId="1" fillId="0" borderId="2" xfId="0" applyNumberFormat="1" applyFont="1" applyBorder="1" applyAlignment="1">
      <alignment horizontal="right"/>
    </xf>
    <xf numFmtId="0" fontId="1" fillId="0" borderId="21" xfId="0" applyFont="1" applyBorder="1" applyAlignment="1">
      <alignment horizontal="left"/>
    </xf>
    <xf numFmtId="0" fontId="1" fillId="0" borderId="0" xfId="0" applyFont="1"/>
    <xf numFmtId="0" fontId="14" fillId="0" borderId="20" xfId="0" applyFont="1" applyBorder="1"/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3" fillId="0" borderId="0" xfId="0" applyFont="1"/>
    <xf numFmtId="10" fontId="13" fillId="2" borderId="1" xfId="0" applyNumberFormat="1" applyFont="1" applyFill="1" applyBorder="1" applyAlignment="1">
      <alignment horizontal="center"/>
    </xf>
    <xf numFmtId="0" fontId="1" fillId="0" borderId="0" xfId="0" applyFont="1" applyAlignment="1">
      <alignment horizontal="left"/>
    </xf>
    <xf numFmtId="0" fontId="15" fillId="2" borderId="1" xfId="0" applyFont="1" applyFill="1" applyBorder="1" applyAlignment="1">
      <alignment horizontal="left"/>
    </xf>
    <xf numFmtId="0" fontId="16" fillId="2" borderId="1" xfId="0" applyFont="1" applyFill="1" applyBorder="1"/>
    <xf numFmtId="2" fontId="1" fillId="2" borderId="1" xfId="0" applyNumberFormat="1" applyFont="1" applyFill="1" applyBorder="1"/>
    <xf numFmtId="2" fontId="1" fillId="3" borderId="1" xfId="0" applyNumberFormat="1" applyFont="1" applyFill="1" applyBorder="1"/>
    <xf numFmtId="2" fontId="4" fillId="4" borderId="15" xfId="0" applyNumberFormat="1" applyFont="1" applyFill="1" applyBorder="1" applyAlignment="1">
      <alignment horizontal="center" vertical="center" wrapText="1"/>
    </xf>
    <xf numFmtId="2" fontId="4" fillId="4" borderId="19" xfId="0" applyNumberFormat="1" applyFont="1" applyFill="1" applyBorder="1" applyAlignment="1">
      <alignment horizontal="center"/>
    </xf>
    <xf numFmtId="2" fontId="4" fillId="4" borderId="19" xfId="0" applyNumberFormat="1" applyFont="1" applyFill="1" applyBorder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wrapText="1"/>
    </xf>
    <xf numFmtId="0" fontId="14" fillId="0" borderId="2" xfId="0" applyFont="1" applyBorder="1"/>
    <xf numFmtId="0" fontId="1" fillId="0" borderId="17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7" fillId="2" borderId="1" xfId="0" applyFont="1" applyFill="1" applyBorder="1" applyAlignment="1">
      <alignment horizontal="left"/>
    </xf>
    <xf numFmtId="0" fontId="17" fillId="2" borderId="1" xfId="0" applyFont="1" applyFill="1" applyBorder="1" applyAlignment="1">
      <alignment horizontal="right"/>
    </xf>
    <xf numFmtId="2" fontId="17" fillId="2" borderId="1" xfId="0" applyNumberFormat="1" applyFont="1" applyFill="1" applyBorder="1" applyAlignment="1">
      <alignment horizontal="right"/>
    </xf>
    <xf numFmtId="0" fontId="18" fillId="2" borderId="1" xfId="0" applyFont="1" applyFill="1" applyBorder="1"/>
    <xf numFmtId="0" fontId="19" fillId="2" borderId="1" xfId="0" applyFont="1" applyFill="1" applyBorder="1" applyAlignment="1">
      <alignment horizontal="left"/>
    </xf>
    <xf numFmtId="0" fontId="20" fillId="2" borderId="1" xfId="0" applyFont="1" applyFill="1" applyBorder="1" applyAlignment="1">
      <alignment horizontal="left"/>
    </xf>
    <xf numFmtId="0" fontId="21" fillId="2" borderId="1" xfId="0" applyFont="1" applyFill="1" applyBorder="1" applyAlignment="1">
      <alignment horizontal="left"/>
    </xf>
    <xf numFmtId="4" fontId="17" fillId="2" borderId="1" xfId="0" applyNumberFormat="1" applyFont="1" applyFill="1" applyBorder="1" applyAlignment="1">
      <alignment horizontal="right"/>
    </xf>
    <xf numFmtId="0" fontId="22" fillId="2" borderId="1" xfId="0" applyFont="1" applyFill="1" applyBorder="1"/>
    <xf numFmtId="0" fontId="23" fillId="2" borderId="1" xfId="0" applyFont="1" applyFill="1" applyBorder="1"/>
    <xf numFmtId="0" fontId="24" fillId="2" borderId="1" xfId="0" applyFont="1" applyFill="1" applyBorder="1"/>
    <xf numFmtId="0" fontId="26" fillId="2" borderId="1" xfId="0" applyFont="1" applyFill="1" applyBorder="1"/>
    <xf numFmtId="0" fontId="4" fillId="0" borderId="0" xfId="0" applyFont="1"/>
    <xf numFmtId="15" fontId="23" fillId="2" borderId="1" xfId="0" applyNumberFormat="1" applyFont="1" applyFill="1" applyBorder="1"/>
    <xf numFmtId="164" fontId="27" fillId="2" borderId="1" xfId="0" applyNumberFormat="1" applyFont="1" applyFill="1" applyBorder="1" applyAlignment="1">
      <alignment horizontal="left" wrapText="1"/>
    </xf>
    <xf numFmtId="0" fontId="28" fillId="2" borderId="1" xfId="0" applyFont="1" applyFill="1" applyBorder="1" applyAlignment="1">
      <alignment horizontal="center" wrapText="1"/>
    </xf>
    <xf numFmtId="2" fontId="28" fillId="2" borderId="1" xfId="0" applyNumberFormat="1" applyFont="1" applyFill="1" applyBorder="1" applyAlignment="1">
      <alignment wrapText="1"/>
    </xf>
    <xf numFmtId="0" fontId="28" fillId="2" borderId="1" xfId="0" applyFont="1" applyFill="1" applyBorder="1" applyAlignment="1">
      <alignment horizontal="left" wrapText="1"/>
    </xf>
    <xf numFmtId="0" fontId="28" fillId="2" borderId="1" xfId="0" applyFont="1" applyFill="1" applyBorder="1"/>
    <xf numFmtId="164" fontId="27" fillId="3" borderId="1" xfId="0" applyNumberFormat="1" applyFont="1" applyFill="1" applyBorder="1" applyAlignment="1">
      <alignment horizontal="left" wrapText="1"/>
    </xf>
    <xf numFmtId="0" fontId="28" fillId="3" borderId="1" xfId="0" applyFont="1" applyFill="1" applyBorder="1" applyAlignment="1">
      <alignment horizontal="center" wrapText="1"/>
    </xf>
    <xf numFmtId="2" fontId="28" fillId="3" borderId="1" xfId="0" applyNumberFormat="1" applyFont="1" applyFill="1" applyBorder="1" applyAlignment="1">
      <alignment wrapText="1"/>
    </xf>
    <xf numFmtId="0" fontId="28" fillId="3" borderId="1" xfId="0" applyFont="1" applyFill="1" applyBorder="1" applyAlignment="1">
      <alignment horizontal="left" wrapText="1"/>
    </xf>
    <xf numFmtId="0" fontId="29" fillId="2" borderId="1" xfId="0" applyFont="1" applyFill="1" applyBorder="1" applyAlignment="1">
      <alignment horizontal="center"/>
    </xf>
    <xf numFmtId="164" fontId="30" fillId="2" borderId="1" xfId="0" applyNumberFormat="1" applyFont="1" applyFill="1" applyBorder="1" applyAlignment="1">
      <alignment horizontal="left" wrapText="1"/>
    </xf>
    <xf numFmtId="0" fontId="28" fillId="2" borderId="1" xfId="0" applyFont="1" applyFill="1" applyBorder="1" applyAlignment="1">
      <alignment horizontal="center"/>
    </xf>
    <xf numFmtId="0" fontId="31" fillId="2" borderId="1" xfId="0" applyFont="1" applyFill="1" applyBorder="1" applyAlignment="1">
      <alignment horizontal="center" wrapText="1"/>
    </xf>
    <xf numFmtId="164" fontId="4" fillId="4" borderId="2" xfId="0" applyNumberFormat="1" applyFont="1" applyFill="1" applyBorder="1" applyAlignment="1">
      <alignment horizontal="left" vertical="center" wrapText="1"/>
    </xf>
    <xf numFmtId="0" fontId="4" fillId="4" borderId="2" xfId="0" applyFont="1" applyFill="1" applyBorder="1" applyAlignment="1">
      <alignment horizontal="left" vertical="center" wrapText="1"/>
    </xf>
    <xf numFmtId="164" fontId="1" fillId="2" borderId="2" xfId="0" applyNumberFormat="1" applyFont="1" applyFill="1" applyBorder="1" applyAlignment="1">
      <alignment horizontal="left"/>
    </xf>
    <xf numFmtId="3" fontId="1" fillId="0" borderId="2" xfId="0" applyNumberFormat="1" applyFont="1" applyBorder="1" applyAlignment="1">
      <alignment horizontal="left"/>
    </xf>
    <xf numFmtId="3" fontId="28" fillId="2" borderId="1" xfId="0" applyNumberFormat="1" applyFont="1" applyFill="1" applyBorder="1"/>
    <xf numFmtId="0" fontId="1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2" fillId="3" borderId="1" xfId="0" applyFont="1" applyFill="1" applyBorder="1" applyAlignment="1">
      <alignment horizontal="center"/>
    </xf>
    <xf numFmtId="0" fontId="33" fillId="5" borderId="1" xfId="0" applyFont="1" applyFill="1" applyBorder="1" applyAlignment="1">
      <alignment horizontal="center" wrapText="1"/>
    </xf>
    <xf numFmtId="0" fontId="34" fillId="2" borderId="1" xfId="0" applyFont="1" applyFill="1" applyBorder="1" applyAlignment="1">
      <alignment horizontal="left"/>
    </xf>
    <xf numFmtId="15" fontId="4" fillId="2" borderId="1" xfId="0" applyNumberFormat="1" applyFont="1" applyFill="1" applyBorder="1" applyAlignment="1">
      <alignment horizontal="center"/>
    </xf>
    <xf numFmtId="0" fontId="30" fillId="2" borderId="26" xfId="0" applyFont="1" applyFill="1" applyBorder="1"/>
    <xf numFmtId="0" fontId="4" fillId="4" borderId="6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left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35" fillId="0" borderId="2" xfId="0" applyFont="1" applyBorder="1" applyAlignment="1">
      <alignment horizontal="center" vertical="center"/>
    </xf>
    <xf numFmtId="165" fontId="35" fillId="0" borderId="2" xfId="0" applyNumberFormat="1" applyFont="1" applyBorder="1" applyAlignment="1">
      <alignment horizontal="center" vertical="center"/>
    </xf>
    <xf numFmtId="0" fontId="36" fillId="0" borderId="2" xfId="0" applyFont="1" applyBorder="1" applyAlignment="1">
      <alignment horizontal="center" vertical="center"/>
    </xf>
    <xf numFmtId="2" fontId="36" fillId="0" borderId="2" xfId="0" applyNumberFormat="1" applyFont="1" applyBorder="1" applyAlignment="1">
      <alignment horizontal="center" vertical="center"/>
    </xf>
    <xf numFmtId="10" fontId="36" fillId="0" borderId="2" xfId="0" applyNumberFormat="1" applyFont="1" applyBorder="1" applyAlignment="1">
      <alignment horizontal="center" vertical="center" wrapText="1"/>
    </xf>
    <xf numFmtId="0" fontId="35" fillId="6" borderId="2" xfId="0" applyFont="1" applyFill="1" applyBorder="1" applyAlignment="1">
      <alignment horizontal="center" vertical="center"/>
    </xf>
    <xf numFmtId="165" fontId="35" fillId="6" borderId="2" xfId="0" applyNumberFormat="1" applyFont="1" applyFill="1" applyBorder="1" applyAlignment="1">
      <alignment horizontal="center" vertical="center"/>
    </xf>
    <xf numFmtId="0" fontId="36" fillId="6" borderId="2" xfId="0" applyFont="1" applyFill="1" applyBorder="1" applyAlignment="1">
      <alignment horizontal="center" vertical="center"/>
    </xf>
    <xf numFmtId="2" fontId="36" fillId="6" borderId="2" xfId="0" applyNumberFormat="1" applyFont="1" applyFill="1" applyBorder="1" applyAlignment="1">
      <alignment horizontal="center" vertical="center"/>
    </xf>
    <xf numFmtId="10" fontId="36" fillId="6" borderId="2" xfId="0" applyNumberFormat="1" applyFont="1" applyFill="1" applyBorder="1" applyAlignment="1">
      <alignment horizontal="center" vertical="center" wrapText="1"/>
    </xf>
    <xf numFmtId="2" fontId="36" fillId="0" borderId="17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15" fontId="1" fillId="2" borderId="1" xfId="0" applyNumberFormat="1" applyFont="1" applyFill="1" applyBorder="1" applyAlignment="1">
      <alignment horizontal="center" vertical="center"/>
    </xf>
    <xf numFmtId="43" fontId="35" fillId="2" borderId="1" xfId="0" applyNumberFormat="1" applyFont="1" applyFill="1" applyBorder="1" applyAlignment="1">
      <alignment horizontal="left" vertical="center"/>
    </xf>
    <xf numFmtId="43" fontId="1" fillId="2" borderId="1" xfId="0" applyNumberFormat="1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/>
    </xf>
    <xf numFmtId="43" fontId="14" fillId="2" borderId="1" xfId="0" applyNumberFormat="1" applyFont="1" applyFill="1" applyBorder="1" applyAlignment="1">
      <alignment horizontal="center" vertical="center"/>
    </xf>
    <xf numFmtId="2" fontId="14" fillId="2" borderId="1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/>
    </xf>
    <xf numFmtId="16" fontId="14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right" vertical="center"/>
    </xf>
    <xf numFmtId="43" fontId="1" fillId="0" borderId="0" xfId="0" applyNumberFormat="1" applyFont="1"/>
    <xf numFmtId="0" fontId="4" fillId="2" borderId="1" xfId="0" applyFont="1" applyFill="1" applyBorder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top"/>
    </xf>
    <xf numFmtId="0" fontId="14" fillId="0" borderId="0" xfId="0" applyFont="1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1" xfId="0" applyFont="1" applyFill="1" applyBorder="1" applyAlignment="1">
      <alignment horizontal="left"/>
    </xf>
    <xf numFmtId="2" fontId="28" fillId="0" borderId="0" xfId="0" applyNumberFormat="1" applyFont="1" applyAlignment="1">
      <alignment horizontal="center"/>
    </xf>
    <xf numFmtId="2" fontId="1" fillId="2" borderId="1" xfId="0" applyNumberFormat="1" applyFont="1" applyFill="1" applyBorder="1" applyAlignment="1">
      <alignment horizontal="right" vertical="center" wrapText="1"/>
    </xf>
    <xf numFmtId="2" fontId="28" fillId="2" borderId="1" xfId="0" applyNumberFormat="1" applyFont="1" applyFill="1" applyBorder="1" applyAlignment="1">
      <alignment horizontal="center" vertical="center" wrapText="1"/>
    </xf>
    <xf numFmtId="10" fontId="28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right" vertical="top"/>
    </xf>
    <xf numFmtId="164" fontId="28" fillId="2" borderId="1" xfId="0" applyNumberFormat="1" applyFont="1" applyFill="1" applyBorder="1" applyAlignment="1">
      <alignment horizontal="center" vertical="center" wrapText="1"/>
    </xf>
    <xf numFmtId="0" fontId="30" fillId="0" borderId="0" xfId="0" applyFont="1" applyAlignment="1">
      <alignment horizontal="left"/>
    </xf>
    <xf numFmtId="1" fontId="28" fillId="2" borderId="1" xfId="0" applyNumberFormat="1" applyFont="1" applyFill="1" applyBorder="1" applyAlignment="1">
      <alignment horizontal="center"/>
    </xf>
    <xf numFmtId="9" fontId="28" fillId="2" borderId="1" xfId="0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15" fontId="28" fillId="2" borderId="1" xfId="0" applyNumberFormat="1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 vertical="center" wrapText="1"/>
    </xf>
    <xf numFmtId="2" fontId="4" fillId="4" borderId="8" xfId="0" applyNumberFormat="1" applyFont="1" applyFill="1" applyBorder="1" applyAlignment="1">
      <alignment horizontal="center" vertical="center" wrapText="1"/>
    </xf>
    <xf numFmtId="16" fontId="1" fillId="2" borderId="1" xfId="0" applyNumberFormat="1" applyFont="1" applyFill="1" applyBorder="1" applyAlignment="1">
      <alignment horizontal="center" vertical="center"/>
    </xf>
    <xf numFmtId="10" fontId="14" fillId="2" borderId="1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right"/>
    </xf>
    <xf numFmtId="0" fontId="30" fillId="0" borderId="28" xfId="0" applyFont="1" applyBorder="1"/>
    <xf numFmtId="0" fontId="4" fillId="4" borderId="3" xfId="0" applyFont="1" applyFill="1" applyBorder="1" applyAlignment="1">
      <alignment horizontal="center" wrapText="1"/>
    </xf>
    <xf numFmtId="166" fontId="35" fillId="6" borderId="2" xfId="0" applyNumberFormat="1" applyFont="1" applyFill="1" applyBorder="1" applyAlignment="1">
      <alignment horizontal="center" vertical="center"/>
    </xf>
    <xf numFmtId="0" fontId="35" fillId="0" borderId="0" xfId="0" applyFont="1"/>
    <xf numFmtId="0" fontId="35" fillId="0" borderId="0" xfId="0" applyFont="1" applyAlignment="1">
      <alignment horizontal="center" vertical="center"/>
    </xf>
    <xf numFmtId="165" fontId="35" fillId="0" borderId="0" xfId="0" applyNumberFormat="1" applyFont="1" applyAlignment="1">
      <alignment horizontal="center" vertical="center"/>
    </xf>
    <xf numFmtId="16" fontId="35" fillId="0" borderId="2" xfId="0" applyNumberFormat="1" applyFont="1" applyBorder="1" applyAlignment="1">
      <alignment horizontal="center" vertical="center"/>
    </xf>
    <xf numFmtId="0" fontId="35" fillId="0" borderId="2" xfId="0" applyFont="1" applyBorder="1"/>
    <xf numFmtId="166" fontId="35" fillId="0" borderId="2" xfId="0" applyNumberFormat="1" applyFont="1" applyBorder="1" applyAlignment="1">
      <alignment horizontal="center" vertical="center"/>
    </xf>
    <xf numFmtId="16" fontId="35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5" fontId="30" fillId="2" borderId="1" xfId="0" applyNumberFormat="1" applyFont="1" applyFill="1" applyBorder="1" applyAlignment="1">
      <alignment vertical="center"/>
    </xf>
    <xf numFmtId="0" fontId="1" fillId="2" borderId="1" xfId="0" applyFont="1" applyFill="1" applyBorder="1" applyAlignment="1">
      <alignment horizontal="left" vertical="top"/>
    </xf>
    <xf numFmtId="15" fontId="28" fillId="2" borderId="1" xfId="0" applyNumberFormat="1" applyFont="1" applyFill="1" applyBorder="1" applyAlignment="1">
      <alignment horizontal="center" vertical="center" wrapText="1"/>
    </xf>
    <xf numFmtId="15" fontId="28" fillId="2" borderId="1" xfId="0" applyNumberFormat="1" applyFont="1" applyFill="1" applyBorder="1" applyAlignment="1">
      <alignment horizontal="left"/>
    </xf>
    <xf numFmtId="2" fontId="28" fillId="2" borderId="1" xfId="0" applyNumberFormat="1" applyFont="1" applyFill="1" applyBorder="1" applyAlignment="1">
      <alignment horizontal="center"/>
    </xf>
    <xf numFmtId="166" fontId="36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right"/>
    </xf>
    <xf numFmtId="0" fontId="30" fillId="2" borderId="26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center" vertical="center" wrapText="1"/>
    </xf>
    <xf numFmtId="1" fontId="1" fillId="9" borderId="2" xfId="0" applyNumberFormat="1" applyFont="1" applyFill="1" applyBorder="1" applyAlignment="1">
      <alignment horizontal="center" vertical="center"/>
    </xf>
    <xf numFmtId="167" fontId="1" fillId="9" borderId="2" xfId="0" applyNumberFormat="1" applyFont="1" applyFill="1" applyBorder="1" applyAlignment="1">
      <alignment horizontal="center" vertical="center"/>
    </xf>
    <xf numFmtId="167" fontId="1" fillId="9" borderId="2" xfId="0" applyNumberFormat="1" applyFont="1" applyFill="1" applyBorder="1" applyAlignment="1">
      <alignment horizontal="left"/>
    </xf>
    <xf numFmtId="0" fontId="1" fillId="9" borderId="2" xfId="0" applyFont="1" applyFill="1" applyBorder="1" applyAlignment="1">
      <alignment horizontal="center"/>
    </xf>
    <xf numFmtId="2" fontId="1" fillId="9" borderId="2" xfId="0" applyNumberFormat="1" applyFont="1" applyFill="1" applyBorder="1" applyAlignment="1">
      <alignment horizontal="center" vertical="center"/>
    </xf>
    <xf numFmtId="2" fontId="1" fillId="9" borderId="2" xfId="0" applyNumberFormat="1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2" fontId="1" fillId="9" borderId="2" xfId="0" applyNumberFormat="1" applyFont="1" applyFill="1" applyBorder="1" applyAlignment="1">
      <alignment horizontal="center" vertical="center" wrapText="1"/>
    </xf>
    <xf numFmtId="10" fontId="1" fillId="9" borderId="2" xfId="0" applyNumberFormat="1" applyFont="1" applyFill="1" applyBorder="1" applyAlignment="1">
      <alignment horizontal="center" vertical="center" wrapText="1"/>
    </xf>
    <xf numFmtId="167" fontId="1" fillId="9" borderId="2" xfId="0" applyNumberFormat="1" applyFont="1" applyFill="1" applyBorder="1" applyAlignment="1">
      <alignment horizontal="center" vertical="center" wrapText="1"/>
    </xf>
    <xf numFmtId="1" fontId="1" fillId="10" borderId="2" xfId="0" applyNumberFormat="1" applyFont="1" applyFill="1" applyBorder="1" applyAlignment="1">
      <alignment horizontal="center" vertical="center" wrapText="1"/>
    </xf>
    <xf numFmtId="167" fontId="1" fillId="10" borderId="2" xfId="0" applyNumberFormat="1" applyFont="1" applyFill="1" applyBorder="1" applyAlignment="1">
      <alignment horizontal="center" vertical="center" wrapText="1"/>
    </xf>
    <xf numFmtId="167" fontId="1" fillId="10" borderId="2" xfId="0" applyNumberFormat="1" applyFont="1" applyFill="1" applyBorder="1" applyAlignment="1">
      <alignment horizontal="left"/>
    </xf>
    <xf numFmtId="1" fontId="1" fillId="10" borderId="2" xfId="0" applyNumberFormat="1" applyFont="1" applyFill="1" applyBorder="1" applyAlignment="1">
      <alignment horizontal="center"/>
    </xf>
    <xf numFmtId="0" fontId="1" fillId="10" borderId="2" xfId="0" applyFont="1" applyFill="1" applyBorder="1" applyAlignment="1">
      <alignment horizontal="center"/>
    </xf>
    <xf numFmtId="2" fontId="1" fillId="10" borderId="2" xfId="0" applyNumberFormat="1" applyFont="1" applyFill="1" applyBorder="1" applyAlignment="1">
      <alignment horizontal="center"/>
    </xf>
    <xf numFmtId="0" fontId="1" fillId="10" borderId="4" xfId="0" applyFont="1" applyFill="1" applyBorder="1" applyAlignment="1">
      <alignment horizontal="center"/>
    </xf>
    <xf numFmtId="2" fontId="1" fillId="10" borderId="2" xfId="0" applyNumberFormat="1" applyFont="1" applyFill="1" applyBorder="1" applyAlignment="1">
      <alignment horizontal="center" vertical="center" wrapText="1"/>
    </xf>
    <xf numFmtId="10" fontId="1" fillId="10" borderId="2" xfId="0" applyNumberFormat="1" applyFont="1" applyFill="1" applyBorder="1" applyAlignment="1">
      <alignment horizontal="center" vertical="center" wrapText="1"/>
    </xf>
    <xf numFmtId="0" fontId="1" fillId="10" borderId="2" xfId="0" applyFont="1" applyFill="1" applyBorder="1"/>
    <xf numFmtId="9" fontId="1" fillId="10" borderId="2" xfId="0" applyNumberFormat="1" applyFont="1" applyFill="1" applyBorder="1" applyAlignment="1">
      <alignment horizontal="center"/>
    </xf>
    <xf numFmtId="168" fontId="1" fillId="10" borderId="2" xfId="0" applyNumberFormat="1" applyFont="1" applyFill="1" applyBorder="1" applyAlignment="1">
      <alignment horizontal="center" vertical="center" wrapText="1"/>
    </xf>
    <xf numFmtId="15" fontId="1" fillId="10" borderId="2" xfId="0" applyNumberFormat="1" applyFont="1" applyFill="1" applyBorder="1"/>
    <xf numFmtId="1" fontId="1" fillId="8" borderId="2" xfId="0" applyNumberFormat="1" applyFont="1" applyFill="1" applyBorder="1" applyAlignment="1">
      <alignment horizontal="center" vertical="center" wrapText="1"/>
    </xf>
    <xf numFmtId="167" fontId="1" fillId="8" borderId="2" xfId="0" applyNumberFormat="1" applyFont="1" applyFill="1" applyBorder="1" applyAlignment="1">
      <alignment horizontal="center" vertical="center" wrapText="1"/>
    </xf>
    <xf numFmtId="0" fontId="1" fillId="8" borderId="2" xfId="0" applyFont="1" applyFill="1" applyBorder="1"/>
    <xf numFmtId="0" fontId="1" fillId="8" borderId="2" xfId="0" applyFont="1" applyFill="1" applyBorder="1" applyAlignment="1">
      <alignment horizontal="center"/>
    </xf>
    <xf numFmtId="2" fontId="1" fillId="8" borderId="2" xfId="0" applyNumberFormat="1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2" fontId="1" fillId="8" borderId="2" xfId="0" applyNumberFormat="1" applyFont="1" applyFill="1" applyBorder="1" applyAlignment="1">
      <alignment horizontal="center" vertical="center" wrapText="1"/>
    </xf>
    <xf numFmtId="9" fontId="1" fillId="8" borderId="2" xfId="0" applyNumberFormat="1" applyFont="1" applyFill="1" applyBorder="1" applyAlignment="1">
      <alignment horizontal="center"/>
    </xf>
    <xf numFmtId="1" fontId="1" fillId="9" borderId="3" xfId="0" applyNumberFormat="1" applyFont="1" applyFill="1" applyBorder="1" applyAlignment="1">
      <alignment horizontal="center" vertical="center"/>
    </xf>
    <xf numFmtId="167" fontId="1" fillId="9" borderId="3" xfId="0" applyNumberFormat="1" applyFont="1" applyFill="1" applyBorder="1" applyAlignment="1">
      <alignment horizontal="center" vertical="center"/>
    </xf>
    <xf numFmtId="167" fontId="1" fillId="9" borderId="3" xfId="0" applyNumberFormat="1" applyFont="1" applyFill="1" applyBorder="1" applyAlignment="1">
      <alignment horizontal="left"/>
    </xf>
    <xf numFmtId="0" fontId="1" fillId="9" borderId="3" xfId="0" applyFont="1" applyFill="1" applyBorder="1" applyAlignment="1">
      <alignment horizontal="center"/>
    </xf>
    <xf numFmtId="2" fontId="1" fillId="9" borderId="3" xfId="0" applyNumberFormat="1" applyFont="1" applyFill="1" applyBorder="1" applyAlignment="1">
      <alignment horizontal="center" vertical="center"/>
    </xf>
    <xf numFmtId="2" fontId="1" fillId="9" borderId="3" xfId="0" applyNumberFormat="1" applyFont="1" applyFill="1" applyBorder="1" applyAlignment="1">
      <alignment horizontal="center"/>
    </xf>
    <xf numFmtId="0" fontId="1" fillId="9" borderId="6" xfId="0" applyFont="1" applyFill="1" applyBorder="1" applyAlignment="1">
      <alignment horizontal="center"/>
    </xf>
    <xf numFmtId="10" fontId="1" fillId="9" borderId="3" xfId="0" applyNumberFormat="1" applyFont="1" applyFill="1" applyBorder="1" applyAlignment="1">
      <alignment horizontal="center" vertical="center" wrapText="1"/>
    </xf>
    <xf numFmtId="167" fontId="1" fillId="9" borderId="3" xfId="0" applyNumberFormat="1" applyFont="1" applyFill="1" applyBorder="1" applyAlignment="1">
      <alignment horizontal="center" vertical="center" wrapText="1"/>
    </xf>
    <xf numFmtId="1" fontId="1" fillId="10" borderId="2" xfId="0" applyNumberFormat="1" applyFont="1" applyFill="1" applyBorder="1" applyAlignment="1">
      <alignment horizontal="center" vertical="center"/>
    </xf>
    <xf numFmtId="167" fontId="1" fillId="10" borderId="2" xfId="0" applyNumberFormat="1" applyFont="1" applyFill="1" applyBorder="1" applyAlignment="1">
      <alignment horizontal="center" vertical="center"/>
    </xf>
    <xf numFmtId="2" fontId="1" fillId="10" borderId="2" xfId="0" applyNumberFormat="1" applyFont="1" applyFill="1" applyBorder="1" applyAlignment="1">
      <alignment horizontal="center" vertical="center"/>
    </xf>
    <xf numFmtId="2" fontId="1" fillId="9" borderId="3" xfId="0" applyNumberFormat="1" applyFont="1" applyFill="1" applyBorder="1" applyAlignment="1">
      <alignment horizontal="center" vertical="center" wrapText="1"/>
    </xf>
    <xf numFmtId="1" fontId="1" fillId="10" borderId="3" xfId="0" applyNumberFormat="1" applyFont="1" applyFill="1" applyBorder="1" applyAlignment="1">
      <alignment horizontal="center" vertical="center"/>
    </xf>
    <xf numFmtId="167" fontId="1" fillId="10" borderId="3" xfId="0" applyNumberFormat="1" applyFont="1" applyFill="1" applyBorder="1" applyAlignment="1">
      <alignment horizontal="center" vertical="center"/>
    </xf>
    <xf numFmtId="0" fontId="1" fillId="10" borderId="3" xfId="0" applyFont="1" applyFill="1" applyBorder="1"/>
    <xf numFmtId="0" fontId="1" fillId="10" borderId="3" xfId="0" applyFont="1" applyFill="1" applyBorder="1" applyAlignment="1">
      <alignment horizontal="center"/>
    </xf>
    <xf numFmtId="2" fontId="1" fillId="10" borderId="3" xfId="0" applyNumberFormat="1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1" fontId="1" fillId="2" borderId="3" xfId="0" applyNumberFormat="1" applyFont="1" applyFill="1" applyBorder="1" applyAlignment="1">
      <alignment horizontal="center" vertical="center" wrapText="1"/>
    </xf>
    <xf numFmtId="167" fontId="1" fillId="2" borderId="3" xfId="0" applyNumberFormat="1" applyFont="1" applyFill="1" applyBorder="1" applyAlignment="1">
      <alignment horizontal="center" vertical="center"/>
    </xf>
    <xf numFmtId="167" fontId="1" fillId="2" borderId="3" xfId="0" applyNumberFormat="1" applyFont="1" applyFill="1" applyBorder="1" applyAlignment="1">
      <alignment horizontal="left"/>
    </xf>
    <xf numFmtId="0" fontId="1" fillId="0" borderId="7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2" fontId="1" fillId="0" borderId="29" xfId="0" applyNumberFormat="1" applyFont="1" applyBorder="1" applyAlignment="1">
      <alignment horizontal="center" vertical="center" wrapText="1"/>
    </xf>
    <xf numFmtId="1" fontId="1" fillId="2" borderId="2" xfId="0" applyNumberFormat="1" applyFont="1" applyFill="1" applyBorder="1" applyAlignment="1">
      <alignment horizontal="center" vertical="center" wrapText="1"/>
    </xf>
    <xf numFmtId="167" fontId="1" fillId="2" borderId="2" xfId="0" applyNumberFormat="1" applyFont="1" applyFill="1" applyBorder="1" applyAlignment="1">
      <alignment horizontal="center" vertical="center"/>
    </xf>
    <xf numFmtId="167" fontId="1" fillId="2" borderId="2" xfId="0" applyNumberFormat="1" applyFont="1" applyFill="1" applyBorder="1" applyAlignment="1">
      <alignment horizontal="left"/>
    </xf>
    <xf numFmtId="2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/>
    </xf>
    <xf numFmtId="1" fontId="1" fillId="2" borderId="1" xfId="0" applyNumberFormat="1" applyFont="1" applyFill="1" applyBorder="1" applyAlignment="1">
      <alignment horizontal="center" vertical="center" wrapText="1"/>
    </xf>
    <xf numFmtId="2" fontId="1" fillId="2" borderId="30" xfId="0" applyNumberFormat="1" applyFont="1" applyFill="1" applyBorder="1" applyAlignment="1">
      <alignment horizontal="center" vertical="center"/>
    </xf>
    <xf numFmtId="167" fontId="1" fillId="0" borderId="2" xfId="0" applyNumberFormat="1" applyFont="1" applyBorder="1" applyAlignment="1">
      <alignment horizontal="center" vertical="center"/>
    </xf>
    <xf numFmtId="0" fontId="36" fillId="11" borderId="31" xfId="0" applyFont="1" applyFill="1" applyBorder="1" applyAlignment="1">
      <alignment horizontal="center" vertical="center"/>
    </xf>
    <xf numFmtId="0" fontId="35" fillId="11" borderId="2" xfId="0" applyFont="1" applyFill="1" applyBorder="1" applyAlignment="1">
      <alignment horizontal="center" vertical="center"/>
    </xf>
    <xf numFmtId="16" fontId="35" fillId="11" borderId="2" xfId="0" applyNumberFormat="1" applyFont="1" applyFill="1" applyBorder="1" applyAlignment="1">
      <alignment horizontal="center" vertical="center"/>
    </xf>
    <xf numFmtId="0" fontId="35" fillId="11" borderId="2" xfId="0" applyFont="1" applyFill="1" applyBorder="1"/>
    <xf numFmtId="0" fontId="36" fillId="11" borderId="2" xfId="0" applyFont="1" applyFill="1" applyBorder="1" applyAlignment="1">
      <alignment horizontal="center" vertical="center"/>
    </xf>
    <xf numFmtId="0" fontId="36" fillId="0" borderId="27" xfId="0" applyFont="1" applyBorder="1" applyAlignment="1">
      <alignment horizontal="center" vertical="center"/>
    </xf>
    <xf numFmtId="0" fontId="35" fillId="0" borderId="31" xfId="0" applyFont="1" applyBorder="1" applyAlignment="1">
      <alignment horizontal="center" vertical="center"/>
    </xf>
    <xf numFmtId="165" fontId="35" fillId="0" borderId="31" xfId="0" applyNumberFormat="1" applyFont="1" applyBorder="1" applyAlignment="1">
      <alignment horizontal="center" vertical="center"/>
    </xf>
    <xf numFmtId="0" fontId="36" fillId="0" borderId="3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5" fontId="1" fillId="0" borderId="2" xfId="0" applyNumberFormat="1" applyFont="1" applyBorder="1" applyAlignment="1">
      <alignment horizontal="center" vertical="center"/>
    </xf>
    <xf numFmtId="16" fontId="36" fillId="0" borderId="27" xfId="0" applyNumberFormat="1" applyFont="1" applyBorder="1" applyAlignment="1">
      <alignment horizontal="center" vertical="center"/>
    </xf>
    <xf numFmtId="0" fontId="35" fillId="11" borderId="31" xfId="0" applyFont="1" applyFill="1" applyBorder="1" applyAlignment="1">
      <alignment horizontal="center" vertical="center"/>
    </xf>
    <xf numFmtId="165" fontId="35" fillId="11" borderId="31" xfId="0" applyNumberFormat="1" applyFont="1" applyFill="1" applyBorder="1" applyAlignment="1">
      <alignment horizontal="center" vertical="center"/>
    </xf>
    <xf numFmtId="0" fontId="12" fillId="0" borderId="20" xfId="0" applyFont="1" applyBorder="1"/>
    <xf numFmtId="0" fontId="13" fillId="0" borderId="20" xfId="0" applyFont="1" applyBorder="1"/>
    <xf numFmtId="9" fontId="0" fillId="0" borderId="31" xfId="1" applyFont="1" applyBorder="1"/>
    <xf numFmtId="9" fontId="39" fillId="0" borderId="31" xfId="1" applyFont="1" applyBorder="1"/>
    <xf numFmtId="0" fontId="14" fillId="0" borderId="0" xfId="0" applyFont="1"/>
    <xf numFmtId="2" fontId="36" fillId="0" borderId="31" xfId="0" applyNumberFormat="1" applyFont="1" applyBorder="1" applyAlignment="1">
      <alignment horizontal="center" vertical="center"/>
    </xf>
    <xf numFmtId="0" fontId="36" fillId="6" borderId="20" xfId="0" applyFont="1" applyFill="1" applyBorder="1" applyAlignment="1">
      <alignment horizontal="center" vertical="center"/>
    </xf>
    <xf numFmtId="0" fontId="36" fillId="6" borderId="5" xfId="0" applyFont="1" applyFill="1" applyBorder="1" applyAlignment="1">
      <alignment horizontal="center" vertical="center"/>
    </xf>
    <xf numFmtId="16" fontId="36" fillId="6" borderId="31" xfId="0" applyNumberFormat="1" applyFont="1" applyFill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15" fontId="1" fillId="0" borderId="31" xfId="0" applyNumberFormat="1" applyFont="1" applyBorder="1" applyAlignment="1">
      <alignment horizontal="center" vertical="center"/>
    </xf>
    <xf numFmtId="0" fontId="38" fillId="0" borderId="31" xfId="0" applyFont="1" applyBorder="1" applyAlignment="1">
      <alignment horizontal="left"/>
    </xf>
    <xf numFmtId="43" fontId="35" fillId="0" borderId="31" xfId="0" applyNumberFormat="1" applyFont="1" applyBorder="1" applyAlignment="1">
      <alignment horizontal="center" vertical="top"/>
    </xf>
    <xf numFmtId="10" fontId="36" fillId="0" borderId="31" xfId="0" applyNumberFormat="1" applyFont="1" applyBorder="1" applyAlignment="1">
      <alignment horizontal="center" vertical="center" wrapText="1"/>
    </xf>
    <xf numFmtId="16" fontId="36" fillId="0" borderId="31" xfId="0" applyNumberFormat="1" applyFont="1" applyBorder="1" applyAlignment="1">
      <alignment horizontal="center" vertical="center"/>
    </xf>
    <xf numFmtId="0" fontId="1" fillId="0" borderId="24" xfId="0" applyFont="1" applyBorder="1"/>
    <xf numFmtId="0" fontId="35" fillId="0" borderId="31" xfId="0" applyFont="1" applyBorder="1" applyAlignment="1">
      <alignment horizontal="left"/>
    </xf>
    <xf numFmtId="0" fontId="35" fillId="0" borderId="2" xfId="0" applyFont="1" applyBorder="1" applyAlignment="1">
      <alignment horizontal="left"/>
    </xf>
    <xf numFmtId="0" fontId="36" fillId="0" borderId="31" xfId="0" applyFont="1" applyBorder="1" applyAlignment="1">
      <alignment horizontal="left" vertical="center"/>
    </xf>
    <xf numFmtId="49" fontId="36" fillId="0" borderId="31" xfId="0" applyNumberFormat="1" applyFont="1" applyBorder="1" applyAlignment="1">
      <alignment horizontal="center" vertical="center"/>
    </xf>
    <xf numFmtId="2" fontId="35" fillId="0" borderId="31" xfId="0" applyNumberFormat="1" applyFont="1" applyBorder="1" applyAlignment="1">
      <alignment horizontal="center" vertical="center"/>
    </xf>
    <xf numFmtId="166" fontId="35" fillId="0" borderId="31" xfId="0" applyNumberFormat="1" applyFont="1" applyBorder="1" applyAlignment="1">
      <alignment horizontal="center" vertical="center"/>
    </xf>
    <xf numFmtId="0" fontId="1" fillId="11" borderId="31" xfId="0" applyFont="1" applyFill="1" applyBorder="1" applyAlignment="1">
      <alignment horizontal="center" vertical="center"/>
    </xf>
    <xf numFmtId="15" fontId="1" fillId="11" borderId="31" xfId="0" applyNumberFormat="1" applyFont="1" applyFill="1" applyBorder="1" applyAlignment="1">
      <alignment horizontal="center" vertical="center"/>
    </xf>
    <xf numFmtId="0" fontId="38" fillId="11" borderId="31" xfId="0" applyFont="1" applyFill="1" applyBorder="1" applyAlignment="1">
      <alignment horizontal="left"/>
    </xf>
    <xf numFmtId="43" fontId="35" fillId="11" borderId="31" xfId="0" applyNumberFormat="1" applyFont="1" applyFill="1" applyBorder="1" applyAlignment="1">
      <alignment horizontal="center" vertical="top"/>
    </xf>
    <xf numFmtId="0" fontId="1" fillId="12" borderId="2" xfId="0" applyFont="1" applyFill="1" applyBorder="1" applyAlignment="1">
      <alignment horizontal="center" vertical="center"/>
    </xf>
    <xf numFmtId="165" fontId="35" fillId="12" borderId="2" xfId="0" applyNumberFormat="1" applyFont="1" applyFill="1" applyBorder="1" applyAlignment="1">
      <alignment horizontal="center" vertical="center"/>
    </xf>
    <xf numFmtId="15" fontId="1" fillId="12" borderId="2" xfId="0" applyNumberFormat="1" applyFont="1" applyFill="1" applyBorder="1" applyAlignment="1">
      <alignment horizontal="center" vertical="center"/>
    </xf>
    <xf numFmtId="0" fontId="35" fillId="12" borderId="2" xfId="0" applyFont="1" applyFill="1" applyBorder="1" applyAlignment="1">
      <alignment horizontal="left"/>
    </xf>
    <xf numFmtId="43" fontId="38" fillId="12" borderId="2" xfId="0" applyNumberFormat="1" applyFont="1" applyFill="1" applyBorder="1" applyAlignment="1">
      <alignment horizontal="center" vertical="top"/>
    </xf>
    <xf numFmtId="0" fontId="38" fillId="12" borderId="2" xfId="0" applyFont="1" applyFill="1" applyBorder="1" applyAlignment="1">
      <alignment horizontal="center" vertical="center"/>
    </xf>
    <xf numFmtId="0" fontId="4" fillId="4" borderId="25" xfId="0" applyFont="1" applyFill="1" applyBorder="1" applyAlignment="1">
      <alignment horizontal="center" vertical="center" wrapText="1"/>
    </xf>
    <xf numFmtId="0" fontId="4" fillId="4" borderId="29" xfId="0" applyFont="1" applyFill="1" applyBorder="1" applyAlignment="1">
      <alignment horizontal="center" wrapText="1"/>
    </xf>
    <xf numFmtId="0" fontId="36" fillId="6" borderId="27" xfId="0" applyFont="1" applyFill="1" applyBorder="1" applyAlignment="1">
      <alignment horizontal="center" vertical="center"/>
    </xf>
    <xf numFmtId="0" fontId="4" fillId="4" borderId="31" xfId="0" applyFont="1" applyFill="1" applyBorder="1" applyAlignment="1">
      <alignment horizontal="center" vertical="center" wrapText="1"/>
    </xf>
    <xf numFmtId="0" fontId="35" fillId="13" borderId="31" xfId="0" applyFont="1" applyFill="1" applyBorder="1" applyAlignment="1">
      <alignment horizontal="center" vertical="center"/>
    </xf>
    <xf numFmtId="165" fontId="35" fillId="13" borderId="31" xfId="0" applyNumberFormat="1" applyFont="1" applyFill="1" applyBorder="1" applyAlignment="1">
      <alignment horizontal="center" vertical="center"/>
    </xf>
    <xf numFmtId="0" fontId="36" fillId="13" borderId="31" xfId="0" applyFont="1" applyFill="1" applyBorder="1" applyAlignment="1">
      <alignment horizontal="center" vertical="center"/>
    </xf>
    <xf numFmtId="0" fontId="36" fillId="13" borderId="31" xfId="0" applyFont="1" applyFill="1" applyBorder="1" applyAlignment="1">
      <alignment horizontal="left" vertical="center"/>
    </xf>
    <xf numFmtId="49" fontId="36" fillId="13" borderId="31" xfId="0" applyNumberFormat="1" applyFont="1" applyFill="1" applyBorder="1" applyAlignment="1">
      <alignment horizontal="center" vertical="center"/>
    </xf>
    <xf numFmtId="0" fontId="36" fillId="13" borderId="7" xfId="0" applyFont="1" applyFill="1" applyBorder="1" applyAlignment="1">
      <alignment horizontal="center" vertical="center"/>
    </xf>
    <xf numFmtId="0" fontId="35" fillId="13" borderId="2" xfId="0" applyFont="1" applyFill="1" applyBorder="1" applyAlignment="1">
      <alignment horizontal="center" vertical="center"/>
    </xf>
    <xf numFmtId="2" fontId="35" fillId="13" borderId="2" xfId="0" applyNumberFormat="1" applyFont="1" applyFill="1" applyBorder="1" applyAlignment="1">
      <alignment horizontal="center" vertical="center"/>
    </xf>
    <xf numFmtId="166" fontId="35" fillId="13" borderId="2" xfId="0" applyNumberFormat="1" applyFont="1" applyFill="1" applyBorder="1" applyAlignment="1">
      <alignment horizontal="center" vertical="center"/>
    </xf>
    <xf numFmtId="0" fontId="36" fillId="14" borderId="7" xfId="0" applyFont="1" applyFill="1" applyBorder="1" applyAlignment="1">
      <alignment horizontal="center" vertical="center"/>
    </xf>
    <xf numFmtId="165" fontId="35" fillId="13" borderId="7" xfId="0" applyNumberFormat="1" applyFont="1" applyFill="1" applyBorder="1" applyAlignment="1">
      <alignment horizontal="center" vertical="center"/>
    </xf>
    <xf numFmtId="16" fontId="35" fillId="13" borderId="2" xfId="0" applyNumberFormat="1" applyFont="1" applyFill="1" applyBorder="1" applyAlignment="1">
      <alignment horizontal="center" vertical="center"/>
    </xf>
    <xf numFmtId="0" fontId="35" fillId="13" borderId="2" xfId="0" applyFont="1" applyFill="1" applyBorder="1"/>
    <xf numFmtId="0" fontId="36" fillId="13" borderId="2" xfId="0" applyFont="1" applyFill="1" applyBorder="1" applyAlignment="1">
      <alignment horizontal="center" vertical="center"/>
    </xf>
    <xf numFmtId="0" fontId="36" fillId="13" borderId="20" xfId="0" applyFont="1" applyFill="1" applyBorder="1" applyAlignment="1">
      <alignment horizontal="center" vertical="center"/>
    </xf>
    <xf numFmtId="0" fontId="36" fillId="13" borderId="27" xfId="0" applyFont="1" applyFill="1" applyBorder="1" applyAlignment="1">
      <alignment horizontal="center" vertical="center"/>
    </xf>
    <xf numFmtId="2" fontId="36" fillId="13" borderId="2" xfId="0" applyNumberFormat="1" applyFont="1" applyFill="1" applyBorder="1" applyAlignment="1">
      <alignment horizontal="center" vertical="center"/>
    </xf>
    <xf numFmtId="165" fontId="35" fillId="13" borderId="2" xfId="0" applyNumberFormat="1" applyFont="1" applyFill="1" applyBorder="1" applyAlignment="1">
      <alignment horizontal="center" vertical="center"/>
    </xf>
    <xf numFmtId="0" fontId="1" fillId="13" borderId="31" xfId="0" applyFont="1" applyFill="1" applyBorder="1" applyAlignment="1">
      <alignment horizontal="center" vertical="center"/>
    </xf>
    <xf numFmtId="15" fontId="1" fillId="13" borderId="31" xfId="0" applyNumberFormat="1" applyFont="1" applyFill="1" applyBorder="1" applyAlignment="1">
      <alignment horizontal="center" vertical="center"/>
    </xf>
    <xf numFmtId="0" fontId="35" fillId="13" borderId="31" xfId="0" applyFont="1" applyFill="1" applyBorder="1" applyAlignment="1">
      <alignment horizontal="left"/>
    </xf>
    <xf numFmtId="43" fontId="35" fillId="13" borderId="31" xfId="0" applyNumberFormat="1" applyFont="1" applyFill="1" applyBorder="1" applyAlignment="1">
      <alignment horizontal="center" vertical="top"/>
    </xf>
    <xf numFmtId="0" fontId="36" fillId="15" borderId="2" xfId="0" applyFont="1" applyFill="1" applyBorder="1" applyAlignment="1">
      <alignment horizontal="center" vertical="center"/>
    </xf>
    <xf numFmtId="2" fontId="36" fillId="15" borderId="2" xfId="0" applyNumberFormat="1" applyFont="1" applyFill="1" applyBorder="1" applyAlignment="1">
      <alignment horizontal="center" vertical="center"/>
    </xf>
    <xf numFmtId="10" fontId="36" fillId="15" borderId="2" xfId="0" applyNumberFormat="1" applyFont="1" applyFill="1" applyBorder="1" applyAlignment="1">
      <alignment horizontal="center" vertical="center" wrapText="1"/>
    </xf>
    <xf numFmtId="0" fontId="36" fillId="15" borderId="20" xfId="0" applyFont="1" applyFill="1" applyBorder="1" applyAlignment="1">
      <alignment horizontal="center" vertical="center"/>
    </xf>
    <xf numFmtId="16" fontId="36" fillId="15" borderId="31" xfId="0" applyNumberFormat="1" applyFont="1" applyFill="1" applyBorder="1" applyAlignment="1">
      <alignment horizontal="center" vertical="center"/>
    </xf>
    <xf numFmtId="2" fontId="36" fillId="13" borderId="17" xfId="0" applyNumberFormat="1" applyFont="1" applyFill="1" applyBorder="1" applyAlignment="1">
      <alignment horizontal="center" vertical="center"/>
    </xf>
    <xf numFmtId="0" fontId="36" fillId="11" borderId="31" xfId="0" applyFont="1" applyFill="1" applyBorder="1" applyAlignment="1">
      <alignment horizontal="left" vertical="center"/>
    </xf>
    <xf numFmtId="49" fontId="36" fillId="11" borderId="31" xfId="0" applyNumberFormat="1" applyFont="1" applyFill="1" applyBorder="1" applyAlignment="1">
      <alignment horizontal="center" vertical="center"/>
    </xf>
    <xf numFmtId="0" fontId="36" fillId="11" borderId="7" xfId="0" applyFont="1" applyFill="1" applyBorder="1" applyAlignment="1">
      <alignment horizontal="center" vertical="center"/>
    </xf>
    <xf numFmtId="166" fontId="35" fillId="11" borderId="2" xfId="0" applyNumberFormat="1" applyFont="1" applyFill="1" applyBorder="1" applyAlignment="1">
      <alignment horizontal="center" vertical="center"/>
    </xf>
    <xf numFmtId="0" fontId="36" fillId="16" borderId="7" xfId="0" applyFont="1" applyFill="1" applyBorder="1" applyAlignment="1">
      <alignment horizontal="center" vertical="center"/>
    </xf>
    <xf numFmtId="165" fontId="35" fillId="11" borderId="7" xfId="0" applyNumberFormat="1" applyFont="1" applyFill="1" applyBorder="1" applyAlignment="1">
      <alignment horizontal="center" vertical="center"/>
    </xf>
    <xf numFmtId="0" fontId="35" fillId="17" borderId="2" xfId="0" applyFont="1" applyFill="1" applyBorder="1" applyAlignment="1">
      <alignment horizontal="center" vertical="center"/>
    </xf>
    <xf numFmtId="0" fontId="1" fillId="17" borderId="2" xfId="0" applyFont="1" applyFill="1" applyBorder="1" applyAlignment="1">
      <alignment horizontal="center" vertical="center"/>
    </xf>
    <xf numFmtId="165" fontId="35" fillId="17" borderId="2" xfId="0" applyNumberFormat="1" applyFont="1" applyFill="1" applyBorder="1" applyAlignment="1">
      <alignment horizontal="center" vertical="center"/>
    </xf>
    <xf numFmtId="15" fontId="1" fillId="17" borderId="2" xfId="0" applyNumberFormat="1" applyFont="1" applyFill="1" applyBorder="1" applyAlignment="1">
      <alignment horizontal="center" vertical="center"/>
    </xf>
    <xf numFmtId="0" fontId="38" fillId="17" borderId="2" xfId="0" applyFont="1" applyFill="1" applyBorder="1" applyAlignment="1">
      <alignment horizontal="left"/>
    </xf>
    <xf numFmtId="43" fontId="35" fillId="17" borderId="2" xfId="0" applyNumberFormat="1" applyFont="1" applyFill="1" applyBorder="1" applyAlignment="1">
      <alignment horizontal="center" vertical="top"/>
    </xf>
    <xf numFmtId="0" fontId="36" fillId="17" borderId="2" xfId="0" applyFont="1" applyFill="1" applyBorder="1" applyAlignment="1">
      <alignment horizontal="center" vertical="center"/>
    </xf>
    <xf numFmtId="0" fontId="36" fillId="18" borderId="2" xfId="0" applyFont="1" applyFill="1" applyBorder="1" applyAlignment="1">
      <alignment horizontal="center" vertical="center"/>
    </xf>
    <xf numFmtId="2" fontId="36" fillId="18" borderId="2" xfId="0" applyNumberFormat="1" applyFont="1" applyFill="1" applyBorder="1" applyAlignment="1">
      <alignment horizontal="center" vertical="center"/>
    </xf>
    <xf numFmtId="10" fontId="36" fillId="18" borderId="2" xfId="0" applyNumberFormat="1" applyFont="1" applyFill="1" applyBorder="1" applyAlignment="1">
      <alignment horizontal="center" vertical="center" wrapText="1"/>
    </xf>
    <xf numFmtId="0" fontId="36" fillId="18" borderId="20" xfId="0" applyFont="1" applyFill="1" applyBorder="1" applyAlignment="1">
      <alignment horizontal="center" vertical="center"/>
    </xf>
    <xf numFmtId="16" fontId="36" fillId="18" borderId="31" xfId="0" applyNumberFormat="1" applyFont="1" applyFill="1" applyBorder="1" applyAlignment="1">
      <alignment horizontal="center" vertical="center"/>
    </xf>
    <xf numFmtId="0" fontId="38" fillId="13" borderId="31" xfId="0" applyFont="1" applyFill="1" applyBorder="1" applyAlignment="1">
      <alignment horizontal="left"/>
    </xf>
    <xf numFmtId="2" fontId="36" fillId="11" borderId="17" xfId="0" applyNumberFormat="1" applyFont="1" applyFill="1" applyBorder="1" applyAlignment="1">
      <alignment horizontal="center" vertical="center"/>
    </xf>
    <xf numFmtId="166" fontId="35" fillId="13" borderId="31" xfId="0" applyNumberFormat="1" applyFont="1" applyFill="1" applyBorder="1" applyAlignment="1">
      <alignment horizontal="center" vertical="center"/>
    </xf>
    <xf numFmtId="43" fontId="35" fillId="12" borderId="2" xfId="0" applyNumberFormat="1" applyFont="1" applyFill="1" applyBorder="1" applyAlignment="1">
      <alignment horizontal="center" vertical="top"/>
    </xf>
    <xf numFmtId="49" fontId="35" fillId="11" borderId="2" xfId="0" applyNumberFormat="1" applyFont="1" applyFill="1" applyBorder="1" applyAlignment="1">
      <alignment horizontal="center" vertical="center"/>
    </xf>
    <xf numFmtId="165" fontId="35" fillId="11" borderId="2" xfId="0" applyNumberFormat="1" applyFont="1" applyFill="1" applyBorder="1" applyAlignment="1">
      <alignment horizontal="center" vertical="center"/>
    </xf>
    <xf numFmtId="0" fontId="1" fillId="17" borderId="31" xfId="0" applyFont="1" applyFill="1" applyBorder="1" applyAlignment="1">
      <alignment horizontal="center" vertical="center"/>
    </xf>
    <xf numFmtId="165" fontId="35" fillId="17" borderId="31" xfId="0" applyNumberFormat="1" applyFont="1" applyFill="1" applyBorder="1" applyAlignment="1">
      <alignment horizontal="center" vertical="center"/>
    </xf>
    <xf numFmtId="15" fontId="1" fillId="17" borderId="31" xfId="0" applyNumberFormat="1" applyFont="1" applyFill="1" applyBorder="1" applyAlignment="1">
      <alignment horizontal="center" vertical="center"/>
    </xf>
    <xf numFmtId="0" fontId="35" fillId="17" borderId="31" xfId="0" applyFont="1" applyFill="1" applyBorder="1" applyAlignment="1">
      <alignment horizontal="left"/>
    </xf>
    <xf numFmtId="43" fontId="35" fillId="17" borderId="31" xfId="0" applyNumberFormat="1" applyFont="1" applyFill="1" applyBorder="1" applyAlignment="1">
      <alignment horizontal="center" vertical="top"/>
    </xf>
    <xf numFmtId="0" fontId="35" fillId="17" borderId="31" xfId="0" applyFont="1" applyFill="1" applyBorder="1" applyAlignment="1">
      <alignment horizontal="center" vertical="center"/>
    </xf>
    <xf numFmtId="0" fontId="36" fillId="17" borderId="31" xfId="0" applyFont="1" applyFill="1" applyBorder="1" applyAlignment="1">
      <alignment horizontal="center" vertical="center"/>
    </xf>
    <xf numFmtId="0" fontId="36" fillId="18" borderId="5" xfId="0" applyFont="1" applyFill="1" applyBorder="1" applyAlignment="1">
      <alignment horizontal="center" vertical="center"/>
    </xf>
    <xf numFmtId="16" fontId="35" fillId="17" borderId="2" xfId="0" applyNumberFormat="1" applyFont="1" applyFill="1" applyBorder="1" applyAlignment="1">
      <alignment horizontal="center" vertical="center"/>
    </xf>
    <xf numFmtId="0" fontId="35" fillId="17" borderId="2" xfId="0" applyFont="1" applyFill="1" applyBorder="1"/>
    <xf numFmtId="0" fontId="36" fillId="18" borderId="27" xfId="0" applyFont="1" applyFill="1" applyBorder="1" applyAlignment="1">
      <alignment horizontal="center" vertical="center"/>
    </xf>
    <xf numFmtId="0" fontId="35" fillId="18" borderId="2" xfId="0" applyFont="1" applyFill="1" applyBorder="1" applyAlignment="1">
      <alignment horizontal="center" vertical="center"/>
    </xf>
    <xf numFmtId="166" fontId="35" fillId="18" borderId="2" xfId="0" applyNumberFormat="1" applyFont="1" applyFill="1" applyBorder="1" applyAlignment="1">
      <alignment horizontal="center" vertical="center"/>
    </xf>
    <xf numFmtId="165" fontId="35" fillId="18" borderId="2" xfId="0" applyNumberFormat="1" applyFont="1" applyFill="1" applyBorder="1" applyAlignment="1">
      <alignment horizontal="center" vertical="center"/>
    </xf>
    <xf numFmtId="0" fontId="36" fillId="17" borderId="31" xfId="0" applyFont="1" applyFill="1" applyBorder="1" applyAlignment="1">
      <alignment horizontal="left" vertical="center"/>
    </xf>
    <xf numFmtId="49" fontId="36" fillId="17" borderId="31" xfId="0" applyNumberFormat="1" applyFont="1" applyFill="1" applyBorder="1" applyAlignment="1">
      <alignment horizontal="center" vertical="center"/>
    </xf>
    <xf numFmtId="0" fontId="36" fillId="17" borderId="37" xfId="0" applyFont="1" applyFill="1" applyBorder="1" applyAlignment="1">
      <alignment horizontal="center" vertical="center"/>
    </xf>
    <xf numFmtId="0" fontId="36" fillId="17" borderId="7" xfId="0" applyFont="1" applyFill="1" applyBorder="1" applyAlignment="1">
      <alignment horizontal="center" vertical="center"/>
    </xf>
    <xf numFmtId="166" fontId="35" fillId="17" borderId="2" xfId="0" applyNumberFormat="1" applyFont="1" applyFill="1" applyBorder="1" applyAlignment="1">
      <alignment horizontal="center" vertical="center"/>
    </xf>
    <xf numFmtId="0" fontId="36" fillId="19" borderId="7" xfId="0" applyFont="1" applyFill="1" applyBorder="1" applyAlignment="1">
      <alignment horizontal="center" vertical="center"/>
    </xf>
    <xf numFmtId="165" fontId="35" fillId="17" borderId="7" xfId="0" applyNumberFormat="1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horizontal="center" vertical="center" wrapText="1"/>
    </xf>
    <xf numFmtId="0" fontId="11" fillId="0" borderId="13" xfId="0" applyFont="1" applyBorder="1"/>
    <xf numFmtId="0" fontId="11" fillId="0" borderId="14" xfId="0" applyFont="1" applyBorder="1"/>
    <xf numFmtId="0" fontId="4" fillId="4" borderId="9" xfId="0" applyFont="1" applyFill="1" applyBorder="1" applyAlignment="1">
      <alignment horizontal="center" vertical="center" wrapText="1"/>
    </xf>
    <xf numFmtId="0" fontId="11" fillId="0" borderId="16" xfId="0" applyFont="1" applyBorder="1"/>
    <xf numFmtId="0" fontId="4" fillId="4" borderId="10" xfId="0" applyFont="1" applyFill="1" applyBorder="1" applyAlignment="1">
      <alignment horizontal="left" vertical="center" wrapText="1"/>
    </xf>
    <xf numFmtId="0" fontId="11" fillId="0" borderId="17" xfId="0" applyFont="1" applyBorder="1"/>
    <xf numFmtId="0" fontId="11" fillId="0" borderId="22" xfId="0" applyFont="1" applyBorder="1"/>
    <xf numFmtId="0" fontId="11" fillId="0" borderId="21" xfId="0" applyFont="1" applyBorder="1"/>
    <xf numFmtId="0" fontId="4" fillId="4" borderId="10" xfId="0" applyFont="1" applyFill="1" applyBorder="1" applyAlignment="1">
      <alignment horizontal="center" vertical="center" wrapText="1"/>
    </xf>
    <xf numFmtId="0" fontId="25" fillId="2" borderId="23" xfId="0" applyFont="1" applyFill="1" applyBorder="1"/>
    <xf numFmtId="0" fontId="11" fillId="0" borderId="24" xfId="0" applyFont="1" applyBorder="1"/>
    <xf numFmtId="2" fontId="30" fillId="2" borderId="23" xfId="0" applyNumberFormat="1" applyFont="1" applyFill="1" applyBorder="1" applyAlignment="1">
      <alignment horizontal="left" wrapText="1"/>
    </xf>
    <xf numFmtId="0" fontId="36" fillId="16" borderId="7" xfId="0" applyFont="1" applyFill="1" applyBorder="1" applyAlignment="1">
      <alignment horizontal="center" vertical="center"/>
    </xf>
    <xf numFmtId="0" fontId="36" fillId="16" borderId="36" xfId="0" applyFont="1" applyFill="1" applyBorder="1" applyAlignment="1">
      <alignment horizontal="center" vertical="center"/>
    </xf>
    <xf numFmtId="165" fontId="35" fillId="11" borderId="7" xfId="0" applyNumberFormat="1" applyFont="1" applyFill="1" applyBorder="1" applyAlignment="1">
      <alignment horizontal="center" vertical="center"/>
    </xf>
    <xf numFmtId="165" fontId="35" fillId="11" borderId="36" xfId="0" applyNumberFormat="1" applyFont="1" applyFill="1" applyBorder="1" applyAlignment="1">
      <alignment horizontal="center" vertical="center"/>
    </xf>
    <xf numFmtId="0" fontId="35" fillId="11" borderId="7" xfId="0" applyFont="1" applyFill="1" applyBorder="1" applyAlignment="1">
      <alignment horizontal="center" vertical="center"/>
    </xf>
    <xf numFmtId="0" fontId="35" fillId="11" borderId="36" xfId="0" applyFont="1" applyFill="1" applyBorder="1" applyAlignment="1">
      <alignment horizontal="center" vertical="center"/>
    </xf>
    <xf numFmtId="0" fontId="36" fillId="13" borderId="32" xfId="0" applyFont="1" applyFill="1" applyBorder="1" applyAlignment="1">
      <alignment horizontal="center" vertical="center"/>
    </xf>
    <xf numFmtId="0" fontId="36" fillId="13" borderId="33" xfId="0" applyFont="1" applyFill="1" applyBorder="1" applyAlignment="1">
      <alignment horizontal="center" vertical="center"/>
    </xf>
    <xf numFmtId="165" fontId="35" fillId="13" borderId="32" xfId="0" applyNumberFormat="1" applyFont="1" applyFill="1" applyBorder="1" applyAlignment="1">
      <alignment horizontal="center" vertical="center"/>
    </xf>
    <xf numFmtId="165" fontId="35" fillId="13" borderId="33" xfId="0" applyNumberFormat="1" applyFont="1" applyFill="1" applyBorder="1" applyAlignment="1">
      <alignment horizontal="center" vertical="center"/>
    </xf>
    <xf numFmtId="0" fontId="35" fillId="13" borderId="32" xfId="0" applyFont="1" applyFill="1" applyBorder="1" applyAlignment="1">
      <alignment horizontal="center" vertical="center"/>
    </xf>
    <xf numFmtId="0" fontId="35" fillId="13" borderId="33" xfId="0" applyFont="1" applyFill="1" applyBorder="1" applyAlignment="1">
      <alignment horizontal="center" vertical="center"/>
    </xf>
    <xf numFmtId="0" fontId="35" fillId="11" borderId="32" xfId="0" applyFont="1" applyFill="1" applyBorder="1" applyAlignment="1">
      <alignment horizontal="center" vertical="center"/>
    </xf>
    <xf numFmtId="0" fontId="35" fillId="11" borderId="33" xfId="0" applyFont="1" applyFill="1" applyBorder="1" applyAlignment="1">
      <alignment horizontal="center" vertical="center"/>
    </xf>
    <xf numFmtId="165" fontId="35" fillId="11" borderId="32" xfId="0" applyNumberFormat="1" applyFont="1" applyFill="1" applyBorder="1" applyAlignment="1">
      <alignment horizontal="center" vertical="center"/>
    </xf>
    <xf numFmtId="165" fontId="35" fillId="11" borderId="33" xfId="0" applyNumberFormat="1" applyFont="1" applyFill="1" applyBorder="1" applyAlignment="1">
      <alignment horizontal="center" vertical="center"/>
    </xf>
    <xf numFmtId="0" fontId="36" fillId="11" borderId="34" xfId="0" applyFont="1" applyFill="1" applyBorder="1" applyAlignment="1">
      <alignment horizontal="center" vertical="center"/>
    </xf>
    <xf numFmtId="0" fontId="36" fillId="11" borderId="35" xfId="0" applyFont="1" applyFill="1" applyBorder="1" applyAlignment="1">
      <alignment horizontal="center" vertical="center"/>
    </xf>
  </cellXfs>
  <cellStyles count="4">
    <cellStyle name="Normal" xfId="0" builtinId="0"/>
    <cellStyle name="Normal 7" xfId="2"/>
    <cellStyle name="Normal 7 2" xfId="3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4286250</xdr:colOff>
      <xdr:row>0</xdr:row>
      <xdr:rowOff>133350</xdr:rowOff>
    </xdr:from>
    <xdr:ext cx="1552575" cy="552450"/>
    <xdr:pic>
      <xdr:nvPicPr>
        <xdr:cNvPr id="2" name="image1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123825</xdr:colOff>
      <xdr:row>202</xdr:row>
      <xdr:rowOff>0</xdr:rowOff>
    </xdr:from>
    <xdr:ext cx="4619625" cy="2305050"/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8</xdr:col>
      <xdr:colOff>76200</xdr:colOff>
      <xdr:row>0</xdr:row>
      <xdr:rowOff>76200</xdr:rowOff>
    </xdr:from>
    <xdr:ext cx="2362200" cy="419100"/>
    <xdr:pic>
      <xdr:nvPicPr>
        <xdr:cNvPr id="2" name="image2.jpg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95250</xdr:colOff>
      <xdr:row>214</xdr:row>
      <xdr:rowOff>85725</xdr:rowOff>
    </xdr:from>
    <xdr:ext cx="3590925" cy="800100"/>
    <xdr:pic>
      <xdr:nvPicPr>
        <xdr:cNvPr id="3" name="image3.png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323850</xdr:colOff>
      <xdr:row>218</xdr:row>
      <xdr:rowOff>95250</xdr:rowOff>
    </xdr:from>
    <xdr:ext cx="3933825" cy="800100"/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xmlns="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1895475" cy="514350"/>
    <xdr:pic>
      <xdr:nvPicPr>
        <xdr:cNvPr id="2" name="image4.jpg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171450</xdr:colOff>
      <xdr:row>217</xdr:row>
      <xdr:rowOff>76200</xdr:rowOff>
    </xdr:from>
    <xdr:ext cx="3590925" cy="800100"/>
    <xdr:pic>
      <xdr:nvPicPr>
        <xdr:cNvPr id="3" name="image5.png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323850</xdr:colOff>
      <xdr:row>510</xdr:row>
      <xdr:rowOff>0</xdr:rowOff>
    </xdr:from>
    <xdr:ext cx="3543300" cy="1590675"/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xmlns="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497606" y="81213511"/>
          <a:ext cx="3541059" cy="155089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2209800" cy="514350"/>
    <xdr:pic>
      <xdr:nvPicPr>
        <xdr:cNvPr id="2" name="image6.jpg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510</xdr:row>
      <xdr:rowOff>95250</xdr:rowOff>
    </xdr:from>
    <xdr:ext cx="3962400" cy="657225"/>
    <xdr:pic>
      <xdr:nvPicPr>
        <xdr:cNvPr id="3" name="image7.png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76200</xdr:colOff>
      <xdr:row>0</xdr:row>
      <xdr:rowOff>123825</xdr:rowOff>
    </xdr:from>
    <xdr:ext cx="1533525" cy="552450"/>
    <xdr:pic>
      <xdr:nvPicPr>
        <xdr:cNvPr id="2" name="image8.jpg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628650</xdr:colOff>
      <xdr:row>1</xdr:row>
      <xdr:rowOff>0</xdr:rowOff>
    </xdr:from>
    <xdr:ext cx="2743200" cy="514350"/>
    <xdr:pic>
      <xdr:nvPicPr>
        <xdr:cNvPr id="2" name="image9.jpg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7"/>
  <sheetViews>
    <sheetView workbookViewId="0">
      <selection activeCell="G6" sqref="G6"/>
    </sheetView>
  </sheetViews>
  <sheetFormatPr defaultColWidth="14.425781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45167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14" t="s">
        <v>4</v>
      </c>
      <c r="D13" s="15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14" t="s">
        <v>6</v>
      </c>
      <c r="D14" s="15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6">
        <v>3</v>
      </c>
      <c r="C15" s="17" t="s">
        <v>8</v>
      </c>
      <c r="D15" s="15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8">
        <v>4</v>
      </c>
      <c r="C16" s="14" t="s">
        <v>10</v>
      </c>
      <c r="D16" s="19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8">
        <v>5</v>
      </c>
      <c r="C17" s="14" t="s">
        <v>12</v>
      </c>
      <c r="D17" s="20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21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" footer="0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36"/>
  <sheetViews>
    <sheetView zoomScale="85" zoomScaleNormal="85" workbookViewId="0">
      <pane ySplit="10" topLeftCell="A11" activePane="bottomLeft" state="frozen"/>
      <selection pane="bottomLeft" activeCell="C11" sqref="C11"/>
    </sheetView>
  </sheetViews>
  <sheetFormatPr defaultColWidth="14.425781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1"/>
      <c r="O2" s="1"/>
      <c r="P2" s="1"/>
    </row>
    <row r="3" spans="1:16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1"/>
      <c r="O3" s="1"/>
      <c r="P3" s="1"/>
    </row>
    <row r="4" spans="1:16" ht="6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3" t="s">
        <v>14</v>
      </c>
      <c r="N5" s="1"/>
      <c r="O5" s="1"/>
      <c r="P5" s="1"/>
    </row>
    <row r="6" spans="1:16" ht="16.5" customHeight="1">
      <c r="A6" s="24" t="s">
        <v>15</v>
      </c>
      <c r="B6" s="24"/>
      <c r="C6" s="1"/>
      <c r="D6" s="1"/>
      <c r="E6" s="1"/>
      <c r="F6" s="1"/>
      <c r="G6" s="1"/>
      <c r="H6" s="1"/>
      <c r="I6" s="1"/>
      <c r="J6" s="1"/>
      <c r="K6" s="1"/>
      <c r="L6" s="7">
        <f>Main!B10</f>
        <v>45167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5"/>
      <c r="B8" s="25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364" t="s">
        <v>16</v>
      </c>
      <c r="B9" s="366" t="s">
        <v>17</v>
      </c>
      <c r="C9" s="366" t="s">
        <v>18</v>
      </c>
      <c r="D9" s="366" t="s">
        <v>19</v>
      </c>
      <c r="E9" s="26" t="s">
        <v>20</v>
      </c>
      <c r="F9" s="26" t="s">
        <v>21</v>
      </c>
      <c r="G9" s="361" t="s">
        <v>22</v>
      </c>
      <c r="H9" s="362"/>
      <c r="I9" s="363"/>
      <c r="J9" s="361" t="s">
        <v>23</v>
      </c>
      <c r="K9" s="362"/>
      <c r="L9" s="363"/>
      <c r="M9" s="26"/>
      <c r="N9" s="27"/>
      <c r="O9" s="27"/>
      <c r="P9" s="27"/>
    </row>
    <row r="10" spans="1:16" ht="38.25">
      <c r="A10" s="365"/>
      <c r="B10" s="367"/>
      <c r="C10" s="367"/>
      <c r="D10" s="367"/>
      <c r="E10" s="28" t="s">
        <v>24</v>
      </c>
      <c r="F10" s="28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9" t="s">
        <v>32</v>
      </c>
      <c r="O10" s="29" t="s">
        <v>33</v>
      </c>
      <c r="P10" s="30" t="s">
        <v>871</v>
      </c>
    </row>
    <row r="11" spans="1:16" ht="12.75" customHeight="1">
      <c r="A11" s="31">
        <v>1</v>
      </c>
      <c r="B11" s="32" t="s">
        <v>34</v>
      </c>
      <c r="C11" s="33" t="s">
        <v>35</v>
      </c>
      <c r="D11" s="34">
        <v>45169</v>
      </c>
      <c r="E11" s="35">
        <v>19321.3</v>
      </c>
      <c r="F11" s="35">
        <v>19309.866666666665</v>
      </c>
      <c r="G11" s="36">
        <v>19258.533333333329</v>
      </c>
      <c r="H11" s="36">
        <v>19195.766666666663</v>
      </c>
      <c r="I11" s="36">
        <v>19144.433333333327</v>
      </c>
      <c r="J11" s="36">
        <v>19372.633333333331</v>
      </c>
      <c r="K11" s="36">
        <v>19423.966666666667</v>
      </c>
      <c r="L11" s="36">
        <v>19486.733333333334</v>
      </c>
      <c r="M11" s="37">
        <v>19361.2</v>
      </c>
      <c r="N11" s="37">
        <v>19247.099999999999</v>
      </c>
      <c r="O11" s="252">
        <v>13662350</v>
      </c>
      <c r="P11" s="254">
        <v>1.7486436468305833E-2</v>
      </c>
    </row>
    <row r="12" spans="1:16" ht="12.75" customHeight="1">
      <c r="A12" s="31">
        <v>2</v>
      </c>
      <c r="B12" s="32" t="s">
        <v>34</v>
      </c>
      <c r="C12" s="33" t="s">
        <v>36</v>
      </c>
      <c r="D12" s="34">
        <v>45169</v>
      </c>
      <c r="E12" s="38">
        <v>44486.65</v>
      </c>
      <c r="F12" s="38">
        <v>44439.6</v>
      </c>
      <c r="G12" s="39">
        <v>44264.25</v>
      </c>
      <c r="H12" s="39">
        <v>44041.85</v>
      </c>
      <c r="I12" s="39">
        <v>43866.5</v>
      </c>
      <c r="J12" s="39">
        <v>44662</v>
      </c>
      <c r="K12" s="39">
        <v>44837.349999999991</v>
      </c>
      <c r="L12" s="39">
        <v>45059.75</v>
      </c>
      <c r="M12" s="31">
        <v>44614.95</v>
      </c>
      <c r="N12" s="31">
        <v>44217.2</v>
      </c>
      <c r="O12" s="253">
        <v>2279775</v>
      </c>
      <c r="P12" s="254">
        <v>3.7128780434545254E-2</v>
      </c>
    </row>
    <row r="13" spans="1:16" ht="12.75" customHeight="1">
      <c r="A13" s="31">
        <v>3</v>
      </c>
      <c r="B13" s="32" t="s">
        <v>34</v>
      </c>
      <c r="C13" s="33" t="s">
        <v>37</v>
      </c>
      <c r="D13" s="34">
        <v>45167</v>
      </c>
      <c r="E13" s="38">
        <v>19756.95</v>
      </c>
      <c r="F13" s="38">
        <v>19732.383333333335</v>
      </c>
      <c r="G13" s="39">
        <v>19674.566666666669</v>
      </c>
      <c r="H13" s="39">
        <v>19592.183333333334</v>
      </c>
      <c r="I13" s="39">
        <v>19534.366666666669</v>
      </c>
      <c r="J13" s="39">
        <v>19814.76666666667</v>
      </c>
      <c r="K13" s="39">
        <v>19872.583333333336</v>
      </c>
      <c r="L13" s="39">
        <v>19954.966666666671</v>
      </c>
      <c r="M13" s="31">
        <v>19790.2</v>
      </c>
      <c r="N13" s="31">
        <v>19650</v>
      </c>
      <c r="O13" s="253">
        <v>88400</v>
      </c>
      <c r="P13" s="255">
        <v>1.655933762649494E-2</v>
      </c>
    </row>
    <row r="14" spans="1:16" ht="12.75" customHeight="1">
      <c r="A14" s="31">
        <v>4</v>
      </c>
      <c r="B14" s="32" t="s">
        <v>34</v>
      </c>
      <c r="C14" s="33" t="s">
        <v>38</v>
      </c>
      <c r="D14" s="34">
        <v>45166</v>
      </c>
      <c r="E14" s="38">
        <v>8751.9500000000007</v>
      </c>
      <c r="F14" s="38">
        <v>8753.15</v>
      </c>
      <c r="G14" s="39">
        <v>8734.7999999999993</v>
      </c>
      <c r="H14" s="39">
        <v>8717.65</v>
      </c>
      <c r="I14" s="39">
        <v>8699.2999999999993</v>
      </c>
      <c r="J14" s="39">
        <v>8770.2999999999993</v>
      </c>
      <c r="K14" s="39">
        <v>8788.6500000000015</v>
      </c>
      <c r="L14" s="39">
        <v>8805.7999999999993</v>
      </c>
      <c r="M14" s="31">
        <v>8771.5</v>
      </c>
      <c r="N14" s="31">
        <v>8736</v>
      </c>
      <c r="O14" s="253">
        <v>121275</v>
      </c>
      <c r="P14" s="255">
        <v>0.38560411311053983</v>
      </c>
    </row>
    <row r="15" spans="1:16" ht="12.75" customHeight="1">
      <c r="A15" s="31">
        <v>5</v>
      </c>
      <c r="B15" s="32" t="s">
        <v>39</v>
      </c>
      <c r="C15" s="33" t="s">
        <v>40</v>
      </c>
      <c r="D15" s="34">
        <v>45169</v>
      </c>
      <c r="E15" s="38">
        <v>460.1</v>
      </c>
      <c r="F15" s="38">
        <v>460.43333333333339</v>
      </c>
      <c r="G15" s="39">
        <v>457.76666666666677</v>
      </c>
      <c r="H15" s="39">
        <v>455.43333333333339</v>
      </c>
      <c r="I15" s="39">
        <v>452.76666666666677</v>
      </c>
      <c r="J15" s="39">
        <v>462.76666666666677</v>
      </c>
      <c r="K15" s="39">
        <v>465.43333333333339</v>
      </c>
      <c r="L15" s="39">
        <v>467.76666666666677</v>
      </c>
      <c r="M15" s="31">
        <v>463.1</v>
      </c>
      <c r="N15" s="31">
        <v>458.1</v>
      </c>
      <c r="O15" s="253">
        <v>12203000</v>
      </c>
      <c r="P15" s="254">
        <v>-3.1507936507936506E-2</v>
      </c>
    </row>
    <row r="16" spans="1:16" ht="12.75" customHeight="1">
      <c r="A16" s="31">
        <v>6</v>
      </c>
      <c r="B16" s="32" t="s">
        <v>41</v>
      </c>
      <c r="C16" s="33" t="s">
        <v>42</v>
      </c>
      <c r="D16" s="34">
        <v>45169</v>
      </c>
      <c r="E16" s="38">
        <v>4273.95</v>
      </c>
      <c r="F16" s="38">
        <v>4273.3</v>
      </c>
      <c r="G16" s="39">
        <v>4240.6000000000004</v>
      </c>
      <c r="H16" s="39">
        <v>4207.25</v>
      </c>
      <c r="I16" s="39">
        <v>4174.55</v>
      </c>
      <c r="J16" s="39">
        <v>4306.6500000000005</v>
      </c>
      <c r="K16" s="39">
        <v>4339.3499999999995</v>
      </c>
      <c r="L16" s="39">
        <v>4372.7000000000007</v>
      </c>
      <c r="M16" s="31">
        <v>4306</v>
      </c>
      <c r="N16" s="31">
        <v>4239.95</v>
      </c>
      <c r="O16" s="253">
        <v>1611750</v>
      </c>
      <c r="P16" s="254">
        <v>1.7358371469149439E-2</v>
      </c>
    </row>
    <row r="17" spans="1:16" ht="12.75" customHeight="1">
      <c r="A17" s="31">
        <v>7</v>
      </c>
      <c r="B17" s="32" t="s">
        <v>43</v>
      </c>
      <c r="C17" s="33" t="s">
        <v>44</v>
      </c>
      <c r="D17" s="34">
        <v>45169</v>
      </c>
      <c r="E17" s="38">
        <v>23352.9</v>
      </c>
      <c r="F17" s="38">
        <v>23276.166666666668</v>
      </c>
      <c r="G17" s="39">
        <v>23132.333333333336</v>
      </c>
      <c r="H17" s="39">
        <v>22911.766666666666</v>
      </c>
      <c r="I17" s="39">
        <v>22767.933333333334</v>
      </c>
      <c r="J17" s="39">
        <v>23496.733333333337</v>
      </c>
      <c r="K17" s="39">
        <v>23640.566666666673</v>
      </c>
      <c r="L17" s="39">
        <v>23861.133333333339</v>
      </c>
      <c r="M17" s="31">
        <v>23420</v>
      </c>
      <c r="N17" s="31">
        <v>23055.599999999999</v>
      </c>
      <c r="O17" s="253">
        <v>75840</v>
      </c>
      <c r="P17" s="254">
        <v>4.2372881355932203E-3</v>
      </c>
    </row>
    <row r="18" spans="1:16" ht="12.75" customHeight="1">
      <c r="A18" s="31">
        <v>8</v>
      </c>
      <c r="B18" s="32" t="s">
        <v>45</v>
      </c>
      <c r="C18" s="33" t="s">
        <v>46</v>
      </c>
      <c r="D18" s="34">
        <v>45169</v>
      </c>
      <c r="E18" s="38">
        <v>181.55</v>
      </c>
      <c r="F18" s="38">
        <v>181.11666666666667</v>
      </c>
      <c r="G18" s="39">
        <v>179.48333333333335</v>
      </c>
      <c r="H18" s="39">
        <v>177.41666666666669</v>
      </c>
      <c r="I18" s="39">
        <v>175.78333333333336</v>
      </c>
      <c r="J18" s="39">
        <v>183.18333333333334</v>
      </c>
      <c r="K18" s="39">
        <v>184.81666666666666</v>
      </c>
      <c r="L18" s="39">
        <v>186.88333333333333</v>
      </c>
      <c r="M18" s="31">
        <v>182.75</v>
      </c>
      <c r="N18" s="31">
        <v>179.05</v>
      </c>
      <c r="O18" s="253">
        <v>32103000</v>
      </c>
      <c r="P18" s="254">
        <v>7.660268018833756E-2</v>
      </c>
    </row>
    <row r="19" spans="1:16" ht="12.75" customHeight="1">
      <c r="A19" s="31">
        <v>9</v>
      </c>
      <c r="B19" s="32" t="s">
        <v>47</v>
      </c>
      <c r="C19" s="33" t="s">
        <v>48</v>
      </c>
      <c r="D19" s="34">
        <v>45169</v>
      </c>
      <c r="E19" s="38">
        <v>216.9</v>
      </c>
      <c r="F19" s="38">
        <v>215.85</v>
      </c>
      <c r="G19" s="39">
        <v>213.7</v>
      </c>
      <c r="H19" s="39">
        <v>210.5</v>
      </c>
      <c r="I19" s="39">
        <v>208.35</v>
      </c>
      <c r="J19" s="39">
        <v>219.04999999999998</v>
      </c>
      <c r="K19" s="39">
        <v>221.20000000000002</v>
      </c>
      <c r="L19" s="39">
        <v>224.39999999999998</v>
      </c>
      <c r="M19" s="31">
        <v>218</v>
      </c>
      <c r="N19" s="31">
        <v>212.65</v>
      </c>
      <c r="O19" s="253">
        <v>25576200</v>
      </c>
      <c r="P19" s="254">
        <v>1.5799256505576207E-2</v>
      </c>
    </row>
    <row r="20" spans="1:16" ht="12.75" customHeight="1">
      <c r="A20" s="31">
        <v>10</v>
      </c>
      <c r="B20" s="32" t="s">
        <v>49</v>
      </c>
      <c r="C20" s="33" t="s">
        <v>50</v>
      </c>
      <c r="D20" s="34">
        <v>45169</v>
      </c>
      <c r="E20" s="38">
        <v>1990.75</v>
      </c>
      <c r="F20" s="38">
        <v>1983.8833333333332</v>
      </c>
      <c r="G20" s="39">
        <v>1964.3166666666664</v>
      </c>
      <c r="H20" s="39">
        <v>1937.8833333333332</v>
      </c>
      <c r="I20" s="39">
        <v>1918.3166666666664</v>
      </c>
      <c r="J20" s="39">
        <v>2010.3166666666664</v>
      </c>
      <c r="K20" s="39">
        <v>2029.883333333333</v>
      </c>
      <c r="L20" s="39">
        <v>2056.3166666666666</v>
      </c>
      <c r="M20" s="31">
        <v>2003.45</v>
      </c>
      <c r="N20" s="31">
        <v>1957.45</v>
      </c>
      <c r="O20" s="253">
        <v>6704100</v>
      </c>
      <c r="P20" s="254">
        <v>5.4650998159422343E-2</v>
      </c>
    </row>
    <row r="21" spans="1:16" ht="12.75" customHeight="1">
      <c r="A21" s="31">
        <v>11</v>
      </c>
      <c r="B21" s="32" t="s">
        <v>45</v>
      </c>
      <c r="C21" s="33" t="s">
        <v>51</v>
      </c>
      <c r="D21" s="34">
        <v>45169</v>
      </c>
      <c r="E21" s="38">
        <v>2478.25</v>
      </c>
      <c r="F21" s="38">
        <v>2506.9500000000003</v>
      </c>
      <c r="G21" s="39">
        <v>2428.3000000000006</v>
      </c>
      <c r="H21" s="39">
        <v>2378.3500000000004</v>
      </c>
      <c r="I21" s="39">
        <v>2299.7000000000007</v>
      </c>
      <c r="J21" s="39">
        <v>2556.9000000000005</v>
      </c>
      <c r="K21" s="39">
        <v>2635.55</v>
      </c>
      <c r="L21" s="39">
        <v>2685.5000000000005</v>
      </c>
      <c r="M21" s="31">
        <v>2585.6</v>
      </c>
      <c r="N21" s="31">
        <v>2457</v>
      </c>
      <c r="O21" s="253">
        <v>11736600</v>
      </c>
      <c r="P21" s="254">
        <v>3.371558420969191E-2</v>
      </c>
    </row>
    <row r="22" spans="1:16" ht="12.75" customHeight="1">
      <c r="A22" s="31">
        <v>12</v>
      </c>
      <c r="B22" s="32" t="s">
        <v>45</v>
      </c>
      <c r="C22" s="33" t="s">
        <v>52</v>
      </c>
      <c r="D22" s="34">
        <v>45169</v>
      </c>
      <c r="E22" s="38">
        <v>806.75</v>
      </c>
      <c r="F22" s="38">
        <v>809.23333333333323</v>
      </c>
      <c r="G22" s="39">
        <v>794.81666666666649</v>
      </c>
      <c r="H22" s="39">
        <v>782.88333333333321</v>
      </c>
      <c r="I22" s="39">
        <v>768.46666666666647</v>
      </c>
      <c r="J22" s="39">
        <v>821.16666666666652</v>
      </c>
      <c r="K22" s="39">
        <v>835.58333333333326</v>
      </c>
      <c r="L22" s="39">
        <v>847.51666666666654</v>
      </c>
      <c r="M22" s="31">
        <v>823.65</v>
      </c>
      <c r="N22" s="31">
        <v>797.3</v>
      </c>
      <c r="O22" s="253">
        <v>42543200</v>
      </c>
      <c r="P22" s="254">
        <v>-5.1632214011785617E-3</v>
      </c>
    </row>
    <row r="23" spans="1:16" ht="12.75" customHeight="1">
      <c r="A23" s="31">
        <v>13</v>
      </c>
      <c r="B23" s="32" t="s">
        <v>43</v>
      </c>
      <c r="C23" s="33" t="s">
        <v>53</v>
      </c>
      <c r="D23" s="34">
        <v>45169</v>
      </c>
      <c r="E23" s="38">
        <v>3724.2</v>
      </c>
      <c r="F23" s="38">
        <v>3715.6166666666663</v>
      </c>
      <c r="G23" s="39">
        <v>3677.8833333333328</v>
      </c>
      <c r="H23" s="39">
        <v>3631.5666666666666</v>
      </c>
      <c r="I23" s="39">
        <v>3593.833333333333</v>
      </c>
      <c r="J23" s="39">
        <v>3761.9333333333325</v>
      </c>
      <c r="K23" s="39">
        <v>3799.6666666666661</v>
      </c>
      <c r="L23" s="39">
        <v>3845.9833333333322</v>
      </c>
      <c r="M23" s="31">
        <v>3753.35</v>
      </c>
      <c r="N23" s="31">
        <v>3669.3</v>
      </c>
      <c r="O23" s="253">
        <v>743200</v>
      </c>
      <c r="P23" s="254">
        <v>4.3234138124649074E-2</v>
      </c>
    </row>
    <row r="24" spans="1:16" ht="12.75" customHeight="1">
      <c r="A24" s="31">
        <v>14</v>
      </c>
      <c r="B24" s="32" t="s">
        <v>49</v>
      </c>
      <c r="C24" s="33" t="s">
        <v>54</v>
      </c>
      <c r="D24" s="34">
        <v>45169</v>
      </c>
      <c r="E24" s="38">
        <v>439.15</v>
      </c>
      <c r="F24" s="38">
        <v>437.65000000000003</v>
      </c>
      <c r="G24" s="39">
        <v>432.95000000000005</v>
      </c>
      <c r="H24" s="39">
        <v>426.75</v>
      </c>
      <c r="I24" s="39">
        <v>422.05</v>
      </c>
      <c r="J24" s="39">
        <v>443.85000000000008</v>
      </c>
      <c r="K24" s="39">
        <v>448.55</v>
      </c>
      <c r="L24" s="39">
        <v>454.75000000000011</v>
      </c>
      <c r="M24" s="31">
        <v>442.35</v>
      </c>
      <c r="N24" s="31">
        <v>431.45</v>
      </c>
      <c r="O24" s="253">
        <v>69460200</v>
      </c>
      <c r="P24" s="254">
        <v>1.8432940443429047E-3</v>
      </c>
    </row>
    <row r="25" spans="1:16" ht="12.75" customHeight="1">
      <c r="A25" s="31">
        <v>15</v>
      </c>
      <c r="B25" s="40" t="s">
        <v>45</v>
      </c>
      <c r="C25" s="33" t="s">
        <v>55</v>
      </c>
      <c r="D25" s="34">
        <v>45169</v>
      </c>
      <c r="E25" s="38">
        <v>4898.3500000000004</v>
      </c>
      <c r="F25" s="38">
        <v>4879.7166666666672</v>
      </c>
      <c r="G25" s="39">
        <v>4853.4333333333343</v>
      </c>
      <c r="H25" s="39">
        <v>4808.5166666666673</v>
      </c>
      <c r="I25" s="39">
        <v>4782.2333333333345</v>
      </c>
      <c r="J25" s="39">
        <v>4924.6333333333341</v>
      </c>
      <c r="K25" s="39">
        <v>4950.916666666667</v>
      </c>
      <c r="L25" s="39">
        <v>4995.8333333333339</v>
      </c>
      <c r="M25" s="31">
        <v>4906</v>
      </c>
      <c r="N25" s="31">
        <v>4834.8</v>
      </c>
      <c r="O25" s="253">
        <v>2385125</v>
      </c>
      <c r="P25" s="254">
        <v>-2.7273654159869494E-2</v>
      </c>
    </row>
    <row r="26" spans="1:16" ht="12.75" customHeight="1">
      <c r="A26" s="31">
        <v>16</v>
      </c>
      <c r="B26" s="32" t="s">
        <v>56</v>
      </c>
      <c r="C26" s="33" t="s">
        <v>57</v>
      </c>
      <c r="D26" s="34">
        <v>45169</v>
      </c>
      <c r="E26" s="38">
        <v>391.4</v>
      </c>
      <c r="F26" s="38">
        <v>390.31666666666666</v>
      </c>
      <c r="G26" s="39">
        <v>387.2833333333333</v>
      </c>
      <c r="H26" s="39">
        <v>383.16666666666663</v>
      </c>
      <c r="I26" s="39">
        <v>380.13333333333327</v>
      </c>
      <c r="J26" s="39">
        <v>394.43333333333334</v>
      </c>
      <c r="K26" s="39">
        <v>397.46666666666675</v>
      </c>
      <c r="L26" s="39">
        <v>401.58333333333337</v>
      </c>
      <c r="M26" s="31">
        <v>393.35</v>
      </c>
      <c r="N26" s="31">
        <v>386.2</v>
      </c>
      <c r="O26" s="253">
        <v>12478000</v>
      </c>
      <c r="P26" s="254">
        <v>-4.5141147391700276E-2</v>
      </c>
    </row>
    <row r="27" spans="1:16" ht="12.75" customHeight="1">
      <c r="A27" s="31">
        <v>17</v>
      </c>
      <c r="B27" s="32" t="s">
        <v>56</v>
      </c>
      <c r="C27" s="33" t="s">
        <v>58</v>
      </c>
      <c r="D27" s="34">
        <v>45169</v>
      </c>
      <c r="E27" s="38">
        <v>186.1</v>
      </c>
      <c r="F27" s="38">
        <v>186.18333333333331</v>
      </c>
      <c r="G27" s="39">
        <v>184.66666666666663</v>
      </c>
      <c r="H27" s="39">
        <v>183.23333333333332</v>
      </c>
      <c r="I27" s="39">
        <v>181.71666666666664</v>
      </c>
      <c r="J27" s="39">
        <v>187.61666666666662</v>
      </c>
      <c r="K27" s="39">
        <v>189.13333333333333</v>
      </c>
      <c r="L27" s="39">
        <v>190.56666666666661</v>
      </c>
      <c r="M27" s="31">
        <v>187.7</v>
      </c>
      <c r="N27" s="31">
        <v>184.75</v>
      </c>
      <c r="O27" s="253">
        <v>83725000</v>
      </c>
      <c r="P27" s="254">
        <v>1.9730832470616893E-2</v>
      </c>
    </row>
    <row r="28" spans="1:16" ht="12.75" customHeight="1">
      <c r="A28" s="31">
        <v>18</v>
      </c>
      <c r="B28" s="32" t="s">
        <v>59</v>
      </c>
      <c r="C28" s="33" t="s">
        <v>60</v>
      </c>
      <c r="D28" s="34">
        <v>45169</v>
      </c>
      <c r="E28" s="38">
        <v>3253.4</v>
      </c>
      <c r="F28" s="38">
        <v>3249.1833333333329</v>
      </c>
      <c r="G28" s="39">
        <v>3230.016666666666</v>
      </c>
      <c r="H28" s="39">
        <v>3206.6333333333332</v>
      </c>
      <c r="I28" s="39">
        <v>3187.4666666666662</v>
      </c>
      <c r="J28" s="39">
        <v>3272.5666666666657</v>
      </c>
      <c r="K28" s="39">
        <v>3291.7333333333327</v>
      </c>
      <c r="L28" s="39">
        <v>3315.1166666666654</v>
      </c>
      <c r="M28" s="31">
        <v>3268.35</v>
      </c>
      <c r="N28" s="31">
        <v>3225.8</v>
      </c>
      <c r="O28" s="253">
        <v>4859000</v>
      </c>
      <c r="P28" s="254">
        <v>1.2587004542991706E-2</v>
      </c>
    </row>
    <row r="29" spans="1:16" ht="12.75" customHeight="1">
      <c r="A29" s="31">
        <v>19</v>
      </c>
      <c r="B29" s="32" t="s">
        <v>45</v>
      </c>
      <c r="C29" s="33" t="s">
        <v>61</v>
      </c>
      <c r="D29" s="34">
        <v>45169</v>
      </c>
      <c r="E29" s="38">
        <v>1970.35</v>
      </c>
      <c r="F29" s="38">
        <v>1981.5333333333335</v>
      </c>
      <c r="G29" s="39">
        <v>1941.2166666666672</v>
      </c>
      <c r="H29" s="39">
        <v>1912.0833333333337</v>
      </c>
      <c r="I29" s="39">
        <v>1871.7666666666673</v>
      </c>
      <c r="J29" s="39">
        <v>2010.666666666667</v>
      </c>
      <c r="K29" s="39">
        <v>2050.9833333333331</v>
      </c>
      <c r="L29" s="39">
        <v>2080.1166666666668</v>
      </c>
      <c r="M29" s="31">
        <v>2021.85</v>
      </c>
      <c r="N29" s="31">
        <v>1952.4</v>
      </c>
      <c r="O29" s="253">
        <v>3418972</v>
      </c>
      <c r="P29" s="254">
        <v>1.5257192676547515E-2</v>
      </c>
    </row>
    <row r="30" spans="1:16" ht="12.75" customHeight="1">
      <c r="A30" s="31">
        <v>20</v>
      </c>
      <c r="B30" s="32" t="s">
        <v>45</v>
      </c>
      <c r="C30" s="33" t="s">
        <v>62</v>
      </c>
      <c r="D30" s="34">
        <v>45169</v>
      </c>
      <c r="E30" s="38">
        <v>6929.1</v>
      </c>
      <c r="F30" s="38">
        <v>6915.4833333333336</v>
      </c>
      <c r="G30" s="39">
        <v>6863.6166666666668</v>
      </c>
      <c r="H30" s="39">
        <v>6798.1333333333332</v>
      </c>
      <c r="I30" s="39">
        <v>6746.2666666666664</v>
      </c>
      <c r="J30" s="39">
        <v>6980.9666666666672</v>
      </c>
      <c r="K30" s="39">
        <v>7032.8333333333339</v>
      </c>
      <c r="L30" s="39">
        <v>7098.3166666666675</v>
      </c>
      <c r="M30" s="31">
        <v>6967.35</v>
      </c>
      <c r="N30" s="31">
        <v>6850</v>
      </c>
      <c r="O30" s="253">
        <v>417825</v>
      </c>
      <c r="P30" s="254">
        <v>-3.4656038814763472E-2</v>
      </c>
    </row>
    <row r="31" spans="1:16" ht="12.75" customHeight="1">
      <c r="A31" s="31">
        <v>21</v>
      </c>
      <c r="B31" s="32" t="s">
        <v>63</v>
      </c>
      <c r="C31" s="33" t="s">
        <v>64</v>
      </c>
      <c r="D31" s="34">
        <v>45169</v>
      </c>
      <c r="E31" s="38">
        <v>737.1</v>
      </c>
      <c r="F31" s="38">
        <v>737.16666666666663</v>
      </c>
      <c r="G31" s="39">
        <v>732.23333333333323</v>
      </c>
      <c r="H31" s="39">
        <v>727.36666666666656</v>
      </c>
      <c r="I31" s="39">
        <v>722.43333333333317</v>
      </c>
      <c r="J31" s="39">
        <v>742.0333333333333</v>
      </c>
      <c r="K31" s="39">
        <v>746.9666666666667</v>
      </c>
      <c r="L31" s="39">
        <v>751.83333333333337</v>
      </c>
      <c r="M31" s="31">
        <v>742.1</v>
      </c>
      <c r="N31" s="31">
        <v>732.3</v>
      </c>
      <c r="O31" s="253">
        <v>14807000</v>
      </c>
      <c r="P31" s="254">
        <v>-6.9093423865208101E-2</v>
      </c>
    </row>
    <row r="32" spans="1:16" ht="12.75" customHeight="1">
      <c r="A32" s="31">
        <v>22</v>
      </c>
      <c r="B32" s="32" t="s">
        <v>43</v>
      </c>
      <c r="C32" s="33" t="s">
        <v>65</v>
      </c>
      <c r="D32" s="34">
        <v>45169</v>
      </c>
      <c r="E32" s="38">
        <v>829.7</v>
      </c>
      <c r="F32" s="38">
        <v>827.91666666666663</v>
      </c>
      <c r="G32" s="39">
        <v>820.38333333333321</v>
      </c>
      <c r="H32" s="39">
        <v>811.06666666666661</v>
      </c>
      <c r="I32" s="39">
        <v>803.53333333333319</v>
      </c>
      <c r="J32" s="39">
        <v>837.23333333333323</v>
      </c>
      <c r="K32" s="39">
        <v>844.76666666666677</v>
      </c>
      <c r="L32" s="39">
        <v>854.08333333333326</v>
      </c>
      <c r="M32" s="31">
        <v>835.45</v>
      </c>
      <c r="N32" s="31">
        <v>818.6</v>
      </c>
      <c r="O32" s="253">
        <v>15315300</v>
      </c>
      <c r="P32" s="254">
        <v>-2.007024586051179E-3</v>
      </c>
    </row>
    <row r="33" spans="1:16" ht="12.75" customHeight="1">
      <c r="A33" s="31">
        <v>23</v>
      </c>
      <c r="B33" s="32" t="s">
        <v>63</v>
      </c>
      <c r="C33" s="33" t="s">
        <v>66</v>
      </c>
      <c r="D33" s="34">
        <v>45169</v>
      </c>
      <c r="E33" s="38">
        <v>988.4</v>
      </c>
      <c r="F33" s="38">
        <v>985.15</v>
      </c>
      <c r="G33" s="39">
        <v>979.09999999999991</v>
      </c>
      <c r="H33" s="39">
        <v>969.8</v>
      </c>
      <c r="I33" s="39">
        <v>963.74999999999989</v>
      </c>
      <c r="J33" s="39">
        <v>994.44999999999993</v>
      </c>
      <c r="K33" s="39">
        <v>1000.4999999999999</v>
      </c>
      <c r="L33" s="39">
        <v>1009.8</v>
      </c>
      <c r="M33" s="31">
        <v>991.2</v>
      </c>
      <c r="N33" s="31">
        <v>975.85</v>
      </c>
      <c r="O33" s="253">
        <v>42513125</v>
      </c>
      <c r="P33" s="254">
        <v>1.340862025297597E-2</v>
      </c>
    </row>
    <row r="34" spans="1:16" ht="12.75" customHeight="1">
      <c r="A34" s="31">
        <v>24</v>
      </c>
      <c r="B34" s="32" t="s">
        <v>56</v>
      </c>
      <c r="C34" s="33" t="s">
        <v>67</v>
      </c>
      <c r="D34" s="34">
        <v>45169</v>
      </c>
      <c r="E34" s="38">
        <v>4603.95</v>
      </c>
      <c r="F34" s="38">
        <v>4600.2833333333338</v>
      </c>
      <c r="G34" s="39">
        <v>4585.3166666666675</v>
      </c>
      <c r="H34" s="39">
        <v>4566.6833333333334</v>
      </c>
      <c r="I34" s="39">
        <v>4551.7166666666672</v>
      </c>
      <c r="J34" s="39">
        <v>4618.9166666666679</v>
      </c>
      <c r="K34" s="39">
        <v>4633.8833333333332</v>
      </c>
      <c r="L34" s="39">
        <v>4652.5166666666682</v>
      </c>
      <c r="M34" s="31">
        <v>4615.25</v>
      </c>
      <c r="N34" s="31">
        <v>4581.6499999999996</v>
      </c>
      <c r="O34" s="253">
        <v>2606000</v>
      </c>
      <c r="P34" s="254">
        <v>3.2488114104595879E-2</v>
      </c>
    </row>
    <row r="35" spans="1:16" ht="12.75" customHeight="1">
      <c r="A35" s="31">
        <v>25</v>
      </c>
      <c r="B35" s="32" t="s">
        <v>68</v>
      </c>
      <c r="C35" s="33" t="s">
        <v>69</v>
      </c>
      <c r="D35" s="34">
        <v>45169</v>
      </c>
      <c r="E35" s="38">
        <v>1499.85</v>
      </c>
      <c r="F35" s="38">
        <v>1499.3</v>
      </c>
      <c r="G35" s="39">
        <v>1487.1999999999998</v>
      </c>
      <c r="H35" s="39">
        <v>1474.55</v>
      </c>
      <c r="I35" s="39">
        <v>1462.4499999999998</v>
      </c>
      <c r="J35" s="39">
        <v>1511.9499999999998</v>
      </c>
      <c r="K35" s="39">
        <v>1524.0499999999997</v>
      </c>
      <c r="L35" s="39">
        <v>1536.6999999999998</v>
      </c>
      <c r="M35" s="31">
        <v>1511.4</v>
      </c>
      <c r="N35" s="31">
        <v>1486.65</v>
      </c>
      <c r="O35" s="253">
        <v>11063000</v>
      </c>
      <c r="P35" s="254">
        <v>2.9918404351767904E-3</v>
      </c>
    </row>
    <row r="36" spans="1:16" ht="12.75" customHeight="1">
      <c r="A36" s="31">
        <v>26</v>
      </c>
      <c r="B36" s="32" t="s">
        <v>68</v>
      </c>
      <c r="C36" s="33" t="s">
        <v>70</v>
      </c>
      <c r="D36" s="34">
        <v>45169</v>
      </c>
      <c r="E36" s="38">
        <v>7233.65</v>
      </c>
      <c r="F36" s="38">
        <v>7205.6500000000005</v>
      </c>
      <c r="G36" s="39">
        <v>7154.4500000000007</v>
      </c>
      <c r="H36" s="39">
        <v>7075.25</v>
      </c>
      <c r="I36" s="39">
        <v>7024.05</v>
      </c>
      <c r="J36" s="39">
        <v>7284.8500000000013</v>
      </c>
      <c r="K36" s="39">
        <v>7336.05</v>
      </c>
      <c r="L36" s="39">
        <v>7415.2500000000018</v>
      </c>
      <c r="M36" s="31">
        <v>7256.85</v>
      </c>
      <c r="N36" s="31">
        <v>7126.45</v>
      </c>
      <c r="O36" s="253">
        <v>4877625</v>
      </c>
      <c r="P36" s="254">
        <v>4.2981417614660006E-3</v>
      </c>
    </row>
    <row r="37" spans="1:16" ht="12.75" customHeight="1">
      <c r="A37" s="31">
        <v>27</v>
      </c>
      <c r="B37" s="32" t="s">
        <v>56</v>
      </c>
      <c r="C37" s="33" t="s">
        <v>71</v>
      </c>
      <c r="D37" s="34">
        <v>45169</v>
      </c>
      <c r="E37" s="38">
        <v>2367.5</v>
      </c>
      <c r="F37" s="38">
        <v>2372.5333333333333</v>
      </c>
      <c r="G37" s="39">
        <v>2345.0666666666666</v>
      </c>
      <c r="H37" s="39">
        <v>2322.6333333333332</v>
      </c>
      <c r="I37" s="39">
        <v>2295.1666666666665</v>
      </c>
      <c r="J37" s="39">
        <v>2394.9666666666667</v>
      </c>
      <c r="K37" s="39">
        <v>2422.4333333333329</v>
      </c>
      <c r="L37" s="39">
        <v>2444.8666666666668</v>
      </c>
      <c r="M37" s="31">
        <v>2400</v>
      </c>
      <c r="N37" s="31">
        <v>2350.1</v>
      </c>
      <c r="O37" s="253">
        <v>1840800</v>
      </c>
      <c r="P37" s="254">
        <v>-1.080122521360632E-2</v>
      </c>
    </row>
    <row r="38" spans="1:16" ht="12.75" customHeight="1">
      <c r="A38" s="31">
        <v>28</v>
      </c>
      <c r="B38" s="32" t="s">
        <v>45</v>
      </c>
      <c r="C38" s="33" t="s">
        <v>72</v>
      </c>
      <c r="D38" s="34">
        <v>45169</v>
      </c>
      <c r="E38" s="38">
        <v>390.4</v>
      </c>
      <c r="F38" s="38">
        <v>390.18333333333334</v>
      </c>
      <c r="G38" s="39">
        <v>386.51666666666665</v>
      </c>
      <c r="H38" s="39">
        <v>382.63333333333333</v>
      </c>
      <c r="I38" s="39">
        <v>378.96666666666664</v>
      </c>
      <c r="J38" s="39">
        <v>394.06666666666666</v>
      </c>
      <c r="K38" s="39">
        <v>397.73333333333329</v>
      </c>
      <c r="L38" s="39">
        <v>401.61666666666667</v>
      </c>
      <c r="M38" s="31">
        <v>393.85</v>
      </c>
      <c r="N38" s="31">
        <v>386.3</v>
      </c>
      <c r="O38" s="253">
        <v>11068800</v>
      </c>
      <c r="P38" s="254">
        <v>-1.438951417580852E-2</v>
      </c>
    </row>
    <row r="39" spans="1:16" ht="12.75" customHeight="1">
      <c r="A39" s="31">
        <v>29</v>
      </c>
      <c r="B39" s="32" t="s">
        <v>63</v>
      </c>
      <c r="C39" s="33" t="s">
        <v>73</v>
      </c>
      <c r="D39" s="34">
        <v>45169</v>
      </c>
      <c r="E39" s="38">
        <v>234.8</v>
      </c>
      <c r="F39" s="38">
        <v>236.15</v>
      </c>
      <c r="G39" s="39">
        <v>232.55</v>
      </c>
      <c r="H39" s="39">
        <v>230.3</v>
      </c>
      <c r="I39" s="39">
        <v>226.70000000000002</v>
      </c>
      <c r="J39" s="39">
        <v>238.4</v>
      </c>
      <c r="K39" s="39">
        <v>241.99999999999997</v>
      </c>
      <c r="L39" s="39">
        <v>244.25</v>
      </c>
      <c r="M39" s="31">
        <v>239.75</v>
      </c>
      <c r="N39" s="31">
        <v>233.9</v>
      </c>
      <c r="O39" s="253">
        <v>84137500</v>
      </c>
      <c r="P39" s="254">
        <v>-5.0846956573151626E-3</v>
      </c>
    </row>
    <row r="40" spans="1:16" ht="12.75" customHeight="1">
      <c r="A40" s="31">
        <v>30</v>
      </c>
      <c r="B40" s="32" t="s">
        <v>63</v>
      </c>
      <c r="C40" s="33" t="s">
        <v>74</v>
      </c>
      <c r="D40" s="34">
        <v>45169</v>
      </c>
      <c r="E40" s="38">
        <v>190.2</v>
      </c>
      <c r="F40" s="38">
        <v>190.18333333333331</v>
      </c>
      <c r="G40" s="39">
        <v>189.16666666666663</v>
      </c>
      <c r="H40" s="39">
        <v>188.13333333333333</v>
      </c>
      <c r="I40" s="39">
        <v>187.11666666666665</v>
      </c>
      <c r="J40" s="39">
        <v>191.21666666666661</v>
      </c>
      <c r="K40" s="39">
        <v>192.23333333333332</v>
      </c>
      <c r="L40" s="39">
        <v>193.26666666666659</v>
      </c>
      <c r="M40" s="31">
        <v>191.2</v>
      </c>
      <c r="N40" s="31">
        <v>189.15</v>
      </c>
      <c r="O40" s="253">
        <v>115426350</v>
      </c>
      <c r="P40" s="254">
        <v>-1.1571986774872258E-2</v>
      </c>
    </row>
    <row r="41" spans="1:16" ht="12.75" customHeight="1">
      <c r="A41" s="31">
        <v>31</v>
      </c>
      <c r="B41" s="32" t="s">
        <v>59</v>
      </c>
      <c r="C41" s="33" t="s">
        <v>75</v>
      </c>
      <c r="D41" s="34">
        <v>45169</v>
      </c>
      <c r="E41" s="38">
        <v>1693.7</v>
      </c>
      <c r="F41" s="38">
        <v>1693.3833333333332</v>
      </c>
      <c r="G41" s="39">
        <v>1687.3166666666664</v>
      </c>
      <c r="H41" s="39">
        <v>1680.9333333333332</v>
      </c>
      <c r="I41" s="39">
        <v>1674.8666666666663</v>
      </c>
      <c r="J41" s="39">
        <v>1699.7666666666664</v>
      </c>
      <c r="K41" s="39">
        <v>1705.833333333333</v>
      </c>
      <c r="L41" s="39">
        <v>1712.2166666666665</v>
      </c>
      <c r="M41" s="31">
        <v>1699.45</v>
      </c>
      <c r="N41" s="31">
        <v>1687</v>
      </c>
      <c r="O41" s="253">
        <v>2088000</v>
      </c>
      <c r="P41" s="254">
        <v>2.9776216016275198E-2</v>
      </c>
    </row>
    <row r="42" spans="1:16" ht="12.75" customHeight="1">
      <c r="A42" s="31">
        <v>32</v>
      </c>
      <c r="B42" s="32" t="s">
        <v>41</v>
      </c>
      <c r="C42" s="33" t="s">
        <v>76</v>
      </c>
      <c r="D42" s="34">
        <v>45169</v>
      </c>
      <c r="E42" s="38">
        <v>134.94999999999999</v>
      </c>
      <c r="F42" s="38">
        <v>135.25</v>
      </c>
      <c r="G42" s="39">
        <v>134.25</v>
      </c>
      <c r="H42" s="39">
        <v>133.55000000000001</v>
      </c>
      <c r="I42" s="39">
        <v>132.55000000000001</v>
      </c>
      <c r="J42" s="39">
        <v>135.94999999999999</v>
      </c>
      <c r="K42" s="39">
        <v>136.94999999999999</v>
      </c>
      <c r="L42" s="39">
        <v>137.64999999999998</v>
      </c>
      <c r="M42" s="31">
        <v>136.25</v>
      </c>
      <c r="N42" s="31">
        <v>134.55000000000001</v>
      </c>
      <c r="O42" s="253">
        <v>79925400</v>
      </c>
      <c r="P42" s="254">
        <v>-1.5239834258023737E-2</v>
      </c>
    </row>
    <row r="43" spans="1:16" ht="12.75" customHeight="1">
      <c r="A43" s="31">
        <v>33</v>
      </c>
      <c r="B43" s="32" t="s">
        <v>59</v>
      </c>
      <c r="C43" s="33" t="s">
        <v>77</v>
      </c>
      <c r="D43" s="34">
        <v>45169</v>
      </c>
      <c r="E43" s="38">
        <v>706.45</v>
      </c>
      <c r="F43" s="38">
        <v>704.4</v>
      </c>
      <c r="G43" s="39">
        <v>700.4</v>
      </c>
      <c r="H43" s="39">
        <v>694.35</v>
      </c>
      <c r="I43" s="39">
        <v>690.35</v>
      </c>
      <c r="J43" s="39">
        <v>710.44999999999993</v>
      </c>
      <c r="K43" s="39">
        <v>714.44999999999993</v>
      </c>
      <c r="L43" s="39">
        <v>720.49999999999989</v>
      </c>
      <c r="M43" s="31">
        <v>708.4</v>
      </c>
      <c r="N43" s="31">
        <v>698.35</v>
      </c>
      <c r="O43" s="253">
        <v>7968400</v>
      </c>
      <c r="P43" s="254">
        <v>-3.580460535072541E-2</v>
      </c>
    </row>
    <row r="44" spans="1:16" ht="12.75" customHeight="1">
      <c r="A44" s="31">
        <v>34</v>
      </c>
      <c r="B44" s="32" t="s">
        <v>56</v>
      </c>
      <c r="C44" s="33" t="s">
        <v>78</v>
      </c>
      <c r="D44" s="34">
        <v>45169</v>
      </c>
      <c r="E44" s="38">
        <v>1048.7</v>
      </c>
      <c r="F44" s="38">
        <v>1043.45</v>
      </c>
      <c r="G44" s="39">
        <v>1028.6000000000001</v>
      </c>
      <c r="H44" s="39">
        <v>1008.5000000000001</v>
      </c>
      <c r="I44" s="39">
        <v>993.6500000000002</v>
      </c>
      <c r="J44" s="39">
        <v>1063.5500000000002</v>
      </c>
      <c r="K44" s="39">
        <v>1078.4000000000001</v>
      </c>
      <c r="L44" s="39">
        <v>1098.5</v>
      </c>
      <c r="M44" s="31">
        <v>1058.3</v>
      </c>
      <c r="N44" s="31">
        <v>1023.35</v>
      </c>
      <c r="O44" s="253">
        <v>10261000</v>
      </c>
      <c r="P44" s="254">
        <v>7.5351079438272905E-2</v>
      </c>
    </row>
    <row r="45" spans="1:16" ht="12.75" customHeight="1">
      <c r="A45" s="31">
        <v>35</v>
      </c>
      <c r="B45" s="32" t="s">
        <v>79</v>
      </c>
      <c r="C45" s="33" t="s">
        <v>80</v>
      </c>
      <c r="D45" s="34">
        <v>45169</v>
      </c>
      <c r="E45" s="38">
        <v>868.9</v>
      </c>
      <c r="F45" s="38">
        <v>868.86666666666679</v>
      </c>
      <c r="G45" s="39">
        <v>863.73333333333358</v>
      </c>
      <c r="H45" s="39">
        <v>858.56666666666683</v>
      </c>
      <c r="I45" s="39">
        <v>853.43333333333362</v>
      </c>
      <c r="J45" s="39">
        <v>874.03333333333353</v>
      </c>
      <c r="K45" s="39">
        <v>879.16666666666674</v>
      </c>
      <c r="L45" s="39">
        <v>884.33333333333348</v>
      </c>
      <c r="M45" s="31">
        <v>874</v>
      </c>
      <c r="N45" s="31">
        <v>863.7</v>
      </c>
      <c r="O45" s="253">
        <v>42778500</v>
      </c>
      <c r="P45" s="254">
        <v>1.2387868432293891E-2</v>
      </c>
    </row>
    <row r="46" spans="1:16" ht="12.75" customHeight="1">
      <c r="A46" s="31">
        <v>36</v>
      </c>
      <c r="B46" s="32" t="s">
        <v>41</v>
      </c>
      <c r="C46" s="33" t="s">
        <v>81</v>
      </c>
      <c r="D46" s="34">
        <v>45169</v>
      </c>
      <c r="E46" s="38">
        <v>109.2</v>
      </c>
      <c r="F46" s="38">
        <v>108.46666666666668</v>
      </c>
      <c r="G46" s="39">
        <v>106.53333333333336</v>
      </c>
      <c r="H46" s="39">
        <v>103.86666666666667</v>
      </c>
      <c r="I46" s="39">
        <v>101.93333333333335</v>
      </c>
      <c r="J46" s="39">
        <v>111.13333333333337</v>
      </c>
      <c r="K46" s="39">
        <v>113.06666666666668</v>
      </c>
      <c r="L46" s="39">
        <v>115.73333333333338</v>
      </c>
      <c r="M46" s="31">
        <v>110.4</v>
      </c>
      <c r="N46" s="31">
        <v>105.8</v>
      </c>
      <c r="O46" s="253">
        <v>89008500</v>
      </c>
      <c r="P46" s="254">
        <v>-7.4866310160427801E-2</v>
      </c>
    </row>
    <row r="47" spans="1:16" ht="12.75" customHeight="1">
      <c r="A47" s="31">
        <v>37</v>
      </c>
      <c r="B47" s="32" t="s">
        <v>43</v>
      </c>
      <c r="C47" s="33" t="s">
        <v>82</v>
      </c>
      <c r="D47" s="34">
        <v>45169</v>
      </c>
      <c r="E47" s="38">
        <v>259.89999999999998</v>
      </c>
      <c r="F47" s="38">
        <v>257.76666666666665</v>
      </c>
      <c r="G47" s="39">
        <v>255.13333333333333</v>
      </c>
      <c r="H47" s="39">
        <v>250.36666666666667</v>
      </c>
      <c r="I47" s="39">
        <v>247.73333333333335</v>
      </c>
      <c r="J47" s="39">
        <v>262.5333333333333</v>
      </c>
      <c r="K47" s="39">
        <v>265.16666666666663</v>
      </c>
      <c r="L47" s="39">
        <v>269.93333333333328</v>
      </c>
      <c r="M47" s="31">
        <v>260.39999999999998</v>
      </c>
      <c r="N47" s="31">
        <v>253</v>
      </c>
      <c r="O47" s="253">
        <v>29677500</v>
      </c>
      <c r="P47" s="254">
        <v>-2.0302054964100025E-2</v>
      </c>
    </row>
    <row r="48" spans="1:16" ht="12.75" customHeight="1">
      <c r="A48" s="31">
        <v>38</v>
      </c>
      <c r="B48" s="32" t="s">
        <v>56</v>
      </c>
      <c r="C48" s="33" t="s">
        <v>83</v>
      </c>
      <c r="D48" s="34">
        <v>45169</v>
      </c>
      <c r="E48" s="38">
        <v>18483.7</v>
      </c>
      <c r="F48" s="38">
        <v>18430.7</v>
      </c>
      <c r="G48" s="39">
        <v>18305.300000000003</v>
      </c>
      <c r="H48" s="39">
        <v>18126.900000000001</v>
      </c>
      <c r="I48" s="39">
        <v>18001.500000000004</v>
      </c>
      <c r="J48" s="39">
        <v>18609.100000000002</v>
      </c>
      <c r="K48" s="39">
        <v>18734.500000000004</v>
      </c>
      <c r="L48" s="39">
        <v>18912.900000000001</v>
      </c>
      <c r="M48" s="31">
        <v>18556.099999999999</v>
      </c>
      <c r="N48" s="31">
        <v>18252.3</v>
      </c>
      <c r="O48" s="253">
        <v>164950</v>
      </c>
      <c r="P48" s="254">
        <v>-8.6402658543339797E-2</v>
      </c>
    </row>
    <row r="49" spans="1:16" ht="12.75" customHeight="1">
      <c r="A49" s="31">
        <v>39</v>
      </c>
      <c r="B49" s="32" t="s">
        <v>84</v>
      </c>
      <c r="C49" s="33" t="s">
        <v>85</v>
      </c>
      <c r="D49" s="34">
        <v>45169</v>
      </c>
      <c r="E49" s="38">
        <v>355</v>
      </c>
      <c r="F49" s="38">
        <v>354.5333333333333</v>
      </c>
      <c r="G49" s="39">
        <v>351.96666666666658</v>
      </c>
      <c r="H49" s="39">
        <v>348.93333333333328</v>
      </c>
      <c r="I49" s="39">
        <v>346.36666666666656</v>
      </c>
      <c r="J49" s="39">
        <v>357.56666666666661</v>
      </c>
      <c r="K49" s="39">
        <v>360.13333333333333</v>
      </c>
      <c r="L49" s="39">
        <v>363.16666666666663</v>
      </c>
      <c r="M49" s="31">
        <v>357.1</v>
      </c>
      <c r="N49" s="31">
        <v>351.5</v>
      </c>
      <c r="O49" s="253">
        <v>30195000</v>
      </c>
      <c r="P49" s="254">
        <v>-8.0821917808219179E-2</v>
      </c>
    </row>
    <row r="50" spans="1:16" ht="12.75" customHeight="1">
      <c r="A50" s="31">
        <v>40</v>
      </c>
      <c r="B50" s="32" t="s">
        <v>59</v>
      </c>
      <c r="C50" s="33" t="s">
        <v>86</v>
      </c>
      <c r="D50" s="34">
        <v>45169</v>
      </c>
      <c r="E50" s="38">
        <v>4504.7</v>
      </c>
      <c r="F50" s="38">
        <v>4498.7</v>
      </c>
      <c r="G50" s="39">
        <v>4487.2</v>
      </c>
      <c r="H50" s="39">
        <v>4469.7</v>
      </c>
      <c r="I50" s="39">
        <v>4458.2</v>
      </c>
      <c r="J50" s="39">
        <v>4516.2</v>
      </c>
      <c r="K50" s="39">
        <v>4527.7</v>
      </c>
      <c r="L50" s="39">
        <v>4545.2</v>
      </c>
      <c r="M50" s="31">
        <v>4510.2</v>
      </c>
      <c r="N50" s="31">
        <v>4481.2</v>
      </c>
      <c r="O50" s="253">
        <v>2452400</v>
      </c>
      <c r="P50" s="254">
        <v>-3.630933668657655E-2</v>
      </c>
    </row>
    <row r="51" spans="1:16" ht="12.75" customHeight="1">
      <c r="A51" s="31">
        <v>41</v>
      </c>
      <c r="B51" s="32" t="s">
        <v>87</v>
      </c>
      <c r="C51" s="33" t="s">
        <v>88</v>
      </c>
      <c r="D51" s="34">
        <v>45169</v>
      </c>
      <c r="E51" s="38">
        <v>485.3</v>
      </c>
      <c r="F51" s="38">
        <v>483.89999999999992</v>
      </c>
      <c r="G51" s="39">
        <v>479.79999999999984</v>
      </c>
      <c r="H51" s="39">
        <v>474.2999999999999</v>
      </c>
      <c r="I51" s="39">
        <v>470.19999999999982</v>
      </c>
      <c r="J51" s="39">
        <v>489.39999999999986</v>
      </c>
      <c r="K51" s="39">
        <v>493.49999999999989</v>
      </c>
      <c r="L51" s="39">
        <v>498.99999999999989</v>
      </c>
      <c r="M51" s="31">
        <v>488</v>
      </c>
      <c r="N51" s="31">
        <v>478.4</v>
      </c>
      <c r="O51" s="253">
        <v>7056000</v>
      </c>
      <c r="P51" s="254">
        <v>5.5971266087997608E-2</v>
      </c>
    </row>
    <row r="52" spans="1:16" ht="12.75" customHeight="1">
      <c r="A52" s="31">
        <v>42</v>
      </c>
      <c r="B52" s="32" t="s">
        <v>63</v>
      </c>
      <c r="C52" s="33" t="s">
        <v>89</v>
      </c>
      <c r="D52" s="34">
        <v>45169</v>
      </c>
      <c r="E52" s="38">
        <v>327.14999999999998</v>
      </c>
      <c r="F52" s="38">
        <v>327.11666666666662</v>
      </c>
      <c r="G52" s="39">
        <v>325.03333333333325</v>
      </c>
      <c r="H52" s="39">
        <v>322.91666666666663</v>
      </c>
      <c r="I52" s="39">
        <v>320.83333333333326</v>
      </c>
      <c r="J52" s="39">
        <v>329.23333333333323</v>
      </c>
      <c r="K52" s="39">
        <v>331.31666666666661</v>
      </c>
      <c r="L52" s="39">
        <v>333.43333333333322</v>
      </c>
      <c r="M52" s="31">
        <v>329.2</v>
      </c>
      <c r="N52" s="31">
        <v>325</v>
      </c>
      <c r="O52" s="253">
        <v>58876200</v>
      </c>
      <c r="P52" s="254">
        <v>-1.2498867856172447E-2</v>
      </c>
    </row>
    <row r="53" spans="1:16" ht="12.75" customHeight="1">
      <c r="A53" s="31">
        <v>43</v>
      </c>
      <c r="B53" s="32" t="s">
        <v>68</v>
      </c>
      <c r="C53" s="33" t="s">
        <v>90</v>
      </c>
      <c r="D53" s="34">
        <v>45169</v>
      </c>
      <c r="E53" s="38">
        <v>745.4</v>
      </c>
      <c r="F53" s="38">
        <v>745.33333333333337</v>
      </c>
      <c r="G53" s="39">
        <v>737.7166666666667</v>
      </c>
      <c r="H53" s="39">
        <v>730.0333333333333</v>
      </c>
      <c r="I53" s="39">
        <v>722.41666666666663</v>
      </c>
      <c r="J53" s="39">
        <v>753.01666666666677</v>
      </c>
      <c r="K53" s="39">
        <v>760.63333333333333</v>
      </c>
      <c r="L53" s="39">
        <v>768.31666666666683</v>
      </c>
      <c r="M53" s="31">
        <v>752.95</v>
      </c>
      <c r="N53" s="31">
        <v>737.65</v>
      </c>
      <c r="O53" s="253">
        <v>4412850</v>
      </c>
      <c r="P53" s="254">
        <v>-5.1153039832285113E-2</v>
      </c>
    </row>
    <row r="54" spans="1:16" ht="12.75" customHeight="1">
      <c r="A54" s="31">
        <v>44</v>
      </c>
      <c r="B54" s="32" t="s">
        <v>45</v>
      </c>
      <c r="C54" s="33" t="s">
        <v>91</v>
      </c>
      <c r="D54" s="34">
        <v>45169</v>
      </c>
      <c r="E54" s="38">
        <v>275.14999999999998</v>
      </c>
      <c r="F54" s="38">
        <v>274.2</v>
      </c>
      <c r="G54" s="39">
        <v>270.84999999999997</v>
      </c>
      <c r="H54" s="39">
        <v>266.54999999999995</v>
      </c>
      <c r="I54" s="39">
        <v>263.19999999999993</v>
      </c>
      <c r="J54" s="39">
        <v>278.5</v>
      </c>
      <c r="K54" s="39">
        <v>281.85000000000002</v>
      </c>
      <c r="L54" s="39">
        <v>286.15000000000003</v>
      </c>
      <c r="M54" s="31">
        <v>277.55</v>
      </c>
      <c r="N54" s="31">
        <v>269.89999999999998</v>
      </c>
      <c r="O54" s="253">
        <v>12097300</v>
      </c>
      <c r="P54" s="254">
        <v>-2.9752583777012216E-3</v>
      </c>
    </row>
    <row r="55" spans="1:16" ht="12.75" customHeight="1">
      <c r="A55" s="31">
        <v>45</v>
      </c>
      <c r="B55" s="32" t="s">
        <v>68</v>
      </c>
      <c r="C55" s="33" t="s">
        <v>92</v>
      </c>
      <c r="D55" s="34">
        <v>45169</v>
      </c>
      <c r="E55" s="38">
        <v>1094.55</v>
      </c>
      <c r="F55" s="38">
        <v>1093.2333333333333</v>
      </c>
      <c r="G55" s="39">
        <v>1082.7666666666667</v>
      </c>
      <c r="H55" s="39">
        <v>1070.9833333333333</v>
      </c>
      <c r="I55" s="39">
        <v>1060.5166666666667</v>
      </c>
      <c r="J55" s="39">
        <v>1105.0166666666667</v>
      </c>
      <c r="K55" s="39">
        <v>1115.4833333333333</v>
      </c>
      <c r="L55" s="39">
        <v>1127.2666666666667</v>
      </c>
      <c r="M55" s="31">
        <v>1103.7</v>
      </c>
      <c r="N55" s="31">
        <v>1081.45</v>
      </c>
      <c r="O55" s="253">
        <v>15460000</v>
      </c>
      <c r="P55" s="254">
        <v>1.7356255655178086E-2</v>
      </c>
    </row>
    <row r="56" spans="1:16" ht="12.75" customHeight="1">
      <c r="A56" s="31">
        <v>46</v>
      </c>
      <c r="B56" s="32" t="s">
        <v>43</v>
      </c>
      <c r="C56" s="33" t="s">
        <v>93</v>
      </c>
      <c r="D56" s="34">
        <v>45169</v>
      </c>
      <c r="E56" s="38">
        <v>1230.45</v>
      </c>
      <c r="F56" s="38">
        <v>1225.9166666666667</v>
      </c>
      <c r="G56" s="39">
        <v>1217.5333333333335</v>
      </c>
      <c r="H56" s="39">
        <v>1204.6166666666668</v>
      </c>
      <c r="I56" s="39">
        <v>1196.2333333333336</v>
      </c>
      <c r="J56" s="39">
        <v>1238.8333333333335</v>
      </c>
      <c r="K56" s="39">
        <v>1247.2166666666667</v>
      </c>
      <c r="L56" s="39">
        <v>1260.1333333333334</v>
      </c>
      <c r="M56" s="31">
        <v>1234.3</v>
      </c>
      <c r="N56" s="31">
        <v>1213</v>
      </c>
      <c r="O56" s="253">
        <v>10632050</v>
      </c>
      <c r="P56" s="254">
        <v>3.2573701155230096E-2</v>
      </c>
    </row>
    <row r="57" spans="1:16" ht="12.75" customHeight="1">
      <c r="A57" s="31">
        <v>47</v>
      </c>
      <c r="B57" s="32" t="s">
        <v>45</v>
      </c>
      <c r="C57" s="33" t="s">
        <v>94</v>
      </c>
      <c r="D57" s="34">
        <v>45169</v>
      </c>
      <c r="E57" s="38">
        <v>229.35</v>
      </c>
      <c r="F57" s="38">
        <v>228.81666666666669</v>
      </c>
      <c r="G57" s="39">
        <v>227.73333333333338</v>
      </c>
      <c r="H57" s="39">
        <v>226.11666666666667</v>
      </c>
      <c r="I57" s="39">
        <v>225.03333333333336</v>
      </c>
      <c r="J57" s="39">
        <v>230.43333333333339</v>
      </c>
      <c r="K57" s="39">
        <v>231.51666666666671</v>
      </c>
      <c r="L57" s="39">
        <v>233.13333333333341</v>
      </c>
      <c r="M57" s="31">
        <v>229.9</v>
      </c>
      <c r="N57" s="31">
        <v>227.2</v>
      </c>
      <c r="O57" s="253">
        <v>78834000</v>
      </c>
      <c r="P57" s="254">
        <v>-1.3455271733417429E-2</v>
      </c>
    </row>
    <row r="58" spans="1:16" ht="12.75" customHeight="1">
      <c r="A58" s="31">
        <v>48</v>
      </c>
      <c r="B58" s="32" t="s">
        <v>87</v>
      </c>
      <c r="C58" s="33" t="s">
        <v>95</v>
      </c>
      <c r="D58" s="34">
        <v>45169</v>
      </c>
      <c r="E58" s="38">
        <v>5175.95</v>
      </c>
      <c r="F58" s="38">
        <v>5215</v>
      </c>
      <c r="G58" s="39">
        <v>5127.8</v>
      </c>
      <c r="H58" s="39">
        <v>5079.6500000000005</v>
      </c>
      <c r="I58" s="39">
        <v>4992.4500000000007</v>
      </c>
      <c r="J58" s="39">
        <v>5263.15</v>
      </c>
      <c r="K58" s="39">
        <v>5350.35</v>
      </c>
      <c r="L58" s="39">
        <v>5398.4999999999991</v>
      </c>
      <c r="M58" s="31">
        <v>5302.2</v>
      </c>
      <c r="N58" s="31">
        <v>5166.8500000000004</v>
      </c>
      <c r="O58" s="253">
        <v>1788600</v>
      </c>
      <c r="P58" s="254">
        <v>-0.11588937495365909</v>
      </c>
    </row>
    <row r="59" spans="1:16" ht="12.75" customHeight="1">
      <c r="A59" s="31">
        <v>49</v>
      </c>
      <c r="B59" s="32" t="s">
        <v>59</v>
      </c>
      <c r="C59" s="33" t="s">
        <v>96</v>
      </c>
      <c r="D59" s="34">
        <v>45169</v>
      </c>
      <c r="E59" s="38">
        <v>1938.2</v>
      </c>
      <c r="F59" s="38">
        <v>1946.5666666666666</v>
      </c>
      <c r="G59" s="39">
        <v>1923.8833333333332</v>
      </c>
      <c r="H59" s="39">
        <v>1909.5666666666666</v>
      </c>
      <c r="I59" s="39">
        <v>1886.8833333333332</v>
      </c>
      <c r="J59" s="39">
        <v>1960.8833333333332</v>
      </c>
      <c r="K59" s="39">
        <v>1983.5666666666666</v>
      </c>
      <c r="L59" s="39">
        <v>1997.8833333333332</v>
      </c>
      <c r="M59" s="31">
        <v>1969.25</v>
      </c>
      <c r="N59" s="31">
        <v>1932.25</v>
      </c>
      <c r="O59" s="253">
        <v>2513350</v>
      </c>
      <c r="P59" s="254">
        <v>-2.2993197278911564E-2</v>
      </c>
    </row>
    <row r="60" spans="1:16" ht="12.75" customHeight="1">
      <c r="A60" s="31">
        <v>50</v>
      </c>
      <c r="B60" s="32" t="s">
        <v>45</v>
      </c>
      <c r="C60" s="33" t="s">
        <v>97</v>
      </c>
      <c r="D60" s="34">
        <v>45169</v>
      </c>
      <c r="E60" s="38">
        <v>664.2</v>
      </c>
      <c r="F60" s="38">
        <v>661.61666666666667</v>
      </c>
      <c r="G60" s="39">
        <v>657.73333333333335</v>
      </c>
      <c r="H60" s="39">
        <v>651.26666666666665</v>
      </c>
      <c r="I60" s="39">
        <v>647.38333333333333</v>
      </c>
      <c r="J60" s="39">
        <v>668.08333333333337</v>
      </c>
      <c r="K60" s="39">
        <v>671.96666666666681</v>
      </c>
      <c r="L60" s="39">
        <v>678.43333333333339</v>
      </c>
      <c r="M60" s="31">
        <v>665.5</v>
      </c>
      <c r="N60" s="31">
        <v>655.15</v>
      </c>
      <c r="O60" s="253">
        <v>5304000</v>
      </c>
      <c r="P60" s="254">
        <v>-4.1306796845662786E-3</v>
      </c>
    </row>
    <row r="61" spans="1:16" ht="12.75" customHeight="1">
      <c r="A61" s="31">
        <v>51</v>
      </c>
      <c r="B61" s="32" t="s">
        <v>45</v>
      </c>
      <c r="C61" s="33" t="s">
        <v>98</v>
      </c>
      <c r="D61" s="34">
        <v>45169</v>
      </c>
      <c r="E61" s="38">
        <v>1087.9000000000001</v>
      </c>
      <c r="F61" s="38">
        <v>1081.7</v>
      </c>
      <c r="G61" s="39">
        <v>1069.7</v>
      </c>
      <c r="H61" s="39">
        <v>1051.5</v>
      </c>
      <c r="I61" s="39">
        <v>1039.5</v>
      </c>
      <c r="J61" s="39">
        <v>1099.9000000000001</v>
      </c>
      <c r="K61" s="39">
        <v>1111.9000000000001</v>
      </c>
      <c r="L61" s="39">
        <v>1130.1000000000001</v>
      </c>
      <c r="M61" s="31">
        <v>1093.7</v>
      </c>
      <c r="N61" s="31">
        <v>1063.5</v>
      </c>
      <c r="O61" s="253">
        <v>1756300</v>
      </c>
      <c r="P61" s="254">
        <v>-5.1417769376181477E-2</v>
      </c>
    </row>
    <row r="62" spans="1:16" ht="12.75" customHeight="1">
      <c r="A62" s="31">
        <v>52</v>
      </c>
      <c r="B62" s="32" t="s">
        <v>41</v>
      </c>
      <c r="C62" s="33" t="s">
        <v>99</v>
      </c>
      <c r="D62" s="34">
        <v>45169</v>
      </c>
      <c r="E62" s="38">
        <v>302.39999999999998</v>
      </c>
      <c r="F62" s="38">
        <v>302.64999999999998</v>
      </c>
      <c r="G62" s="39">
        <v>300.59999999999997</v>
      </c>
      <c r="H62" s="39">
        <v>298.8</v>
      </c>
      <c r="I62" s="39">
        <v>296.75</v>
      </c>
      <c r="J62" s="39">
        <v>304.44999999999993</v>
      </c>
      <c r="K62" s="39">
        <v>306.49999999999989</v>
      </c>
      <c r="L62" s="39">
        <v>308.2999999999999</v>
      </c>
      <c r="M62" s="31">
        <v>304.7</v>
      </c>
      <c r="N62" s="31">
        <v>300.85000000000002</v>
      </c>
      <c r="O62" s="253">
        <v>12400200</v>
      </c>
      <c r="P62" s="254">
        <v>4.5689131754705528E-2</v>
      </c>
    </row>
    <row r="63" spans="1:16" ht="12.75" customHeight="1">
      <c r="A63" s="31">
        <v>53</v>
      </c>
      <c r="B63" s="32" t="s">
        <v>63</v>
      </c>
      <c r="C63" s="33" t="s">
        <v>100</v>
      </c>
      <c r="D63" s="34">
        <v>45169</v>
      </c>
      <c r="E63" s="38">
        <v>124.85</v>
      </c>
      <c r="F63" s="38">
        <v>124.55</v>
      </c>
      <c r="G63" s="39">
        <v>123.89999999999999</v>
      </c>
      <c r="H63" s="39">
        <v>122.94999999999999</v>
      </c>
      <c r="I63" s="39">
        <v>122.29999999999998</v>
      </c>
      <c r="J63" s="39">
        <v>125.5</v>
      </c>
      <c r="K63" s="39">
        <v>126.15</v>
      </c>
      <c r="L63" s="39">
        <v>127.10000000000001</v>
      </c>
      <c r="M63" s="31">
        <v>125.2</v>
      </c>
      <c r="N63" s="31">
        <v>123.6</v>
      </c>
      <c r="O63" s="253">
        <v>42295000</v>
      </c>
      <c r="P63" s="254">
        <v>-4.5893151329724638E-3</v>
      </c>
    </row>
    <row r="64" spans="1:16" ht="12.75" customHeight="1">
      <c r="A64" s="31">
        <v>54</v>
      </c>
      <c r="B64" s="32" t="s">
        <v>41</v>
      </c>
      <c r="C64" s="33" t="s">
        <v>101</v>
      </c>
      <c r="D64" s="34">
        <v>45169</v>
      </c>
      <c r="E64" s="38">
        <v>1708.95</v>
      </c>
      <c r="F64" s="38">
        <v>1712.4166666666667</v>
      </c>
      <c r="G64" s="39">
        <v>1697.0833333333335</v>
      </c>
      <c r="H64" s="39">
        <v>1685.2166666666667</v>
      </c>
      <c r="I64" s="39">
        <v>1669.8833333333334</v>
      </c>
      <c r="J64" s="39">
        <v>1724.2833333333335</v>
      </c>
      <c r="K64" s="39">
        <v>1739.616666666667</v>
      </c>
      <c r="L64" s="39">
        <v>1751.4833333333336</v>
      </c>
      <c r="M64" s="31">
        <v>1727.75</v>
      </c>
      <c r="N64" s="31">
        <v>1700.55</v>
      </c>
      <c r="O64" s="253">
        <v>6340200</v>
      </c>
      <c r="P64" s="254">
        <v>1.9291984180572971E-2</v>
      </c>
    </row>
    <row r="65" spans="1:16" ht="12.75" customHeight="1">
      <c r="A65" s="31">
        <v>55</v>
      </c>
      <c r="B65" s="32" t="s">
        <v>59</v>
      </c>
      <c r="C65" s="33" t="s">
        <v>102</v>
      </c>
      <c r="D65" s="34">
        <v>45169</v>
      </c>
      <c r="E65" s="38">
        <v>554.5</v>
      </c>
      <c r="F65" s="38">
        <v>555.75</v>
      </c>
      <c r="G65" s="39">
        <v>550</v>
      </c>
      <c r="H65" s="39">
        <v>545.5</v>
      </c>
      <c r="I65" s="39">
        <v>539.75</v>
      </c>
      <c r="J65" s="39">
        <v>560.25</v>
      </c>
      <c r="K65" s="39">
        <v>566</v>
      </c>
      <c r="L65" s="39">
        <v>570.5</v>
      </c>
      <c r="M65" s="31">
        <v>561.5</v>
      </c>
      <c r="N65" s="31">
        <v>551.25</v>
      </c>
      <c r="O65" s="253">
        <v>16256250</v>
      </c>
      <c r="P65" s="254">
        <v>2.8632444831131851E-2</v>
      </c>
    </row>
    <row r="66" spans="1:16" ht="12.75" customHeight="1">
      <c r="A66" s="31">
        <v>56</v>
      </c>
      <c r="B66" s="32" t="s">
        <v>49</v>
      </c>
      <c r="C66" s="33" t="s">
        <v>103</v>
      </c>
      <c r="D66" s="34">
        <v>45169</v>
      </c>
      <c r="E66" s="38">
        <v>2027.05</v>
      </c>
      <c r="F66" s="38">
        <v>2017.5833333333333</v>
      </c>
      <c r="G66" s="39">
        <v>2005.4666666666665</v>
      </c>
      <c r="H66" s="39">
        <v>1983.8833333333332</v>
      </c>
      <c r="I66" s="39">
        <v>1971.7666666666664</v>
      </c>
      <c r="J66" s="39">
        <v>2039.1666666666665</v>
      </c>
      <c r="K66" s="39">
        <v>2051.2833333333333</v>
      </c>
      <c r="L66" s="39">
        <v>2072.8666666666668</v>
      </c>
      <c r="M66" s="31">
        <v>2029.7</v>
      </c>
      <c r="N66" s="31">
        <v>1996</v>
      </c>
      <c r="O66" s="253">
        <v>1471500</v>
      </c>
      <c r="P66" s="254">
        <v>-7.9161451814768455E-2</v>
      </c>
    </row>
    <row r="67" spans="1:16" ht="12.75" customHeight="1">
      <c r="A67" s="31">
        <v>57</v>
      </c>
      <c r="B67" s="32" t="s">
        <v>39</v>
      </c>
      <c r="C67" s="33" t="s">
        <v>104</v>
      </c>
      <c r="D67" s="34">
        <v>45169</v>
      </c>
      <c r="E67" s="38">
        <v>2044.9</v>
      </c>
      <c r="F67" s="38">
        <v>2038.3333333333337</v>
      </c>
      <c r="G67" s="39">
        <v>2019.6166666666672</v>
      </c>
      <c r="H67" s="39">
        <v>1994.3333333333335</v>
      </c>
      <c r="I67" s="39">
        <v>1975.616666666667</v>
      </c>
      <c r="J67" s="39">
        <v>2063.6166666666677</v>
      </c>
      <c r="K67" s="39">
        <v>2082.3333333333339</v>
      </c>
      <c r="L67" s="39">
        <v>2107.6166666666677</v>
      </c>
      <c r="M67" s="31">
        <v>2057.0500000000002</v>
      </c>
      <c r="N67" s="31">
        <v>2013.05</v>
      </c>
      <c r="O67" s="253">
        <v>2586300</v>
      </c>
      <c r="P67" s="254">
        <v>2.9004535688708522E-2</v>
      </c>
    </row>
    <row r="68" spans="1:16" ht="12.75" customHeight="1">
      <c r="A68" s="31">
        <v>58</v>
      </c>
      <c r="B68" s="32" t="s">
        <v>45</v>
      </c>
      <c r="C68" s="33" t="s">
        <v>105</v>
      </c>
      <c r="D68" s="34">
        <v>45169</v>
      </c>
      <c r="E68" s="38">
        <v>178.15</v>
      </c>
      <c r="F68" s="38">
        <v>178.88333333333333</v>
      </c>
      <c r="G68" s="39">
        <v>175.86666666666665</v>
      </c>
      <c r="H68" s="39">
        <v>173.58333333333331</v>
      </c>
      <c r="I68" s="39">
        <v>170.56666666666663</v>
      </c>
      <c r="J68" s="39">
        <v>181.16666666666666</v>
      </c>
      <c r="K68" s="39">
        <v>184.18333333333331</v>
      </c>
      <c r="L68" s="39">
        <v>186.46666666666667</v>
      </c>
      <c r="M68" s="31">
        <v>181.9</v>
      </c>
      <c r="N68" s="31">
        <v>176.6</v>
      </c>
      <c r="O68" s="253">
        <v>14719600</v>
      </c>
      <c r="P68" s="254">
        <v>9.8871237458193983E-2</v>
      </c>
    </row>
    <row r="69" spans="1:16" ht="12.75" customHeight="1">
      <c r="A69" s="31">
        <v>59</v>
      </c>
      <c r="B69" s="32" t="s">
        <v>43</v>
      </c>
      <c r="C69" s="33" t="s">
        <v>106</v>
      </c>
      <c r="D69" s="34">
        <v>45169</v>
      </c>
      <c r="E69" s="38">
        <v>3641.6</v>
      </c>
      <c r="F69" s="38">
        <v>3638.85</v>
      </c>
      <c r="G69" s="39">
        <v>3619.6</v>
      </c>
      <c r="H69" s="39">
        <v>3597.6</v>
      </c>
      <c r="I69" s="39">
        <v>3578.35</v>
      </c>
      <c r="J69" s="39">
        <v>3660.85</v>
      </c>
      <c r="K69" s="39">
        <v>3680.1</v>
      </c>
      <c r="L69" s="39">
        <v>3702.1</v>
      </c>
      <c r="M69" s="31">
        <v>3658.1</v>
      </c>
      <c r="N69" s="31">
        <v>3616.85</v>
      </c>
      <c r="O69" s="253">
        <v>2555000</v>
      </c>
      <c r="P69" s="254">
        <v>-6.1972244658198103E-2</v>
      </c>
    </row>
    <row r="70" spans="1:16" ht="12.75" customHeight="1">
      <c r="A70" s="31">
        <v>60</v>
      </c>
      <c r="B70" s="32" t="s">
        <v>45</v>
      </c>
      <c r="C70" s="33" t="s">
        <v>107</v>
      </c>
      <c r="D70" s="34">
        <v>45169</v>
      </c>
      <c r="E70" s="38">
        <v>4942.25</v>
      </c>
      <c r="F70" s="38">
        <v>4919.916666666667</v>
      </c>
      <c r="G70" s="39">
        <v>4877.4333333333343</v>
      </c>
      <c r="H70" s="39">
        <v>4812.6166666666677</v>
      </c>
      <c r="I70" s="39">
        <v>4770.133333333335</v>
      </c>
      <c r="J70" s="39">
        <v>4984.7333333333336</v>
      </c>
      <c r="K70" s="39">
        <v>5027.2166666666653</v>
      </c>
      <c r="L70" s="39">
        <v>5092.0333333333328</v>
      </c>
      <c r="M70" s="31">
        <v>4962.3999999999996</v>
      </c>
      <c r="N70" s="31">
        <v>4855.1000000000004</v>
      </c>
      <c r="O70" s="253">
        <v>1481000</v>
      </c>
      <c r="P70" s="254">
        <v>-1.2271575296785381E-2</v>
      </c>
    </row>
    <row r="71" spans="1:16" ht="12.75" customHeight="1">
      <c r="A71" s="31">
        <v>61</v>
      </c>
      <c r="B71" s="32" t="s">
        <v>108</v>
      </c>
      <c r="C71" s="33" t="s">
        <v>109</v>
      </c>
      <c r="D71" s="34">
        <v>45169</v>
      </c>
      <c r="E71" s="38">
        <v>482.95</v>
      </c>
      <c r="F71" s="38">
        <v>481.45</v>
      </c>
      <c r="G71" s="39">
        <v>476.5</v>
      </c>
      <c r="H71" s="39">
        <v>470.05</v>
      </c>
      <c r="I71" s="39">
        <v>465.1</v>
      </c>
      <c r="J71" s="39">
        <v>487.9</v>
      </c>
      <c r="K71" s="39">
        <v>492.84999999999991</v>
      </c>
      <c r="L71" s="39">
        <v>499.29999999999995</v>
      </c>
      <c r="M71" s="31">
        <v>486.4</v>
      </c>
      <c r="N71" s="31">
        <v>475</v>
      </c>
      <c r="O71" s="253">
        <v>44442750</v>
      </c>
      <c r="P71" s="254">
        <v>-1.7049034505763315E-3</v>
      </c>
    </row>
    <row r="72" spans="1:16" ht="12.75" customHeight="1">
      <c r="A72" s="31">
        <v>62</v>
      </c>
      <c r="B72" s="32" t="s">
        <v>43</v>
      </c>
      <c r="C72" s="33" t="s">
        <v>110</v>
      </c>
      <c r="D72" s="34">
        <v>45169</v>
      </c>
      <c r="E72" s="38">
        <v>5784.15</v>
      </c>
      <c r="F72" s="38">
        <v>5783.8666666666659</v>
      </c>
      <c r="G72" s="39">
        <v>5733.3333333333321</v>
      </c>
      <c r="H72" s="39">
        <v>5682.5166666666664</v>
      </c>
      <c r="I72" s="39">
        <v>5631.9833333333327</v>
      </c>
      <c r="J72" s="39">
        <v>5834.6833333333316</v>
      </c>
      <c r="K72" s="39">
        <v>5885.2166666666662</v>
      </c>
      <c r="L72" s="39">
        <v>5936.033333333331</v>
      </c>
      <c r="M72" s="31">
        <v>5834.4</v>
      </c>
      <c r="N72" s="31">
        <v>5733.05</v>
      </c>
      <c r="O72" s="253">
        <v>3220625</v>
      </c>
      <c r="P72" s="254">
        <v>-1.634024357652808E-2</v>
      </c>
    </row>
    <row r="73" spans="1:16" ht="12.75" customHeight="1">
      <c r="A73" s="31">
        <v>63</v>
      </c>
      <c r="B73" s="32" t="s">
        <v>56</v>
      </c>
      <c r="C73" s="41" t="s">
        <v>111</v>
      </c>
      <c r="D73" s="34">
        <v>45169</v>
      </c>
      <c r="E73" s="38">
        <v>3341</v>
      </c>
      <c r="F73" s="38">
        <v>3341.6166666666668</v>
      </c>
      <c r="G73" s="39">
        <v>3324.7333333333336</v>
      </c>
      <c r="H73" s="39">
        <v>3308.4666666666667</v>
      </c>
      <c r="I73" s="39">
        <v>3291.5833333333335</v>
      </c>
      <c r="J73" s="39">
        <v>3357.8833333333337</v>
      </c>
      <c r="K73" s="39">
        <v>3374.7666666666669</v>
      </c>
      <c r="L73" s="39">
        <v>3391.0333333333338</v>
      </c>
      <c r="M73" s="31">
        <v>3358.5</v>
      </c>
      <c r="N73" s="31">
        <v>3325.35</v>
      </c>
      <c r="O73" s="253">
        <v>4117925</v>
      </c>
      <c r="P73" s="254">
        <v>6.6737967914438506E-3</v>
      </c>
    </row>
    <row r="74" spans="1:16" ht="12.75" customHeight="1">
      <c r="A74" s="31">
        <v>64</v>
      </c>
      <c r="B74" s="32" t="s">
        <v>56</v>
      </c>
      <c r="C74" s="33" t="s">
        <v>112</v>
      </c>
      <c r="D74" s="34">
        <v>45169</v>
      </c>
      <c r="E74" s="38">
        <v>3017.2</v>
      </c>
      <c r="F74" s="38">
        <v>3022.0833333333335</v>
      </c>
      <c r="G74" s="39">
        <v>2985.1166666666668</v>
      </c>
      <c r="H74" s="39">
        <v>2953.0333333333333</v>
      </c>
      <c r="I74" s="39">
        <v>2916.0666666666666</v>
      </c>
      <c r="J74" s="39">
        <v>3054.166666666667</v>
      </c>
      <c r="K74" s="39">
        <v>3091.1333333333332</v>
      </c>
      <c r="L74" s="39">
        <v>3123.2166666666672</v>
      </c>
      <c r="M74" s="31">
        <v>3059.05</v>
      </c>
      <c r="N74" s="31">
        <v>2990</v>
      </c>
      <c r="O74" s="253">
        <v>1880450</v>
      </c>
      <c r="P74" s="254">
        <v>-7.8436657681940705E-2</v>
      </c>
    </row>
    <row r="75" spans="1:16" ht="12.75" customHeight="1">
      <c r="A75" s="31">
        <v>65</v>
      </c>
      <c r="B75" s="32" t="s">
        <v>56</v>
      </c>
      <c r="C75" s="33" t="s">
        <v>113</v>
      </c>
      <c r="D75" s="34">
        <v>45169</v>
      </c>
      <c r="E75" s="38">
        <v>261.64999999999998</v>
      </c>
      <c r="F75" s="38">
        <v>261.38333333333327</v>
      </c>
      <c r="G75" s="39">
        <v>258.31666666666655</v>
      </c>
      <c r="H75" s="39">
        <v>254.98333333333329</v>
      </c>
      <c r="I75" s="39">
        <v>251.91666666666657</v>
      </c>
      <c r="J75" s="39">
        <v>264.71666666666653</v>
      </c>
      <c r="K75" s="39">
        <v>267.78333333333325</v>
      </c>
      <c r="L75" s="39">
        <v>271.1166666666665</v>
      </c>
      <c r="M75" s="31">
        <v>264.45</v>
      </c>
      <c r="N75" s="31">
        <v>258.05</v>
      </c>
      <c r="O75" s="253">
        <v>17074800</v>
      </c>
      <c r="P75" s="254">
        <v>-5.868790609935024E-3</v>
      </c>
    </row>
    <row r="76" spans="1:16" ht="12.75" customHeight="1">
      <c r="A76" s="31">
        <v>66</v>
      </c>
      <c r="B76" s="32" t="s">
        <v>63</v>
      </c>
      <c r="C76" s="33" t="s">
        <v>114</v>
      </c>
      <c r="D76" s="34">
        <v>45169</v>
      </c>
      <c r="E76" s="38">
        <v>143.85</v>
      </c>
      <c r="F76" s="38">
        <v>143</v>
      </c>
      <c r="G76" s="39">
        <v>141.4</v>
      </c>
      <c r="H76" s="39">
        <v>138.95000000000002</v>
      </c>
      <c r="I76" s="39">
        <v>137.35000000000002</v>
      </c>
      <c r="J76" s="39">
        <v>145.44999999999999</v>
      </c>
      <c r="K76" s="39">
        <v>147.05000000000001</v>
      </c>
      <c r="L76" s="39">
        <v>149.49999999999997</v>
      </c>
      <c r="M76" s="31">
        <v>144.6</v>
      </c>
      <c r="N76" s="31">
        <v>140.55000000000001</v>
      </c>
      <c r="O76" s="253">
        <v>142860000</v>
      </c>
      <c r="P76" s="254">
        <v>2.6883266244968371E-2</v>
      </c>
    </row>
    <row r="77" spans="1:16" ht="12.75" customHeight="1">
      <c r="A77" s="31">
        <v>67</v>
      </c>
      <c r="B77" s="32" t="s">
        <v>84</v>
      </c>
      <c r="C77" s="33" t="s">
        <v>115</v>
      </c>
      <c r="D77" s="34">
        <v>45169</v>
      </c>
      <c r="E77" s="38">
        <v>117.45</v>
      </c>
      <c r="F77" s="38">
        <v>117.13333333333333</v>
      </c>
      <c r="G77" s="39">
        <v>116.31666666666665</v>
      </c>
      <c r="H77" s="39">
        <v>115.18333333333332</v>
      </c>
      <c r="I77" s="39">
        <v>114.36666666666665</v>
      </c>
      <c r="J77" s="39">
        <v>118.26666666666665</v>
      </c>
      <c r="K77" s="39">
        <v>119.08333333333331</v>
      </c>
      <c r="L77" s="39">
        <v>120.21666666666665</v>
      </c>
      <c r="M77" s="31">
        <v>117.95</v>
      </c>
      <c r="N77" s="31">
        <v>116</v>
      </c>
      <c r="O77" s="253">
        <v>122985150</v>
      </c>
      <c r="P77" s="254">
        <v>-2.0692167577413479E-2</v>
      </c>
    </row>
    <row r="78" spans="1:16" ht="12.75" customHeight="1">
      <c r="A78" s="31">
        <v>68</v>
      </c>
      <c r="B78" s="32" t="s">
        <v>43</v>
      </c>
      <c r="C78" s="33" t="s">
        <v>116</v>
      </c>
      <c r="D78" s="34">
        <v>45169</v>
      </c>
      <c r="E78" s="38">
        <v>767.25</v>
      </c>
      <c r="F78" s="38">
        <v>758.71666666666658</v>
      </c>
      <c r="G78" s="39">
        <v>748.08333333333314</v>
      </c>
      <c r="H78" s="39">
        <v>728.91666666666652</v>
      </c>
      <c r="I78" s="39">
        <v>718.28333333333308</v>
      </c>
      <c r="J78" s="39">
        <v>777.88333333333321</v>
      </c>
      <c r="K78" s="39">
        <v>788.51666666666665</v>
      </c>
      <c r="L78" s="39">
        <v>807.68333333333328</v>
      </c>
      <c r="M78" s="31">
        <v>769.35</v>
      </c>
      <c r="N78" s="31">
        <v>739.55</v>
      </c>
      <c r="O78" s="253">
        <v>6601850</v>
      </c>
      <c r="P78" s="254">
        <v>4.6185661764705885E-2</v>
      </c>
    </row>
    <row r="79" spans="1:16" ht="12.75" customHeight="1">
      <c r="A79" s="31">
        <v>69</v>
      </c>
      <c r="B79" s="32" t="s">
        <v>117</v>
      </c>
      <c r="C79" s="33" t="s">
        <v>118</v>
      </c>
      <c r="D79" s="34">
        <v>45169</v>
      </c>
      <c r="E79" s="38">
        <v>60.5</v>
      </c>
      <c r="F79" s="38">
        <v>60.966666666666661</v>
      </c>
      <c r="G79" s="39">
        <v>59.583333333333321</v>
      </c>
      <c r="H79" s="39">
        <v>58.666666666666657</v>
      </c>
      <c r="I79" s="39">
        <v>57.283333333333317</v>
      </c>
      <c r="J79" s="39">
        <v>61.883333333333326</v>
      </c>
      <c r="K79" s="39">
        <v>63.266666666666666</v>
      </c>
      <c r="L79" s="39">
        <v>64.183333333333337</v>
      </c>
      <c r="M79" s="31">
        <v>62.35</v>
      </c>
      <c r="N79" s="31">
        <v>60.05</v>
      </c>
      <c r="O79" s="253">
        <v>144045000</v>
      </c>
      <c r="P79" s="254">
        <v>-7.8451129984165827E-2</v>
      </c>
    </row>
    <row r="80" spans="1:16" ht="12.75" customHeight="1">
      <c r="A80" s="31">
        <v>70</v>
      </c>
      <c r="B80" s="32" t="s">
        <v>45</v>
      </c>
      <c r="C80" s="33" t="s">
        <v>119</v>
      </c>
      <c r="D80" s="34">
        <v>45169</v>
      </c>
      <c r="E80" s="38">
        <v>590.85</v>
      </c>
      <c r="F80" s="38">
        <v>586.15</v>
      </c>
      <c r="G80" s="39">
        <v>576.5</v>
      </c>
      <c r="H80" s="39">
        <v>562.15</v>
      </c>
      <c r="I80" s="39">
        <v>552.5</v>
      </c>
      <c r="J80" s="39">
        <v>600.5</v>
      </c>
      <c r="K80" s="39">
        <v>610.14999999999986</v>
      </c>
      <c r="L80" s="39">
        <v>624.5</v>
      </c>
      <c r="M80" s="31">
        <v>595.79999999999995</v>
      </c>
      <c r="N80" s="31">
        <v>571.79999999999995</v>
      </c>
      <c r="O80" s="253">
        <v>7506200</v>
      </c>
      <c r="P80" s="254">
        <v>-2.6799258385302546E-2</v>
      </c>
    </row>
    <row r="81" spans="1:16" ht="12.75" customHeight="1">
      <c r="A81" s="31">
        <v>71</v>
      </c>
      <c r="B81" s="32" t="s">
        <v>59</v>
      </c>
      <c r="C81" s="33" t="s">
        <v>120</v>
      </c>
      <c r="D81" s="34">
        <v>45169</v>
      </c>
      <c r="E81" s="38">
        <v>1027.1500000000001</v>
      </c>
      <c r="F81" s="38">
        <v>1025.3</v>
      </c>
      <c r="G81" s="39">
        <v>1018.25</v>
      </c>
      <c r="H81" s="39">
        <v>1009.35</v>
      </c>
      <c r="I81" s="39">
        <v>1002.3000000000001</v>
      </c>
      <c r="J81" s="39">
        <v>1034.1999999999998</v>
      </c>
      <c r="K81" s="39">
        <v>1041.2499999999995</v>
      </c>
      <c r="L81" s="39">
        <v>1050.1499999999999</v>
      </c>
      <c r="M81" s="31">
        <v>1032.3499999999999</v>
      </c>
      <c r="N81" s="31">
        <v>1016.4</v>
      </c>
      <c r="O81" s="253">
        <v>8391000</v>
      </c>
      <c r="P81" s="254">
        <v>-1.3171821709984712E-2</v>
      </c>
    </row>
    <row r="82" spans="1:16" ht="12.75" customHeight="1">
      <c r="A82" s="31">
        <v>72</v>
      </c>
      <c r="B82" s="32" t="s">
        <v>108</v>
      </c>
      <c r="C82" s="42" t="s">
        <v>121</v>
      </c>
      <c r="D82" s="34">
        <v>45169</v>
      </c>
      <c r="E82" s="38">
        <v>1629.95</v>
      </c>
      <c r="F82" s="38">
        <v>1623.8</v>
      </c>
      <c r="G82" s="39">
        <v>1606.1499999999999</v>
      </c>
      <c r="H82" s="39">
        <v>1582.35</v>
      </c>
      <c r="I82" s="39">
        <v>1564.6999999999998</v>
      </c>
      <c r="J82" s="39">
        <v>1647.6</v>
      </c>
      <c r="K82" s="39">
        <v>1665.25</v>
      </c>
      <c r="L82" s="39">
        <v>1689.05</v>
      </c>
      <c r="M82" s="31">
        <v>1641.45</v>
      </c>
      <c r="N82" s="31">
        <v>1600</v>
      </c>
      <c r="O82" s="253">
        <v>3605250</v>
      </c>
      <c r="P82" s="254">
        <v>5.9642147117296221E-3</v>
      </c>
    </row>
    <row r="83" spans="1:16" ht="12.75" customHeight="1">
      <c r="A83" s="31">
        <v>73</v>
      </c>
      <c r="B83" s="32" t="s">
        <v>43</v>
      </c>
      <c r="C83" s="33" t="s">
        <v>122</v>
      </c>
      <c r="D83" s="34">
        <v>45169</v>
      </c>
      <c r="E83" s="38">
        <v>298.95</v>
      </c>
      <c r="F83" s="38">
        <v>298.26666666666665</v>
      </c>
      <c r="G83" s="39">
        <v>294.33333333333331</v>
      </c>
      <c r="H83" s="39">
        <v>289.71666666666664</v>
      </c>
      <c r="I83" s="39">
        <v>285.7833333333333</v>
      </c>
      <c r="J83" s="39">
        <v>302.88333333333333</v>
      </c>
      <c r="K83" s="39">
        <v>306.81666666666672</v>
      </c>
      <c r="L83" s="39">
        <v>311.43333333333334</v>
      </c>
      <c r="M83" s="31">
        <v>302.2</v>
      </c>
      <c r="N83" s="31">
        <v>293.64999999999998</v>
      </c>
      <c r="O83" s="253">
        <v>9584000</v>
      </c>
      <c r="P83" s="254">
        <v>-8.339709257842387E-2</v>
      </c>
    </row>
    <row r="84" spans="1:16" ht="12.75" customHeight="1">
      <c r="A84" s="31">
        <v>74</v>
      </c>
      <c r="B84" s="32" t="s">
        <v>49</v>
      </c>
      <c r="C84" s="33" t="s">
        <v>123</v>
      </c>
      <c r="D84" s="34">
        <v>45169</v>
      </c>
      <c r="E84" s="38">
        <v>1786.65</v>
      </c>
      <c r="F84" s="38">
        <v>1781.6666666666667</v>
      </c>
      <c r="G84" s="39">
        <v>1774.7333333333336</v>
      </c>
      <c r="H84" s="39">
        <v>1762.8166666666668</v>
      </c>
      <c r="I84" s="39">
        <v>1755.8833333333337</v>
      </c>
      <c r="J84" s="39">
        <v>1793.5833333333335</v>
      </c>
      <c r="K84" s="39">
        <v>1800.5166666666664</v>
      </c>
      <c r="L84" s="39">
        <v>1812.4333333333334</v>
      </c>
      <c r="M84" s="31">
        <v>1788.6</v>
      </c>
      <c r="N84" s="31">
        <v>1769.75</v>
      </c>
      <c r="O84" s="253">
        <v>13707075</v>
      </c>
      <c r="P84" s="254">
        <v>9.7274222331082266E-3</v>
      </c>
    </row>
    <row r="85" spans="1:16" ht="12.75" customHeight="1">
      <c r="A85" s="31">
        <v>75</v>
      </c>
      <c r="B85" s="32" t="s">
        <v>84</v>
      </c>
      <c r="C85" s="33" t="s">
        <v>124</v>
      </c>
      <c r="D85" s="34">
        <v>45169</v>
      </c>
      <c r="E85" s="38">
        <v>456.35</v>
      </c>
      <c r="F85" s="38">
        <v>454.25</v>
      </c>
      <c r="G85" s="39">
        <v>451.4</v>
      </c>
      <c r="H85" s="39">
        <v>446.45</v>
      </c>
      <c r="I85" s="39">
        <v>443.59999999999997</v>
      </c>
      <c r="J85" s="39">
        <v>459.2</v>
      </c>
      <c r="K85" s="39">
        <v>462.05</v>
      </c>
      <c r="L85" s="39">
        <v>467</v>
      </c>
      <c r="M85" s="31">
        <v>457.1</v>
      </c>
      <c r="N85" s="31">
        <v>449.3</v>
      </c>
      <c r="O85" s="253">
        <v>8241250</v>
      </c>
      <c r="P85" s="254">
        <v>-7.8417668437237908E-2</v>
      </c>
    </row>
    <row r="86" spans="1:16" ht="12.75" customHeight="1">
      <c r="A86" s="31">
        <v>76</v>
      </c>
      <c r="B86" s="32" t="s">
        <v>45</v>
      </c>
      <c r="C86" s="33" t="s">
        <v>125</v>
      </c>
      <c r="D86" s="34">
        <v>45169</v>
      </c>
      <c r="E86" s="38">
        <v>3921.25</v>
      </c>
      <c r="F86" s="38">
        <v>3920.6333333333332</v>
      </c>
      <c r="G86" s="39">
        <v>3892.4666666666662</v>
      </c>
      <c r="H86" s="39">
        <v>3863.6833333333329</v>
      </c>
      <c r="I86" s="39">
        <v>3835.516666666666</v>
      </c>
      <c r="J86" s="39">
        <v>3949.4166666666665</v>
      </c>
      <c r="K86" s="39">
        <v>3977.5833333333335</v>
      </c>
      <c r="L86" s="39">
        <v>4006.3666666666668</v>
      </c>
      <c r="M86" s="31">
        <v>3948.8</v>
      </c>
      <c r="N86" s="31">
        <v>3891.85</v>
      </c>
      <c r="O86" s="253">
        <v>5196600</v>
      </c>
      <c r="P86" s="254">
        <v>-3.7773580713254082E-2</v>
      </c>
    </row>
    <row r="87" spans="1:16" ht="12.75" customHeight="1">
      <c r="A87" s="31">
        <v>77</v>
      </c>
      <c r="B87" s="32" t="s">
        <v>41</v>
      </c>
      <c r="C87" s="33" t="s">
        <v>126</v>
      </c>
      <c r="D87" s="34">
        <v>45169</v>
      </c>
      <c r="E87" s="38">
        <v>1317.8</v>
      </c>
      <c r="F87" s="38">
        <v>1314.2</v>
      </c>
      <c r="G87" s="39">
        <v>1307.4000000000001</v>
      </c>
      <c r="H87" s="39">
        <v>1297</v>
      </c>
      <c r="I87" s="39">
        <v>1290.2</v>
      </c>
      <c r="J87" s="39">
        <v>1324.6000000000001</v>
      </c>
      <c r="K87" s="39">
        <v>1331.3999999999999</v>
      </c>
      <c r="L87" s="39">
        <v>1341.8000000000002</v>
      </c>
      <c r="M87" s="31">
        <v>1321</v>
      </c>
      <c r="N87" s="31">
        <v>1303.8</v>
      </c>
      <c r="O87" s="253">
        <v>6042500</v>
      </c>
      <c r="P87" s="254">
        <v>1.3927342897894119E-2</v>
      </c>
    </row>
    <row r="88" spans="1:16" ht="12.75" customHeight="1">
      <c r="A88" s="31">
        <v>78</v>
      </c>
      <c r="B88" s="32" t="s">
        <v>87</v>
      </c>
      <c r="C88" s="33" t="s">
        <v>127</v>
      </c>
      <c r="D88" s="34">
        <v>45169</v>
      </c>
      <c r="E88" s="38">
        <v>1148.45</v>
      </c>
      <c r="F88" s="38">
        <v>1148.5833333333333</v>
      </c>
      <c r="G88" s="39">
        <v>1139.9166666666665</v>
      </c>
      <c r="H88" s="39">
        <v>1131.3833333333332</v>
      </c>
      <c r="I88" s="39">
        <v>1122.7166666666665</v>
      </c>
      <c r="J88" s="39">
        <v>1157.1166666666666</v>
      </c>
      <c r="K88" s="39">
        <v>1165.7833333333331</v>
      </c>
      <c r="L88" s="39">
        <v>1174.3166666666666</v>
      </c>
      <c r="M88" s="31">
        <v>1157.25</v>
      </c>
      <c r="N88" s="31">
        <v>1140.05</v>
      </c>
      <c r="O88" s="253">
        <v>10197600</v>
      </c>
      <c r="P88" s="254">
        <v>3.4953111679454391E-2</v>
      </c>
    </row>
    <row r="89" spans="1:16" ht="12.75" customHeight="1">
      <c r="A89" s="31">
        <v>79</v>
      </c>
      <c r="B89" s="32" t="s">
        <v>68</v>
      </c>
      <c r="C89" s="33" t="s">
        <v>128</v>
      </c>
      <c r="D89" s="34">
        <v>45169</v>
      </c>
      <c r="E89" s="38">
        <v>2488.5500000000002</v>
      </c>
      <c r="F89" s="38">
        <v>2480.0333333333333</v>
      </c>
      <c r="G89" s="39">
        <v>2457.4666666666667</v>
      </c>
      <c r="H89" s="39">
        <v>2426.3833333333332</v>
      </c>
      <c r="I89" s="39">
        <v>2403.8166666666666</v>
      </c>
      <c r="J89" s="39">
        <v>2511.1166666666668</v>
      </c>
      <c r="K89" s="39">
        <v>2533.6833333333334</v>
      </c>
      <c r="L89" s="39">
        <v>2564.7666666666669</v>
      </c>
      <c r="M89" s="31">
        <v>2502.6</v>
      </c>
      <c r="N89" s="31">
        <v>2448.9499999999998</v>
      </c>
      <c r="O89" s="253">
        <v>3964500</v>
      </c>
      <c r="P89" s="254">
        <v>3.1938153990317041E-2</v>
      </c>
    </row>
    <row r="90" spans="1:16" ht="12.75" customHeight="1">
      <c r="A90" s="31">
        <v>80</v>
      </c>
      <c r="B90" s="32" t="s">
        <v>63</v>
      </c>
      <c r="C90" s="33" t="s">
        <v>129</v>
      </c>
      <c r="D90" s="34">
        <v>45169</v>
      </c>
      <c r="E90" s="38">
        <v>1576.5</v>
      </c>
      <c r="F90" s="38">
        <v>1573.6000000000001</v>
      </c>
      <c r="G90" s="39">
        <v>1565.2000000000003</v>
      </c>
      <c r="H90" s="39">
        <v>1553.9</v>
      </c>
      <c r="I90" s="39">
        <v>1545.5000000000002</v>
      </c>
      <c r="J90" s="39">
        <v>1584.9000000000003</v>
      </c>
      <c r="K90" s="39">
        <v>1593.3000000000004</v>
      </c>
      <c r="L90" s="39">
        <v>1604.6000000000004</v>
      </c>
      <c r="M90" s="31">
        <v>1582</v>
      </c>
      <c r="N90" s="31">
        <v>1562.3</v>
      </c>
      <c r="O90" s="253">
        <v>136551250</v>
      </c>
      <c r="P90" s="254">
        <v>1.7287016094666798E-2</v>
      </c>
    </row>
    <row r="91" spans="1:16" ht="12.75" customHeight="1">
      <c r="A91" s="31">
        <v>81</v>
      </c>
      <c r="B91" s="32" t="s">
        <v>68</v>
      </c>
      <c r="C91" s="33" t="s">
        <v>130</v>
      </c>
      <c r="D91" s="34">
        <v>45169</v>
      </c>
      <c r="E91" s="38">
        <v>626.45000000000005</v>
      </c>
      <c r="F91" s="38">
        <v>626.76666666666677</v>
      </c>
      <c r="G91" s="39">
        <v>622.68333333333351</v>
      </c>
      <c r="H91" s="39">
        <v>618.91666666666674</v>
      </c>
      <c r="I91" s="39">
        <v>614.83333333333348</v>
      </c>
      <c r="J91" s="39">
        <v>630.53333333333353</v>
      </c>
      <c r="K91" s="39">
        <v>634.61666666666679</v>
      </c>
      <c r="L91" s="39">
        <v>638.38333333333355</v>
      </c>
      <c r="M91" s="31">
        <v>630.85</v>
      </c>
      <c r="N91" s="31">
        <v>623</v>
      </c>
      <c r="O91" s="253">
        <v>18880400</v>
      </c>
      <c r="P91" s="254">
        <v>2.6002749716061927E-2</v>
      </c>
    </row>
    <row r="92" spans="1:16" ht="12.75" customHeight="1">
      <c r="A92" s="31">
        <v>82</v>
      </c>
      <c r="B92" s="32" t="s">
        <v>56</v>
      </c>
      <c r="C92" s="33" t="s">
        <v>131</v>
      </c>
      <c r="D92" s="34">
        <v>45169</v>
      </c>
      <c r="E92" s="38">
        <v>2933.4</v>
      </c>
      <c r="F92" s="38">
        <v>2927.4</v>
      </c>
      <c r="G92" s="39">
        <v>2909.8</v>
      </c>
      <c r="H92" s="39">
        <v>2886.2000000000003</v>
      </c>
      <c r="I92" s="39">
        <v>2868.6000000000004</v>
      </c>
      <c r="J92" s="39">
        <v>2951</v>
      </c>
      <c r="K92" s="39">
        <v>2968.5999999999995</v>
      </c>
      <c r="L92" s="39">
        <v>2992.2</v>
      </c>
      <c r="M92" s="31">
        <v>2945</v>
      </c>
      <c r="N92" s="31">
        <v>2903.8</v>
      </c>
      <c r="O92" s="253">
        <v>4083900</v>
      </c>
      <c r="P92" s="254">
        <v>5.1447890636483905E-4</v>
      </c>
    </row>
    <row r="93" spans="1:16" ht="12.75" customHeight="1">
      <c r="A93" s="31">
        <v>83</v>
      </c>
      <c r="B93" s="32" t="s">
        <v>132</v>
      </c>
      <c r="C93" s="33" t="s">
        <v>133</v>
      </c>
      <c r="D93" s="34">
        <v>45169</v>
      </c>
      <c r="E93" s="38">
        <v>446.9</v>
      </c>
      <c r="F93" s="38">
        <v>448.23333333333329</v>
      </c>
      <c r="G93" s="39">
        <v>444.56666666666661</v>
      </c>
      <c r="H93" s="39">
        <v>442.23333333333329</v>
      </c>
      <c r="I93" s="39">
        <v>438.56666666666661</v>
      </c>
      <c r="J93" s="39">
        <v>450.56666666666661</v>
      </c>
      <c r="K93" s="39">
        <v>454.23333333333323</v>
      </c>
      <c r="L93" s="39">
        <v>456.56666666666661</v>
      </c>
      <c r="M93" s="31">
        <v>451.9</v>
      </c>
      <c r="N93" s="31">
        <v>445.9</v>
      </c>
      <c r="O93" s="253">
        <v>26042800</v>
      </c>
      <c r="P93" s="254">
        <v>2.3099769002309978E-2</v>
      </c>
    </row>
    <row r="94" spans="1:16" ht="12.75" customHeight="1">
      <c r="A94" s="31">
        <v>84</v>
      </c>
      <c r="B94" s="32" t="s">
        <v>132</v>
      </c>
      <c r="C94" s="33" t="s">
        <v>134</v>
      </c>
      <c r="D94" s="34">
        <v>45169</v>
      </c>
      <c r="E94" s="38">
        <v>147.69999999999999</v>
      </c>
      <c r="F94" s="38">
        <v>148.49999999999997</v>
      </c>
      <c r="G94" s="39">
        <v>146.14999999999995</v>
      </c>
      <c r="H94" s="39">
        <v>144.59999999999997</v>
      </c>
      <c r="I94" s="39">
        <v>142.24999999999994</v>
      </c>
      <c r="J94" s="39">
        <v>150.04999999999995</v>
      </c>
      <c r="K94" s="39">
        <v>152.39999999999998</v>
      </c>
      <c r="L94" s="39">
        <v>153.94999999999996</v>
      </c>
      <c r="M94" s="31">
        <v>150.85</v>
      </c>
      <c r="N94" s="31">
        <v>146.94999999999999</v>
      </c>
      <c r="O94" s="253">
        <v>27379800</v>
      </c>
      <c r="P94" s="254">
        <v>-3.4933682047450031E-2</v>
      </c>
    </row>
    <row r="95" spans="1:16" ht="12.75" customHeight="1">
      <c r="A95" s="31">
        <v>85</v>
      </c>
      <c r="B95" s="32" t="s">
        <v>84</v>
      </c>
      <c r="C95" s="33" t="s">
        <v>135</v>
      </c>
      <c r="D95" s="34">
        <v>45169</v>
      </c>
      <c r="E95" s="38">
        <v>263.89999999999998</v>
      </c>
      <c r="F95" s="38">
        <v>263.89999999999998</v>
      </c>
      <c r="G95" s="39">
        <v>261.64999999999998</v>
      </c>
      <c r="H95" s="39">
        <v>259.39999999999998</v>
      </c>
      <c r="I95" s="39">
        <v>257.14999999999998</v>
      </c>
      <c r="J95" s="39">
        <v>266.14999999999998</v>
      </c>
      <c r="K95" s="39">
        <v>268.39999999999998</v>
      </c>
      <c r="L95" s="39">
        <v>270.64999999999998</v>
      </c>
      <c r="M95" s="31">
        <v>266.14999999999998</v>
      </c>
      <c r="N95" s="31">
        <v>261.64999999999998</v>
      </c>
      <c r="O95" s="253">
        <v>48105900</v>
      </c>
      <c r="P95" s="254">
        <v>-5.0815278088005358E-3</v>
      </c>
    </row>
    <row r="96" spans="1:16" ht="12.75" customHeight="1">
      <c r="A96" s="31">
        <v>86</v>
      </c>
      <c r="B96" s="32" t="s">
        <v>59</v>
      </c>
      <c r="C96" s="33" t="s">
        <v>136</v>
      </c>
      <c r="D96" s="34">
        <v>45169</v>
      </c>
      <c r="E96" s="38">
        <v>2552.0500000000002</v>
      </c>
      <c r="F96" s="38">
        <v>2548.2999999999997</v>
      </c>
      <c r="G96" s="39">
        <v>2537.8999999999996</v>
      </c>
      <c r="H96" s="39">
        <v>2523.75</v>
      </c>
      <c r="I96" s="39">
        <v>2513.35</v>
      </c>
      <c r="J96" s="39">
        <v>2562.4499999999994</v>
      </c>
      <c r="K96" s="39">
        <v>2572.85</v>
      </c>
      <c r="L96" s="39">
        <v>2586.9999999999991</v>
      </c>
      <c r="M96" s="31">
        <v>2558.6999999999998</v>
      </c>
      <c r="N96" s="31">
        <v>2534.15</v>
      </c>
      <c r="O96" s="253">
        <v>8500500</v>
      </c>
      <c r="P96" s="254">
        <v>6.0358601100656845E-3</v>
      </c>
    </row>
    <row r="97" spans="1:16" ht="12.75" customHeight="1">
      <c r="A97" s="31">
        <v>87</v>
      </c>
      <c r="B97" s="32" t="s">
        <v>68</v>
      </c>
      <c r="C97" s="33" t="s">
        <v>137</v>
      </c>
      <c r="D97" s="34">
        <v>45169</v>
      </c>
      <c r="E97" s="38">
        <v>192.2</v>
      </c>
      <c r="F97" s="38">
        <v>186.36666666666667</v>
      </c>
      <c r="G97" s="39">
        <v>178.33333333333334</v>
      </c>
      <c r="H97" s="39">
        <v>164.46666666666667</v>
      </c>
      <c r="I97" s="39">
        <v>156.43333333333334</v>
      </c>
      <c r="J97" s="39">
        <v>200.23333333333335</v>
      </c>
      <c r="K97" s="39">
        <v>208.26666666666665</v>
      </c>
      <c r="L97" s="39">
        <v>222.13333333333335</v>
      </c>
      <c r="M97" s="31">
        <v>194.4</v>
      </c>
      <c r="N97" s="31">
        <v>172.5</v>
      </c>
      <c r="O97" s="253">
        <v>77810700</v>
      </c>
      <c r="P97" s="254">
        <v>0.49931210691823902</v>
      </c>
    </row>
    <row r="98" spans="1:16" ht="12.75" customHeight="1">
      <c r="A98" s="31">
        <v>88</v>
      </c>
      <c r="B98" s="32" t="s">
        <v>63</v>
      </c>
      <c r="C98" s="33" t="s">
        <v>138</v>
      </c>
      <c r="D98" s="34">
        <v>45169</v>
      </c>
      <c r="E98" s="38">
        <v>970.55</v>
      </c>
      <c r="F98" s="38">
        <v>969.68333333333339</v>
      </c>
      <c r="G98" s="39">
        <v>965.76666666666677</v>
      </c>
      <c r="H98" s="39">
        <v>960.98333333333335</v>
      </c>
      <c r="I98" s="39">
        <v>957.06666666666672</v>
      </c>
      <c r="J98" s="39">
        <v>974.46666666666681</v>
      </c>
      <c r="K98" s="39">
        <v>978.38333333333333</v>
      </c>
      <c r="L98" s="39">
        <v>983.16666666666686</v>
      </c>
      <c r="M98" s="31">
        <v>973.6</v>
      </c>
      <c r="N98" s="31">
        <v>964.9</v>
      </c>
      <c r="O98" s="253">
        <v>85222900</v>
      </c>
      <c r="P98" s="254">
        <v>8.0062924325219401E-3</v>
      </c>
    </row>
    <row r="99" spans="1:16" ht="12.75" customHeight="1">
      <c r="A99" s="31">
        <v>89</v>
      </c>
      <c r="B99" s="32" t="s">
        <v>68</v>
      </c>
      <c r="C99" s="33" t="s">
        <v>139</v>
      </c>
      <c r="D99" s="34">
        <v>45169</v>
      </c>
      <c r="E99" s="38">
        <v>1326.6</v>
      </c>
      <c r="F99" s="38">
        <v>1327.7333333333333</v>
      </c>
      <c r="G99" s="39">
        <v>1314.8666666666668</v>
      </c>
      <c r="H99" s="39">
        <v>1303.1333333333334</v>
      </c>
      <c r="I99" s="39">
        <v>1290.2666666666669</v>
      </c>
      <c r="J99" s="39">
        <v>1339.4666666666667</v>
      </c>
      <c r="K99" s="39">
        <v>1352.333333333333</v>
      </c>
      <c r="L99" s="39">
        <v>1364.0666666666666</v>
      </c>
      <c r="M99" s="31">
        <v>1340.6</v>
      </c>
      <c r="N99" s="31">
        <v>1316</v>
      </c>
      <c r="O99" s="253">
        <v>3833000</v>
      </c>
      <c r="P99" s="254">
        <v>2.5003342692873378E-2</v>
      </c>
    </row>
    <row r="100" spans="1:16" ht="12.75" customHeight="1">
      <c r="A100" s="31">
        <v>90</v>
      </c>
      <c r="B100" s="32" t="s">
        <v>68</v>
      </c>
      <c r="C100" s="33" t="s">
        <v>140</v>
      </c>
      <c r="D100" s="34">
        <v>45169</v>
      </c>
      <c r="E100" s="38">
        <v>547.45000000000005</v>
      </c>
      <c r="F100" s="38">
        <v>549</v>
      </c>
      <c r="G100" s="39">
        <v>542</v>
      </c>
      <c r="H100" s="39">
        <v>536.54999999999995</v>
      </c>
      <c r="I100" s="39">
        <v>529.54999999999995</v>
      </c>
      <c r="J100" s="39">
        <v>554.45000000000005</v>
      </c>
      <c r="K100" s="39">
        <v>561.45000000000005</v>
      </c>
      <c r="L100" s="39">
        <v>566.90000000000009</v>
      </c>
      <c r="M100" s="31">
        <v>556</v>
      </c>
      <c r="N100" s="31">
        <v>543.54999999999995</v>
      </c>
      <c r="O100" s="253">
        <v>8566500</v>
      </c>
      <c r="P100" s="254">
        <v>4.1963145411421272E-2</v>
      </c>
    </row>
    <row r="101" spans="1:16" ht="12.75" customHeight="1">
      <c r="A101" s="31">
        <v>91</v>
      </c>
      <c r="B101" s="32" t="s">
        <v>79</v>
      </c>
      <c r="C101" s="33" t="s">
        <v>141</v>
      </c>
      <c r="D101" s="34">
        <v>45169</v>
      </c>
      <c r="E101" s="38">
        <v>8.9499999999999993</v>
      </c>
      <c r="F101" s="38">
        <v>8.9</v>
      </c>
      <c r="G101" s="39">
        <v>8.5</v>
      </c>
      <c r="H101" s="39">
        <v>8.0499999999999989</v>
      </c>
      <c r="I101" s="39">
        <v>7.6499999999999986</v>
      </c>
      <c r="J101" s="39">
        <v>9.3500000000000014</v>
      </c>
      <c r="K101" s="39">
        <v>9.7500000000000036</v>
      </c>
      <c r="L101" s="39">
        <v>10.200000000000003</v>
      </c>
      <c r="M101" s="31">
        <v>9.3000000000000007</v>
      </c>
      <c r="N101" s="31">
        <v>8.4499999999999993</v>
      </c>
      <c r="O101" s="253">
        <v>1056240000</v>
      </c>
      <c r="P101" s="254">
        <v>5.0525143220878421E-2</v>
      </c>
    </row>
    <row r="102" spans="1:16" ht="12.75" customHeight="1">
      <c r="A102" s="31">
        <v>92</v>
      </c>
      <c r="B102" s="32" t="s">
        <v>68</v>
      </c>
      <c r="C102" s="33" t="s">
        <v>142</v>
      </c>
      <c r="D102" s="34">
        <v>45169</v>
      </c>
      <c r="E102" s="38">
        <v>120.95</v>
      </c>
      <c r="F102" s="38">
        <v>120.83333333333333</v>
      </c>
      <c r="G102" s="39">
        <v>119.81666666666666</v>
      </c>
      <c r="H102" s="39">
        <v>118.68333333333334</v>
      </c>
      <c r="I102" s="39">
        <v>117.66666666666667</v>
      </c>
      <c r="J102" s="39">
        <v>121.96666666666665</v>
      </c>
      <c r="K102" s="39">
        <v>122.98333333333333</v>
      </c>
      <c r="L102" s="39">
        <v>124.11666666666665</v>
      </c>
      <c r="M102" s="31">
        <v>121.85</v>
      </c>
      <c r="N102" s="31">
        <v>119.7</v>
      </c>
      <c r="O102" s="253">
        <v>121920000</v>
      </c>
      <c r="P102" s="254">
        <v>7.5200396661432942E-3</v>
      </c>
    </row>
    <row r="103" spans="1:16" ht="12.75" customHeight="1">
      <c r="A103" s="31">
        <v>93</v>
      </c>
      <c r="B103" s="32" t="s">
        <v>63</v>
      </c>
      <c r="C103" s="33" t="s">
        <v>143</v>
      </c>
      <c r="D103" s="34">
        <v>45169</v>
      </c>
      <c r="E103" s="38">
        <v>90.2</v>
      </c>
      <c r="F103" s="38">
        <v>90.166666666666671</v>
      </c>
      <c r="G103" s="39">
        <v>89.433333333333337</v>
      </c>
      <c r="H103" s="39">
        <v>88.666666666666671</v>
      </c>
      <c r="I103" s="39">
        <v>87.933333333333337</v>
      </c>
      <c r="J103" s="39">
        <v>90.933333333333337</v>
      </c>
      <c r="K103" s="39">
        <v>91.666666666666657</v>
      </c>
      <c r="L103" s="39">
        <v>92.433333333333337</v>
      </c>
      <c r="M103" s="31">
        <v>90.9</v>
      </c>
      <c r="N103" s="31">
        <v>89.4</v>
      </c>
      <c r="O103" s="253">
        <v>245160000</v>
      </c>
      <c r="P103" s="254">
        <v>-4.5103996260808597E-2</v>
      </c>
    </row>
    <row r="104" spans="1:16" ht="12.75" customHeight="1">
      <c r="A104" s="31">
        <v>94</v>
      </c>
      <c r="B104" s="32" t="s">
        <v>45</v>
      </c>
      <c r="C104" s="33" t="s">
        <v>144</v>
      </c>
      <c r="D104" s="34">
        <v>45169</v>
      </c>
      <c r="E104" s="38">
        <v>125.2</v>
      </c>
      <c r="F104" s="38">
        <v>124.93333333333334</v>
      </c>
      <c r="G104" s="39">
        <v>124.26666666666668</v>
      </c>
      <c r="H104" s="39">
        <v>123.33333333333334</v>
      </c>
      <c r="I104" s="39">
        <v>122.66666666666669</v>
      </c>
      <c r="J104" s="39">
        <v>125.86666666666667</v>
      </c>
      <c r="K104" s="39">
        <v>126.53333333333333</v>
      </c>
      <c r="L104" s="39">
        <v>127.46666666666667</v>
      </c>
      <c r="M104" s="31">
        <v>125.6</v>
      </c>
      <c r="N104" s="31">
        <v>124</v>
      </c>
      <c r="O104" s="253">
        <v>51870000</v>
      </c>
      <c r="P104" s="254">
        <v>-2.6258359732488561E-2</v>
      </c>
    </row>
    <row r="105" spans="1:16" ht="12.75" customHeight="1">
      <c r="A105" s="31">
        <v>95</v>
      </c>
      <c r="B105" s="32" t="s">
        <v>84</v>
      </c>
      <c r="C105" s="33" t="s">
        <v>145</v>
      </c>
      <c r="D105" s="34">
        <v>45169</v>
      </c>
      <c r="E105" s="38">
        <v>445.15</v>
      </c>
      <c r="F105" s="38">
        <v>444.31666666666661</v>
      </c>
      <c r="G105" s="39">
        <v>440.93333333333322</v>
      </c>
      <c r="H105" s="39">
        <v>436.71666666666664</v>
      </c>
      <c r="I105" s="39">
        <v>433.33333333333326</v>
      </c>
      <c r="J105" s="39">
        <v>448.53333333333319</v>
      </c>
      <c r="K105" s="39">
        <v>451.91666666666663</v>
      </c>
      <c r="L105" s="39">
        <v>456.13333333333316</v>
      </c>
      <c r="M105" s="31">
        <v>447.7</v>
      </c>
      <c r="N105" s="31">
        <v>440.1</v>
      </c>
      <c r="O105" s="253">
        <v>10778625</v>
      </c>
      <c r="P105" s="254">
        <v>7.9722257940079717E-3</v>
      </c>
    </row>
    <row r="106" spans="1:16" ht="12.75" customHeight="1">
      <c r="A106" s="31">
        <v>96</v>
      </c>
      <c r="B106" s="32" t="s">
        <v>117</v>
      </c>
      <c r="C106" s="33" t="s">
        <v>146</v>
      </c>
      <c r="D106" s="34">
        <v>45169</v>
      </c>
      <c r="E106" s="38">
        <v>393.85</v>
      </c>
      <c r="F106" s="38">
        <v>394.76666666666671</v>
      </c>
      <c r="G106" s="39">
        <v>391.18333333333339</v>
      </c>
      <c r="H106" s="39">
        <v>388.51666666666671</v>
      </c>
      <c r="I106" s="39">
        <v>384.93333333333339</v>
      </c>
      <c r="J106" s="39">
        <v>397.43333333333339</v>
      </c>
      <c r="K106" s="39">
        <v>401.01666666666677</v>
      </c>
      <c r="L106" s="39">
        <v>403.68333333333339</v>
      </c>
      <c r="M106" s="31">
        <v>398.35</v>
      </c>
      <c r="N106" s="31">
        <v>392.1</v>
      </c>
      <c r="O106" s="253">
        <v>19444000</v>
      </c>
      <c r="P106" s="254">
        <v>1.450485234269018E-2</v>
      </c>
    </row>
    <row r="107" spans="1:16" ht="12.75" customHeight="1">
      <c r="A107" s="31">
        <v>97</v>
      </c>
      <c r="B107" s="32" t="s">
        <v>49</v>
      </c>
      <c r="C107" s="33" t="s">
        <v>147</v>
      </c>
      <c r="D107" s="34">
        <v>45169</v>
      </c>
      <c r="E107" s="38">
        <v>240.25</v>
      </c>
      <c r="F107" s="38">
        <v>238.70000000000002</v>
      </c>
      <c r="G107" s="39">
        <v>235.40000000000003</v>
      </c>
      <c r="H107" s="39">
        <v>230.55</v>
      </c>
      <c r="I107" s="39">
        <v>227.25000000000003</v>
      </c>
      <c r="J107" s="39">
        <v>243.55000000000004</v>
      </c>
      <c r="K107" s="39">
        <v>246.85000000000005</v>
      </c>
      <c r="L107" s="39">
        <v>251.70000000000005</v>
      </c>
      <c r="M107" s="31">
        <v>242</v>
      </c>
      <c r="N107" s="31">
        <v>233.85</v>
      </c>
      <c r="O107" s="253">
        <v>20097000</v>
      </c>
      <c r="P107" s="254">
        <v>-3.5624826050654049E-2</v>
      </c>
    </row>
    <row r="108" spans="1:16" ht="12.75" customHeight="1">
      <c r="A108" s="31">
        <v>98</v>
      </c>
      <c r="B108" s="32" t="s">
        <v>45</v>
      </c>
      <c r="C108" s="33" t="s">
        <v>148</v>
      </c>
      <c r="D108" s="34">
        <v>45169</v>
      </c>
      <c r="E108" s="38">
        <v>3036.8</v>
      </c>
      <c r="F108" s="38">
        <v>3037.2333333333336</v>
      </c>
      <c r="G108" s="39">
        <v>3014.5666666666671</v>
      </c>
      <c r="H108" s="39">
        <v>2992.3333333333335</v>
      </c>
      <c r="I108" s="39">
        <v>2969.666666666667</v>
      </c>
      <c r="J108" s="39">
        <v>3059.4666666666672</v>
      </c>
      <c r="K108" s="39">
        <v>3082.1333333333332</v>
      </c>
      <c r="L108" s="39">
        <v>3104.3666666666672</v>
      </c>
      <c r="M108" s="31">
        <v>3059.9</v>
      </c>
      <c r="N108" s="31">
        <v>3015</v>
      </c>
      <c r="O108" s="253">
        <v>722700</v>
      </c>
      <c r="P108" s="254">
        <v>-7.8253706754530476E-3</v>
      </c>
    </row>
    <row r="109" spans="1:16" ht="12.75" customHeight="1">
      <c r="A109" s="31">
        <v>99</v>
      </c>
      <c r="B109" s="32" t="s">
        <v>45</v>
      </c>
      <c r="C109" s="33" t="s">
        <v>149</v>
      </c>
      <c r="D109" s="34">
        <v>45169</v>
      </c>
      <c r="E109" s="38">
        <v>2483.15</v>
      </c>
      <c r="F109" s="38">
        <v>2476.4</v>
      </c>
      <c r="G109" s="39">
        <v>2462.8000000000002</v>
      </c>
      <c r="H109" s="39">
        <v>2442.4500000000003</v>
      </c>
      <c r="I109" s="39">
        <v>2428.8500000000004</v>
      </c>
      <c r="J109" s="39">
        <v>2496.75</v>
      </c>
      <c r="K109" s="39">
        <v>2510.3499999999995</v>
      </c>
      <c r="L109" s="39">
        <v>2530.6999999999998</v>
      </c>
      <c r="M109" s="31">
        <v>2490</v>
      </c>
      <c r="N109" s="31">
        <v>2456.0500000000002</v>
      </c>
      <c r="O109" s="253">
        <v>7160100</v>
      </c>
      <c r="P109" s="254">
        <v>5.5614072045502422E-3</v>
      </c>
    </row>
    <row r="110" spans="1:16" ht="12.75" customHeight="1">
      <c r="A110" s="31">
        <v>100</v>
      </c>
      <c r="B110" s="32" t="s">
        <v>63</v>
      </c>
      <c r="C110" s="33" t="s">
        <v>150</v>
      </c>
      <c r="D110" s="34">
        <v>45169</v>
      </c>
      <c r="E110" s="38">
        <v>1407.9</v>
      </c>
      <c r="F110" s="38">
        <v>1403.6833333333334</v>
      </c>
      <c r="G110" s="39">
        <v>1398.1166666666668</v>
      </c>
      <c r="H110" s="39">
        <v>1388.3333333333335</v>
      </c>
      <c r="I110" s="39">
        <v>1382.7666666666669</v>
      </c>
      <c r="J110" s="39">
        <v>1413.4666666666667</v>
      </c>
      <c r="K110" s="39">
        <v>1419.0333333333333</v>
      </c>
      <c r="L110" s="39">
        <v>1428.8166666666666</v>
      </c>
      <c r="M110" s="31">
        <v>1409.25</v>
      </c>
      <c r="N110" s="31">
        <v>1393.9</v>
      </c>
      <c r="O110" s="253">
        <v>21936500</v>
      </c>
      <c r="P110" s="254">
        <v>-6.903888813436552E-3</v>
      </c>
    </row>
    <row r="111" spans="1:16" ht="12.75" customHeight="1">
      <c r="A111" s="31">
        <v>101</v>
      </c>
      <c r="B111" s="32" t="s">
        <v>79</v>
      </c>
      <c r="C111" s="33" t="s">
        <v>151</v>
      </c>
      <c r="D111" s="34">
        <v>45169</v>
      </c>
      <c r="E111" s="38">
        <v>172.45</v>
      </c>
      <c r="F111" s="38">
        <v>171.28333333333333</v>
      </c>
      <c r="G111" s="39">
        <v>167.31666666666666</v>
      </c>
      <c r="H111" s="39">
        <v>162.18333333333334</v>
      </c>
      <c r="I111" s="39">
        <v>158.21666666666667</v>
      </c>
      <c r="J111" s="39">
        <v>176.41666666666666</v>
      </c>
      <c r="K111" s="39">
        <v>180.3833333333333</v>
      </c>
      <c r="L111" s="39">
        <v>185.51666666666665</v>
      </c>
      <c r="M111" s="31">
        <v>175.25</v>
      </c>
      <c r="N111" s="31">
        <v>166.15</v>
      </c>
      <c r="O111" s="253">
        <v>92565000</v>
      </c>
      <c r="P111" s="254">
        <v>3.4227321075824345E-2</v>
      </c>
    </row>
    <row r="112" spans="1:16" ht="12.75" customHeight="1">
      <c r="A112" s="31">
        <v>102</v>
      </c>
      <c r="B112" s="32" t="s">
        <v>87</v>
      </c>
      <c r="C112" s="33" t="s">
        <v>152</v>
      </c>
      <c r="D112" s="34">
        <v>45169</v>
      </c>
      <c r="E112" s="38">
        <v>1415.45</v>
      </c>
      <c r="F112" s="38">
        <v>1416.8333333333333</v>
      </c>
      <c r="G112" s="39">
        <v>1411.0666666666666</v>
      </c>
      <c r="H112" s="39">
        <v>1406.6833333333334</v>
      </c>
      <c r="I112" s="39">
        <v>1400.9166666666667</v>
      </c>
      <c r="J112" s="39">
        <v>1421.2166666666665</v>
      </c>
      <c r="K112" s="39">
        <v>1426.9833333333333</v>
      </c>
      <c r="L112" s="39">
        <v>1431.3666666666663</v>
      </c>
      <c r="M112" s="31">
        <v>1422.6</v>
      </c>
      <c r="N112" s="31">
        <v>1412.45</v>
      </c>
      <c r="O112" s="253">
        <v>29040400</v>
      </c>
      <c r="P112" s="254">
        <v>3.1454672027505078E-2</v>
      </c>
    </row>
    <row r="113" spans="1:16" ht="12.75" customHeight="1">
      <c r="A113" s="31">
        <v>103</v>
      </c>
      <c r="B113" s="32" t="s">
        <v>84</v>
      </c>
      <c r="C113" s="33" t="s">
        <v>154</v>
      </c>
      <c r="D113" s="34">
        <v>45169</v>
      </c>
      <c r="E113" s="38">
        <v>91.95</v>
      </c>
      <c r="F113" s="38">
        <v>92.05</v>
      </c>
      <c r="G113" s="39">
        <v>91.649999999999991</v>
      </c>
      <c r="H113" s="39">
        <v>91.35</v>
      </c>
      <c r="I113" s="39">
        <v>90.949999999999989</v>
      </c>
      <c r="J113" s="39">
        <v>92.35</v>
      </c>
      <c r="K113" s="39">
        <v>92.75</v>
      </c>
      <c r="L113" s="39">
        <v>93.05</v>
      </c>
      <c r="M113" s="31">
        <v>92.45</v>
      </c>
      <c r="N113" s="31">
        <v>91.75</v>
      </c>
      <c r="O113" s="253">
        <v>111023250</v>
      </c>
      <c r="P113" s="254">
        <v>-2.0978419740349068E-2</v>
      </c>
    </row>
    <row r="114" spans="1:16" ht="12.75" customHeight="1">
      <c r="A114" s="31">
        <v>104</v>
      </c>
      <c r="B114" s="32" t="s">
        <v>43</v>
      </c>
      <c r="C114" s="33" t="s">
        <v>155</v>
      </c>
      <c r="D114" s="34">
        <v>45169</v>
      </c>
      <c r="E114" s="38">
        <v>892.9</v>
      </c>
      <c r="F114" s="38">
        <v>889.4666666666667</v>
      </c>
      <c r="G114" s="39">
        <v>883.03333333333342</v>
      </c>
      <c r="H114" s="39">
        <v>873.16666666666674</v>
      </c>
      <c r="I114" s="39">
        <v>866.73333333333346</v>
      </c>
      <c r="J114" s="39">
        <v>899.33333333333337</v>
      </c>
      <c r="K114" s="39">
        <v>905.76666666666677</v>
      </c>
      <c r="L114" s="39">
        <v>915.63333333333333</v>
      </c>
      <c r="M114" s="31">
        <v>895.9</v>
      </c>
      <c r="N114" s="31">
        <v>879.6</v>
      </c>
      <c r="O114" s="253">
        <v>2333500</v>
      </c>
      <c r="P114" s="254">
        <v>-4.4704630122405532E-2</v>
      </c>
    </row>
    <row r="115" spans="1:16" ht="12.75" customHeight="1">
      <c r="A115" s="31">
        <v>105</v>
      </c>
      <c r="B115" s="32" t="s">
        <v>45</v>
      </c>
      <c r="C115" s="33" t="s">
        <v>156</v>
      </c>
      <c r="D115" s="34">
        <v>45169</v>
      </c>
      <c r="E115" s="38">
        <v>678.95</v>
      </c>
      <c r="F115" s="38">
        <v>673.31666666666672</v>
      </c>
      <c r="G115" s="39">
        <v>660.68333333333339</v>
      </c>
      <c r="H115" s="39">
        <v>642.41666666666663</v>
      </c>
      <c r="I115" s="39">
        <v>629.7833333333333</v>
      </c>
      <c r="J115" s="39">
        <v>691.58333333333348</v>
      </c>
      <c r="K115" s="39">
        <v>704.21666666666692</v>
      </c>
      <c r="L115" s="39">
        <v>722.48333333333358</v>
      </c>
      <c r="M115" s="31">
        <v>685.95</v>
      </c>
      <c r="N115" s="31">
        <v>655.04999999999995</v>
      </c>
      <c r="O115" s="253">
        <v>14688625</v>
      </c>
      <c r="P115" s="254">
        <v>1.8319684561722779E-2</v>
      </c>
    </row>
    <row r="116" spans="1:16" ht="12.75" customHeight="1">
      <c r="A116" s="31">
        <v>106</v>
      </c>
      <c r="B116" s="32" t="s">
        <v>59</v>
      </c>
      <c r="C116" s="33" t="s">
        <v>157</v>
      </c>
      <c r="D116" s="34">
        <v>45169</v>
      </c>
      <c r="E116" s="38">
        <v>442.25</v>
      </c>
      <c r="F116" s="38">
        <v>443.35000000000008</v>
      </c>
      <c r="G116" s="39">
        <v>440.75000000000017</v>
      </c>
      <c r="H116" s="39">
        <v>439.25000000000011</v>
      </c>
      <c r="I116" s="39">
        <v>436.6500000000002</v>
      </c>
      <c r="J116" s="39">
        <v>444.85000000000014</v>
      </c>
      <c r="K116" s="39">
        <v>447.45000000000005</v>
      </c>
      <c r="L116" s="39">
        <v>448.9500000000001</v>
      </c>
      <c r="M116" s="31">
        <v>445.95</v>
      </c>
      <c r="N116" s="31">
        <v>441.85</v>
      </c>
      <c r="O116" s="253">
        <v>73865600</v>
      </c>
      <c r="P116" s="254">
        <v>-2.3339240178069758E-3</v>
      </c>
    </row>
    <row r="117" spans="1:16" ht="12.75" customHeight="1">
      <c r="A117" s="31">
        <v>107</v>
      </c>
      <c r="B117" s="32" t="s">
        <v>132</v>
      </c>
      <c r="C117" s="33" t="s">
        <v>158</v>
      </c>
      <c r="D117" s="34">
        <v>45169</v>
      </c>
      <c r="E117" s="38">
        <v>653.9</v>
      </c>
      <c r="F117" s="38">
        <v>649.58333333333326</v>
      </c>
      <c r="G117" s="39">
        <v>639.86666666666656</v>
      </c>
      <c r="H117" s="39">
        <v>625.83333333333326</v>
      </c>
      <c r="I117" s="39">
        <v>616.11666666666656</v>
      </c>
      <c r="J117" s="39">
        <v>663.61666666666656</v>
      </c>
      <c r="K117" s="39">
        <v>673.33333333333326</v>
      </c>
      <c r="L117" s="39">
        <v>687.36666666666656</v>
      </c>
      <c r="M117" s="31">
        <v>659.3</v>
      </c>
      <c r="N117" s="31">
        <v>635.54999999999995</v>
      </c>
      <c r="O117" s="253">
        <v>26691250</v>
      </c>
      <c r="P117" s="254">
        <v>-2.5822345909941147E-2</v>
      </c>
    </row>
    <row r="118" spans="1:16" ht="12.75" customHeight="1">
      <c r="A118" s="31">
        <v>108</v>
      </c>
      <c r="B118" s="32" t="s">
        <v>49</v>
      </c>
      <c r="C118" s="33" t="s">
        <v>159</v>
      </c>
      <c r="D118" s="34">
        <v>45169</v>
      </c>
      <c r="E118" s="38">
        <v>3191.35</v>
      </c>
      <c r="F118" s="38">
        <v>3187.9</v>
      </c>
      <c r="G118" s="39">
        <v>3156.9500000000003</v>
      </c>
      <c r="H118" s="39">
        <v>3122.55</v>
      </c>
      <c r="I118" s="39">
        <v>3091.6000000000004</v>
      </c>
      <c r="J118" s="39">
        <v>3222.3</v>
      </c>
      <c r="K118" s="39">
        <v>3253.25</v>
      </c>
      <c r="L118" s="39">
        <v>3287.65</v>
      </c>
      <c r="M118" s="31">
        <v>3218.85</v>
      </c>
      <c r="N118" s="31">
        <v>3153.5</v>
      </c>
      <c r="O118" s="253">
        <v>614750</v>
      </c>
      <c r="P118" s="254">
        <v>4.9061433447098977E-2</v>
      </c>
    </row>
    <row r="119" spans="1:16" ht="12.75" customHeight="1">
      <c r="A119" s="31">
        <v>109</v>
      </c>
      <c r="B119" s="32" t="s">
        <v>132</v>
      </c>
      <c r="C119" s="33" t="s">
        <v>160</v>
      </c>
      <c r="D119" s="34">
        <v>45169</v>
      </c>
      <c r="E119" s="38">
        <v>774</v>
      </c>
      <c r="F119" s="38">
        <v>775.4666666666667</v>
      </c>
      <c r="G119" s="39">
        <v>770.38333333333344</v>
      </c>
      <c r="H119" s="39">
        <v>766.76666666666677</v>
      </c>
      <c r="I119" s="39">
        <v>761.68333333333351</v>
      </c>
      <c r="J119" s="39">
        <v>779.08333333333337</v>
      </c>
      <c r="K119" s="39">
        <v>784.16666666666663</v>
      </c>
      <c r="L119" s="39">
        <v>787.7833333333333</v>
      </c>
      <c r="M119" s="31">
        <v>780.55</v>
      </c>
      <c r="N119" s="31">
        <v>771.85</v>
      </c>
      <c r="O119" s="253">
        <v>18786600</v>
      </c>
      <c r="P119" s="254">
        <v>3.605942593393913E-3</v>
      </c>
    </row>
    <row r="120" spans="1:16" ht="12.75" customHeight="1">
      <c r="A120" s="31">
        <v>110</v>
      </c>
      <c r="B120" s="32" t="s">
        <v>45</v>
      </c>
      <c r="C120" s="33" t="s">
        <v>161</v>
      </c>
      <c r="D120" s="34">
        <v>45169</v>
      </c>
      <c r="E120" s="38">
        <v>486.65</v>
      </c>
      <c r="F120" s="38">
        <v>487.06666666666661</v>
      </c>
      <c r="G120" s="39">
        <v>482.48333333333323</v>
      </c>
      <c r="H120" s="39">
        <v>478.31666666666661</v>
      </c>
      <c r="I120" s="39">
        <v>473.73333333333323</v>
      </c>
      <c r="J120" s="39">
        <v>491.23333333333323</v>
      </c>
      <c r="K120" s="39">
        <v>495.81666666666661</v>
      </c>
      <c r="L120" s="39">
        <v>499.98333333333323</v>
      </c>
      <c r="M120" s="31">
        <v>491.65</v>
      </c>
      <c r="N120" s="31">
        <v>482.9</v>
      </c>
      <c r="O120" s="253">
        <v>19656250</v>
      </c>
      <c r="P120" s="254">
        <v>-9.5744680851063829E-2</v>
      </c>
    </row>
    <row r="121" spans="1:16" ht="12.75" customHeight="1">
      <c r="A121" s="31">
        <v>111</v>
      </c>
      <c r="B121" s="32" t="s">
        <v>63</v>
      </c>
      <c r="C121" s="33" t="s">
        <v>162</v>
      </c>
      <c r="D121" s="34">
        <v>45169</v>
      </c>
      <c r="E121" s="38">
        <v>1787.35</v>
      </c>
      <c r="F121" s="38">
        <v>1783.8500000000001</v>
      </c>
      <c r="G121" s="39">
        <v>1774.0500000000002</v>
      </c>
      <c r="H121" s="39">
        <v>1760.75</v>
      </c>
      <c r="I121" s="39">
        <v>1750.95</v>
      </c>
      <c r="J121" s="39">
        <v>1797.1500000000003</v>
      </c>
      <c r="K121" s="39">
        <v>1806.95</v>
      </c>
      <c r="L121" s="39">
        <v>1820.2500000000005</v>
      </c>
      <c r="M121" s="31">
        <v>1793.65</v>
      </c>
      <c r="N121" s="31">
        <v>1770.55</v>
      </c>
      <c r="O121" s="253">
        <v>30815600</v>
      </c>
      <c r="P121" s="254">
        <v>-1.5777908373150726E-2</v>
      </c>
    </row>
    <row r="122" spans="1:16" ht="12.75" customHeight="1">
      <c r="A122" s="31">
        <v>112</v>
      </c>
      <c r="B122" s="32" t="s">
        <v>68</v>
      </c>
      <c r="C122" s="33" t="s">
        <v>163</v>
      </c>
      <c r="D122" s="34">
        <v>45169</v>
      </c>
      <c r="E122" s="38">
        <v>123.95</v>
      </c>
      <c r="F122" s="38">
        <v>123.75</v>
      </c>
      <c r="G122" s="39">
        <v>121.85</v>
      </c>
      <c r="H122" s="39">
        <v>119.75</v>
      </c>
      <c r="I122" s="39">
        <v>117.85</v>
      </c>
      <c r="J122" s="39">
        <v>125.85</v>
      </c>
      <c r="K122" s="39">
        <v>127.75</v>
      </c>
      <c r="L122" s="39">
        <v>129.85</v>
      </c>
      <c r="M122" s="31">
        <v>125.65</v>
      </c>
      <c r="N122" s="31">
        <v>121.65</v>
      </c>
      <c r="O122" s="253">
        <v>69366252</v>
      </c>
      <c r="P122" s="254">
        <v>-2.3615123728174852E-2</v>
      </c>
    </row>
    <row r="123" spans="1:16" ht="12.75" customHeight="1">
      <c r="A123" s="31">
        <v>113</v>
      </c>
      <c r="B123" s="32" t="s">
        <v>45</v>
      </c>
      <c r="C123" s="33" t="s">
        <v>164</v>
      </c>
      <c r="D123" s="34">
        <v>45169</v>
      </c>
      <c r="E123" s="38">
        <v>2186.1</v>
      </c>
      <c r="F123" s="38">
        <v>2191.3333333333335</v>
      </c>
      <c r="G123" s="39">
        <v>2174.5166666666669</v>
      </c>
      <c r="H123" s="39">
        <v>2162.9333333333334</v>
      </c>
      <c r="I123" s="39">
        <v>2146.1166666666668</v>
      </c>
      <c r="J123" s="39">
        <v>2202.916666666667</v>
      </c>
      <c r="K123" s="39">
        <v>2219.7333333333336</v>
      </c>
      <c r="L123" s="39">
        <v>2231.3166666666671</v>
      </c>
      <c r="M123" s="31">
        <v>2208.15</v>
      </c>
      <c r="N123" s="31">
        <v>2179.75</v>
      </c>
      <c r="O123" s="253">
        <v>825000</v>
      </c>
      <c r="P123" s="254">
        <v>8.9540412044374004E-2</v>
      </c>
    </row>
    <row r="124" spans="1:16" ht="12.75" customHeight="1">
      <c r="A124" s="31">
        <v>114</v>
      </c>
      <c r="B124" s="32" t="s">
        <v>43</v>
      </c>
      <c r="C124" s="33" t="s">
        <v>165</v>
      </c>
      <c r="D124" s="34">
        <v>45169</v>
      </c>
      <c r="E124" s="38">
        <v>390.75</v>
      </c>
      <c r="F124" s="38">
        <v>389.7833333333333</v>
      </c>
      <c r="G124" s="39">
        <v>386.96666666666658</v>
      </c>
      <c r="H124" s="39">
        <v>383.18333333333328</v>
      </c>
      <c r="I124" s="39">
        <v>380.36666666666656</v>
      </c>
      <c r="J124" s="39">
        <v>393.56666666666661</v>
      </c>
      <c r="K124" s="39">
        <v>396.38333333333333</v>
      </c>
      <c r="L124" s="39">
        <v>400.16666666666663</v>
      </c>
      <c r="M124" s="31">
        <v>392.6</v>
      </c>
      <c r="N124" s="31">
        <v>386</v>
      </c>
      <c r="O124" s="253">
        <v>12496700</v>
      </c>
      <c r="P124" s="254">
        <v>-5.1728586171310632E-2</v>
      </c>
    </row>
    <row r="125" spans="1:16" ht="12.75" customHeight="1">
      <c r="A125" s="31">
        <v>115</v>
      </c>
      <c r="B125" s="32" t="s">
        <v>68</v>
      </c>
      <c r="C125" s="33" t="s">
        <v>166</v>
      </c>
      <c r="D125" s="34">
        <v>45169</v>
      </c>
      <c r="E125" s="38">
        <v>420.5</v>
      </c>
      <c r="F125" s="38">
        <v>419.55</v>
      </c>
      <c r="G125" s="39">
        <v>417.35</v>
      </c>
      <c r="H125" s="39">
        <v>414.2</v>
      </c>
      <c r="I125" s="39">
        <v>412</v>
      </c>
      <c r="J125" s="39">
        <v>422.70000000000005</v>
      </c>
      <c r="K125" s="39">
        <v>424.9</v>
      </c>
      <c r="L125" s="39">
        <v>428.05000000000007</v>
      </c>
      <c r="M125" s="31">
        <v>421.75</v>
      </c>
      <c r="N125" s="31">
        <v>416.4</v>
      </c>
      <c r="O125" s="253">
        <v>20956000</v>
      </c>
      <c r="P125" s="254">
        <v>-1.8362375866591719E-2</v>
      </c>
    </row>
    <row r="126" spans="1:16" ht="12.75" customHeight="1">
      <c r="A126" s="31">
        <v>116</v>
      </c>
      <c r="B126" s="32" t="s">
        <v>41</v>
      </c>
      <c r="C126" s="33" t="s">
        <v>167</v>
      </c>
      <c r="D126" s="34">
        <v>45169</v>
      </c>
      <c r="E126" s="38">
        <v>2690.7</v>
      </c>
      <c r="F126" s="38">
        <v>2674.3166666666666</v>
      </c>
      <c r="G126" s="39">
        <v>2652.3833333333332</v>
      </c>
      <c r="H126" s="39">
        <v>2614.0666666666666</v>
      </c>
      <c r="I126" s="39">
        <v>2592.1333333333332</v>
      </c>
      <c r="J126" s="39">
        <v>2712.6333333333332</v>
      </c>
      <c r="K126" s="39">
        <v>2734.5666666666666</v>
      </c>
      <c r="L126" s="39">
        <v>2772.8833333333332</v>
      </c>
      <c r="M126" s="31">
        <v>2696.25</v>
      </c>
      <c r="N126" s="31">
        <v>2636</v>
      </c>
      <c r="O126" s="253">
        <v>8335500</v>
      </c>
      <c r="P126" s="254">
        <v>-2.467705700645886E-2</v>
      </c>
    </row>
    <row r="127" spans="1:16" ht="12.75" customHeight="1">
      <c r="A127" s="31">
        <v>117</v>
      </c>
      <c r="B127" s="32" t="s">
        <v>87</v>
      </c>
      <c r="C127" s="33" t="s">
        <v>168</v>
      </c>
      <c r="D127" s="34">
        <v>45169</v>
      </c>
      <c r="E127" s="38">
        <v>5130.6499999999996</v>
      </c>
      <c r="F127" s="38">
        <v>5121.7833333333328</v>
      </c>
      <c r="G127" s="39">
        <v>5093.5666666666657</v>
      </c>
      <c r="H127" s="39">
        <v>5056.4833333333327</v>
      </c>
      <c r="I127" s="39">
        <v>5028.2666666666655</v>
      </c>
      <c r="J127" s="39">
        <v>5158.8666666666659</v>
      </c>
      <c r="K127" s="39">
        <v>5187.083333333333</v>
      </c>
      <c r="L127" s="39">
        <v>5224.1666666666661</v>
      </c>
      <c r="M127" s="31">
        <v>5150</v>
      </c>
      <c r="N127" s="31">
        <v>5084.7</v>
      </c>
      <c r="O127" s="253">
        <v>1748550</v>
      </c>
      <c r="P127" s="254">
        <v>-1.1951178165790811E-2</v>
      </c>
    </row>
    <row r="128" spans="1:16" ht="12.75" customHeight="1">
      <c r="A128" s="31">
        <v>118</v>
      </c>
      <c r="B128" s="32" t="s">
        <v>87</v>
      </c>
      <c r="C128" s="33" t="s">
        <v>169</v>
      </c>
      <c r="D128" s="34">
        <v>45169</v>
      </c>
      <c r="E128" s="38">
        <v>4368.8500000000004</v>
      </c>
      <c r="F128" s="38">
        <v>4354.0333333333328</v>
      </c>
      <c r="G128" s="39">
        <v>4323.3666666666659</v>
      </c>
      <c r="H128" s="39">
        <v>4277.8833333333332</v>
      </c>
      <c r="I128" s="39">
        <v>4247.2166666666662</v>
      </c>
      <c r="J128" s="39">
        <v>4399.5166666666655</v>
      </c>
      <c r="K128" s="39">
        <v>4430.1833333333334</v>
      </c>
      <c r="L128" s="39">
        <v>4475.6666666666652</v>
      </c>
      <c r="M128" s="31">
        <v>4384.7</v>
      </c>
      <c r="N128" s="31">
        <v>4308.55</v>
      </c>
      <c r="O128" s="253">
        <v>812000</v>
      </c>
      <c r="P128" s="254">
        <v>-7.4327405380756953E-2</v>
      </c>
    </row>
    <row r="129" spans="1:16" ht="12.75" customHeight="1">
      <c r="A129" s="31">
        <v>119</v>
      </c>
      <c r="B129" s="32" t="s">
        <v>43</v>
      </c>
      <c r="C129" s="33" t="s">
        <v>170</v>
      </c>
      <c r="D129" s="34">
        <v>45169</v>
      </c>
      <c r="E129" s="38">
        <v>1107.4000000000001</v>
      </c>
      <c r="F129" s="38">
        <v>1096.4666666666667</v>
      </c>
      <c r="G129" s="39">
        <v>1082.9333333333334</v>
      </c>
      <c r="H129" s="39">
        <v>1058.4666666666667</v>
      </c>
      <c r="I129" s="39">
        <v>1044.9333333333334</v>
      </c>
      <c r="J129" s="39">
        <v>1120.9333333333334</v>
      </c>
      <c r="K129" s="39">
        <v>1134.4666666666667</v>
      </c>
      <c r="L129" s="39">
        <v>1158.9333333333334</v>
      </c>
      <c r="M129" s="31">
        <v>1110</v>
      </c>
      <c r="N129" s="31">
        <v>1072</v>
      </c>
      <c r="O129" s="253">
        <v>6516950</v>
      </c>
      <c r="P129" s="254">
        <v>7.5164773524049919E-2</v>
      </c>
    </row>
    <row r="130" spans="1:16" ht="12.75" customHeight="1">
      <c r="A130" s="31">
        <v>120</v>
      </c>
      <c r="B130" s="32" t="s">
        <v>56</v>
      </c>
      <c r="C130" s="33" t="s">
        <v>171</v>
      </c>
      <c r="D130" s="34">
        <v>45169</v>
      </c>
      <c r="E130" s="38">
        <v>1545.05</v>
      </c>
      <c r="F130" s="38">
        <v>1538.4166666666667</v>
      </c>
      <c r="G130" s="39">
        <v>1529.1333333333334</v>
      </c>
      <c r="H130" s="39">
        <v>1513.2166666666667</v>
      </c>
      <c r="I130" s="39">
        <v>1503.9333333333334</v>
      </c>
      <c r="J130" s="39">
        <v>1554.3333333333335</v>
      </c>
      <c r="K130" s="39">
        <v>1563.6166666666668</v>
      </c>
      <c r="L130" s="39">
        <v>1579.5333333333335</v>
      </c>
      <c r="M130" s="31">
        <v>1547.7</v>
      </c>
      <c r="N130" s="31">
        <v>1522.5</v>
      </c>
      <c r="O130" s="253">
        <v>14986300</v>
      </c>
      <c r="P130" s="254">
        <v>5.2589566605625209E-3</v>
      </c>
    </row>
    <row r="131" spans="1:16" ht="12.75" customHeight="1">
      <c r="A131" s="31">
        <v>121</v>
      </c>
      <c r="B131" s="32" t="s">
        <v>68</v>
      </c>
      <c r="C131" s="33" t="s">
        <v>172</v>
      </c>
      <c r="D131" s="34">
        <v>45169</v>
      </c>
      <c r="E131" s="38">
        <v>291.95</v>
      </c>
      <c r="F131" s="38">
        <v>292.38333333333338</v>
      </c>
      <c r="G131" s="39">
        <v>289.76666666666677</v>
      </c>
      <c r="H131" s="39">
        <v>287.58333333333337</v>
      </c>
      <c r="I131" s="39">
        <v>284.96666666666675</v>
      </c>
      <c r="J131" s="39">
        <v>294.56666666666678</v>
      </c>
      <c r="K131" s="39">
        <v>297.18333333333345</v>
      </c>
      <c r="L131" s="39">
        <v>299.36666666666679</v>
      </c>
      <c r="M131" s="31">
        <v>295</v>
      </c>
      <c r="N131" s="31">
        <v>290.2</v>
      </c>
      <c r="O131" s="253">
        <v>40088000</v>
      </c>
      <c r="P131" s="254">
        <v>-7.306696263411025E-2</v>
      </c>
    </row>
    <row r="132" spans="1:16" ht="12.75" customHeight="1">
      <c r="A132" s="31">
        <v>122</v>
      </c>
      <c r="B132" s="32" t="s">
        <v>68</v>
      </c>
      <c r="C132" s="33" t="s">
        <v>173</v>
      </c>
      <c r="D132" s="34">
        <v>45169</v>
      </c>
      <c r="E132" s="38">
        <v>143.6</v>
      </c>
      <c r="F132" s="38">
        <v>143.81666666666666</v>
      </c>
      <c r="G132" s="39">
        <v>141.78333333333333</v>
      </c>
      <c r="H132" s="39">
        <v>139.96666666666667</v>
      </c>
      <c r="I132" s="39">
        <v>137.93333333333334</v>
      </c>
      <c r="J132" s="39">
        <v>145.63333333333333</v>
      </c>
      <c r="K132" s="39">
        <v>147.66666666666663</v>
      </c>
      <c r="L132" s="39">
        <v>149.48333333333332</v>
      </c>
      <c r="M132" s="31">
        <v>145.85</v>
      </c>
      <c r="N132" s="31">
        <v>142</v>
      </c>
      <c r="O132" s="253">
        <v>67260000</v>
      </c>
      <c r="P132" s="254">
        <v>-3.7933401991074492E-2</v>
      </c>
    </row>
    <row r="133" spans="1:16" ht="12.75" customHeight="1">
      <c r="A133" s="31">
        <v>123</v>
      </c>
      <c r="B133" s="32" t="s">
        <v>59</v>
      </c>
      <c r="C133" s="33" t="s">
        <v>174</v>
      </c>
      <c r="D133" s="34">
        <v>45169</v>
      </c>
      <c r="E133" s="38">
        <v>558.45000000000005</v>
      </c>
      <c r="F133" s="38">
        <v>558.2833333333333</v>
      </c>
      <c r="G133" s="39">
        <v>552.66666666666663</v>
      </c>
      <c r="H133" s="39">
        <v>546.88333333333333</v>
      </c>
      <c r="I133" s="39">
        <v>541.26666666666665</v>
      </c>
      <c r="J133" s="39">
        <v>564.06666666666661</v>
      </c>
      <c r="K133" s="39">
        <v>569.68333333333339</v>
      </c>
      <c r="L133" s="39">
        <v>575.46666666666658</v>
      </c>
      <c r="M133" s="31">
        <v>563.9</v>
      </c>
      <c r="N133" s="31">
        <v>552.5</v>
      </c>
      <c r="O133" s="253">
        <v>9716400</v>
      </c>
      <c r="P133" s="254">
        <v>-1.0872220864891279E-2</v>
      </c>
    </row>
    <row r="134" spans="1:16" ht="12.75" customHeight="1">
      <c r="A134" s="31">
        <v>124</v>
      </c>
      <c r="B134" s="32" t="s">
        <v>56</v>
      </c>
      <c r="C134" s="33" t="s">
        <v>175</v>
      </c>
      <c r="D134" s="34">
        <v>45169</v>
      </c>
      <c r="E134" s="38">
        <v>9605.35</v>
      </c>
      <c r="F134" s="38">
        <v>9595.6666666666679</v>
      </c>
      <c r="G134" s="39">
        <v>9517.383333333335</v>
      </c>
      <c r="H134" s="39">
        <v>9429.4166666666679</v>
      </c>
      <c r="I134" s="39">
        <v>9351.133333333335</v>
      </c>
      <c r="J134" s="39">
        <v>9683.633333333335</v>
      </c>
      <c r="K134" s="39">
        <v>9761.9166666666679</v>
      </c>
      <c r="L134" s="39">
        <v>9849.883333333335</v>
      </c>
      <c r="M134" s="31">
        <v>9673.9500000000007</v>
      </c>
      <c r="N134" s="31">
        <v>9507.7000000000007</v>
      </c>
      <c r="O134" s="253">
        <v>2831800</v>
      </c>
      <c r="P134" s="254">
        <v>1.4400343888809284E-2</v>
      </c>
    </row>
    <row r="135" spans="1:16" ht="12.75" customHeight="1">
      <c r="A135" s="31">
        <v>125</v>
      </c>
      <c r="B135" s="32" t="s">
        <v>59</v>
      </c>
      <c r="C135" s="33" t="s">
        <v>176</v>
      </c>
      <c r="D135" s="34">
        <v>45169</v>
      </c>
      <c r="E135" s="38">
        <v>999.8</v>
      </c>
      <c r="F135" s="38">
        <v>1003.5500000000001</v>
      </c>
      <c r="G135" s="39">
        <v>994.10000000000014</v>
      </c>
      <c r="H135" s="39">
        <v>988.40000000000009</v>
      </c>
      <c r="I135" s="39">
        <v>978.95000000000016</v>
      </c>
      <c r="J135" s="39">
        <v>1009.2500000000001</v>
      </c>
      <c r="K135" s="39">
        <v>1018.7000000000002</v>
      </c>
      <c r="L135" s="39">
        <v>1024.4000000000001</v>
      </c>
      <c r="M135" s="31">
        <v>1013</v>
      </c>
      <c r="N135" s="31">
        <v>997.85</v>
      </c>
      <c r="O135" s="253">
        <v>9998800</v>
      </c>
      <c r="P135" s="254">
        <v>1.9994287346472437E-2</v>
      </c>
    </row>
    <row r="136" spans="1:16" ht="12.75" customHeight="1">
      <c r="A136" s="31">
        <v>126</v>
      </c>
      <c r="B136" s="32" t="s">
        <v>45</v>
      </c>
      <c r="C136" s="33" t="s">
        <v>177</v>
      </c>
      <c r="D136" s="34">
        <v>45169</v>
      </c>
      <c r="E136" s="38">
        <v>1603.7</v>
      </c>
      <c r="F136" s="38">
        <v>1600.2</v>
      </c>
      <c r="G136" s="39">
        <v>1584.15</v>
      </c>
      <c r="H136" s="39">
        <v>1564.6000000000001</v>
      </c>
      <c r="I136" s="39">
        <v>1548.5500000000002</v>
      </c>
      <c r="J136" s="39">
        <v>1619.75</v>
      </c>
      <c r="K136" s="39">
        <v>1635.7999999999997</v>
      </c>
      <c r="L136" s="39">
        <v>1655.35</v>
      </c>
      <c r="M136" s="31">
        <v>1616.25</v>
      </c>
      <c r="N136" s="31">
        <v>1580.65</v>
      </c>
      <c r="O136" s="253">
        <v>2900000</v>
      </c>
      <c r="P136" s="254">
        <v>2.9049661087287315E-3</v>
      </c>
    </row>
    <row r="137" spans="1:16" ht="12.75" customHeight="1">
      <c r="A137" s="31">
        <v>127</v>
      </c>
      <c r="B137" s="32" t="s">
        <v>43</v>
      </c>
      <c r="C137" s="33" t="s">
        <v>178</v>
      </c>
      <c r="D137" s="34">
        <v>45169</v>
      </c>
      <c r="E137" s="38">
        <v>1336.85</v>
      </c>
      <c r="F137" s="38">
        <v>1332.5</v>
      </c>
      <c r="G137" s="39">
        <v>1321</v>
      </c>
      <c r="H137" s="39">
        <v>1305.1500000000001</v>
      </c>
      <c r="I137" s="39">
        <v>1293.6500000000001</v>
      </c>
      <c r="J137" s="39">
        <v>1348.35</v>
      </c>
      <c r="K137" s="39">
        <v>1359.85</v>
      </c>
      <c r="L137" s="39">
        <v>1375.6999999999998</v>
      </c>
      <c r="M137" s="31">
        <v>1344</v>
      </c>
      <c r="N137" s="31">
        <v>1316.65</v>
      </c>
      <c r="O137" s="253">
        <v>1988400</v>
      </c>
      <c r="P137" s="254">
        <v>-0.1120042872454448</v>
      </c>
    </row>
    <row r="138" spans="1:16" ht="12.75" customHeight="1">
      <c r="A138" s="31">
        <v>128</v>
      </c>
      <c r="B138" s="32" t="s">
        <v>68</v>
      </c>
      <c r="C138" s="33" t="s">
        <v>179</v>
      </c>
      <c r="D138" s="34">
        <v>45169</v>
      </c>
      <c r="E138" s="38">
        <v>927.6</v>
      </c>
      <c r="F138" s="38">
        <v>914.73333333333323</v>
      </c>
      <c r="G138" s="39">
        <v>896.46666666666647</v>
      </c>
      <c r="H138" s="39">
        <v>865.33333333333326</v>
      </c>
      <c r="I138" s="39">
        <v>847.06666666666649</v>
      </c>
      <c r="J138" s="39">
        <v>945.86666666666645</v>
      </c>
      <c r="K138" s="39">
        <v>964.1333333333331</v>
      </c>
      <c r="L138" s="39">
        <v>995.26666666666642</v>
      </c>
      <c r="M138" s="31">
        <v>933</v>
      </c>
      <c r="N138" s="31">
        <v>883.6</v>
      </c>
      <c r="O138" s="253">
        <v>8828000</v>
      </c>
      <c r="P138" s="254">
        <v>9.0738361174261151E-2</v>
      </c>
    </row>
    <row r="139" spans="1:16" ht="12.75" customHeight="1">
      <c r="A139" s="31">
        <v>129</v>
      </c>
      <c r="B139" s="32" t="s">
        <v>84</v>
      </c>
      <c r="C139" s="33" t="s">
        <v>180</v>
      </c>
      <c r="D139" s="34">
        <v>45169</v>
      </c>
      <c r="E139" s="38">
        <v>1016.85</v>
      </c>
      <c r="F139" s="38">
        <v>1012.6166666666667</v>
      </c>
      <c r="G139" s="39">
        <v>1004.2333333333333</v>
      </c>
      <c r="H139" s="39">
        <v>991.61666666666667</v>
      </c>
      <c r="I139" s="39">
        <v>983.23333333333335</v>
      </c>
      <c r="J139" s="39">
        <v>1025.2333333333333</v>
      </c>
      <c r="K139" s="39">
        <v>1033.6166666666668</v>
      </c>
      <c r="L139" s="39">
        <v>1046.2333333333333</v>
      </c>
      <c r="M139" s="31">
        <v>1021</v>
      </c>
      <c r="N139" s="31">
        <v>1000</v>
      </c>
      <c r="O139" s="253">
        <v>3225600</v>
      </c>
      <c r="P139" s="254">
        <v>-9.0931432784467931E-3</v>
      </c>
    </row>
    <row r="140" spans="1:16" ht="12.75" customHeight="1">
      <c r="A140" s="31">
        <v>130</v>
      </c>
      <c r="B140" s="32" t="s">
        <v>56</v>
      </c>
      <c r="C140" s="33" t="s">
        <v>181</v>
      </c>
      <c r="D140" s="34">
        <v>45169</v>
      </c>
      <c r="E140" s="38">
        <v>95.9</v>
      </c>
      <c r="F140" s="38">
        <v>96.116666666666674</v>
      </c>
      <c r="G140" s="39">
        <v>95.133333333333354</v>
      </c>
      <c r="H140" s="39">
        <v>94.366666666666674</v>
      </c>
      <c r="I140" s="39">
        <v>93.383333333333354</v>
      </c>
      <c r="J140" s="39">
        <v>96.883333333333354</v>
      </c>
      <c r="K140" s="39">
        <v>97.866666666666674</v>
      </c>
      <c r="L140" s="39">
        <v>98.633333333333354</v>
      </c>
      <c r="M140" s="31">
        <v>97.1</v>
      </c>
      <c r="N140" s="31">
        <v>95.35</v>
      </c>
      <c r="O140" s="253">
        <v>69004900</v>
      </c>
      <c r="P140" s="254">
        <v>6.9415665147119767E-3</v>
      </c>
    </row>
    <row r="141" spans="1:16" ht="12.75" customHeight="1">
      <c r="A141" s="31">
        <v>131</v>
      </c>
      <c r="B141" s="32" t="s">
        <v>87</v>
      </c>
      <c r="C141" s="33" t="s">
        <v>182</v>
      </c>
      <c r="D141" s="34">
        <v>45169</v>
      </c>
      <c r="E141" s="38">
        <v>2331.3000000000002</v>
      </c>
      <c r="F141" s="38">
        <v>2354.1666666666665</v>
      </c>
      <c r="G141" s="39">
        <v>2300.7333333333331</v>
      </c>
      <c r="H141" s="39">
        <v>2270.1666666666665</v>
      </c>
      <c r="I141" s="39">
        <v>2216.7333333333331</v>
      </c>
      <c r="J141" s="39">
        <v>2384.7333333333331</v>
      </c>
      <c r="K141" s="39">
        <v>2438.1666666666665</v>
      </c>
      <c r="L141" s="39">
        <v>2468.7333333333331</v>
      </c>
      <c r="M141" s="31">
        <v>2407.6</v>
      </c>
      <c r="N141" s="31">
        <v>2323.6</v>
      </c>
      <c r="O141" s="253">
        <v>2704900</v>
      </c>
      <c r="P141" s="254">
        <v>0.10120913569189431</v>
      </c>
    </row>
    <row r="142" spans="1:16" ht="12.75" customHeight="1">
      <c r="A142" s="31">
        <v>132</v>
      </c>
      <c r="B142" s="32" t="s">
        <v>56</v>
      </c>
      <c r="C142" s="33" t="s">
        <v>183</v>
      </c>
      <c r="D142" s="34">
        <v>45169</v>
      </c>
      <c r="E142" s="38">
        <v>108225.95</v>
      </c>
      <c r="F142" s="38">
        <v>108372.98333333334</v>
      </c>
      <c r="G142" s="39">
        <v>107832.96666666667</v>
      </c>
      <c r="H142" s="39">
        <v>107439.98333333334</v>
      </c>
      <c r="I142" s="39">
        <v>106899.96666666667</v>
      </c>
      <c r="J142" s="39">
        <v>108765.96666666667</v>
      </c>
      <c r="K142" s="39">
        <v>109305.98333333334</v>
      </c>
      <c r="L142" s="39">
        <v>109698.96666666667</v>
      </c>
      <c r="M142" s="31">
        <v>108913</v>
      </c>
      <c r="N142" s="31">
        <v>107980</v>
      </c>
      <c r="O142" s="253">
        <v>38200</v>
      </c>
      <c r="P142" s="254">
        <v>8.4477296726504746E-3</v>
      </c>
    </row>
    <row r="143" spans="1:16" ht="12.75" customHeight="1">
      <c r="A143" s="31">
        <v>133</v>
      </c>
      <c r="B143" s="32" t="s">
        <v>68</v>
      </c>
      <c r="C143" s="33" t="s">
        <v>184</v>
      </c>
      <c r="D143" s="34">
        <v>45169</v>
      </c>
      <c r="E143" s="38">
        <v>1288.4000000000001</v>
      </c>
      <c r="F143" s="38">
        <v>1275.3833333333334</v>
      </c>
      <c r="G143" s="39">
        <v>1258.666666666667</v>
      </c>
      <c r="H143" s="39">
        <v>1228.9333333333336</v>
      </c>
      <c r="I143" s="39">
        <v>1212.2166666666672</v>
      </c>
      <c r="J143" s="39">
        <v>1305.1166666666668</v>
      </c>
      <c r="K143" s="39">
        <v>1321.8333333333335</v>
      </c>
      <c r="L143" s="39">
        <v>1351.5666666666666</v>
      </c>
      <c r="M143" s="31">
        <v>1292.0999999999999</v>
      </c>
      <c r="N143" s="31">
        <v>1245.6500000000001</v>
      </c>
      <c r="O143" s="253">
        <v>6923950</v>
      </c>
      <c r="P143" s="254">
        <v>-3.6949204406364747E-2</v>
      </c>
    </row>
    <row r="144" spans="1:16" ht="12.75" customHeight="1">
      <c r="A144" s="31">
        <v>134</v>
      </c>
      <c r="B144" s="32" t="s">
        <v>132</v>
      </c>
      <c r="C144" s="33" t="s">
        <v>185</v>
      </c>
      <c r="D144" s="34">
        <v>45169</v>
      </c>
      <c r="E144" s="38">
        <v>90.6</v>
      </c>
      <c r="F144" s="38">
        <v>90.066666666666663</v>
      </c>
      <c r="G144" s="39">
        <v>89.283333333333331</v>
      </c>
      <c r="H144" s="39">
        <v>87.966666666666669</v>
      </c>
      <c r="I144" s="39">
        <v>87.183333333333337</v>
      </c>
      <c r="J144" s="39">
        <v>91.383333333333326</v>
      </c>
      <c r="K144" s="39">
        <v>92.166666666666657</v>
      </c>
      <c r="L144" s="39">
        <v>93.48333333333332</v>
      </c>
      <c r="M144" s="31">
        <v>90.85</v>
      </c>
      <c r="N144" s="31">
        <v>88.75</v>
      </c>
      <c r="O144" s="253">
        <v>58815000</v>
      </c>
      <c r="P144" s="254">
        <v>-4.0381791483113071E-2</v>
      </c>
    </row>
    <row r="145" spans="1:16" ht="12.75" customHeight="1">
      <c r="A145" s="31">
        <v>135</v>
      </c>
      <c r="B145" s="32" t="s">
        <v>45</v>
      </c>
      <c r="C145" s="33" t="s">
        <v>186</v>
      </c>
      <c r="D145" s="34">
        <v>45169</v>
      </c>
      <c r="E145" s="38">
        <v>4187.05</v>
      </c>
      <c r="F145" s="38">
        <v>4183.7333333333336</v>
      </c>
      <c r="G145" s="39">
        <v>4152.416666666667</v>
      </c>
      <c r="H145" s="39">
        <v>4117.7833333333338</v>
      </c>
      <c r="I145" s="39">
        <v>4086.4666666666672</v>
      </c>
      <c r="J145" s="39">
        <v>4218.3666666666668</v>
      </c>
      <c r="K145" s="39">
        <v>4249.6833333333325</v>
      </c>
      <c r="L145" s="39">
        <v>4284.3166666666666</v>
      </c>
      <c r="M145" s="31">
        <v>4215.05</v>
      </c>
      <c r="N145" s="31">
        <v>4149.1000000000004</v>
      </c>
      <c r="O145" s="253">
        <v>1579800</v>
      </c>
      <c r="P145" s="254">
        <v>6.4914054600606674E-2</v>
      </c>
    </row>
    <row r="146" spans="1:16" ht="12.75" customHeight="1">
      <c r="A146" s="31">
        <v>136</v>
      </c>
      <c r="B146" s="32" t="s">
        <v>39</v>
      </c>
      <c r="C146" s="33" t="s">
        <v>187</v>
      </c>
      <c r="D146" s="34">
        <v>45169</v>
      </c>
      <c r="E146" s="38">
        <v>4508.25</v>
      </c>
      <c r="F146" s="38">
        <v>4511.5333333333338</v>
      </c>
      <c r="G146" s="39">
        <v>4477.1166666666677</v>
      </c>
      <c r="H146" s="39">
        <v>4445.9833333333336</v>
      </c>
      <c r="I146" s="39">
        <v>4411.5666666666675</v>
      </c>
      <c r="J146" s="39">
        <v>4542.6666666666679</v>
      </c>
      <c r="K146" s="39">
        <v>4577.0833333333339</v>
      </c>
      <c r="L146" s="39">
        <v>4608.2166666666681</v>
      </c>
      <c r="M146" s="31">
        <v>4545.95</v>
      </c>
      <c r="N146" s="31">
        <v>4480.3999999999996</v>
      </c>
      <c r="O146" s="253">
        <v>888900</v>
      </c>
      <c r="P146" s="254">
        <v>-3.0273277695958108E-2</v>
      </c>
    </row>
    <row r="147" spans="1:16" ht="12.75" customHeight="1">
      <c r="A147" s="31">
        <v>137</v>
      </c>
      <c r="B147" s="32" t="s">
        <v>59</v>
      </c>
      <c r="C147" s="33" t="s">
        <v>188</v>
      </c>
      <c r="D147" s="34">
        <v>45169</v>
      </c>
      <c r="E147" s="38">
        <v>22012.7</v>
      </c>
      <c r="F147" s="38">
        <v>22047.399999999998</v>
      </c>
      <c r="G147" s="39">
        <v>21935.299999999996</v>
      </c>
      <c r="H147" s="39">
        <v>21857.899999999998</v>
      </c>
      <c r="I147" s="39">
        <v>21745.799999999996</v>
      </c>
      <c r="J147" s="39">
        <v>22124.799999999996</v>
      </c>
      <c r="K147" s="39">
        <v>22236.899999999994</v>
      </c>
      <c r="L147" s="39">
        <v>22314.299999999996</v>
      </c>
      <c r="M147" s="31">
        <v>22159.5</v>
      </c>
      <c r="N147" s="31">
        <v>21970</v>
      </c>
      <c r="O147" s="253">
        <v>305440</v>
      </c>
      <c r="P147" s="254">
        <v>6.3257775434897206E-3</v>
      </c>
    </row>
    <row r="148" spans="1:16" ht="12.75" customHeight="1">
      <c r="A148" s="31">
        <v>138</v>
      </c>
      <c r="B148" s="32" t="s">
        <v>132</v>
      </c>
      <c r="C148" s="33" t="s">
        <v>189</v>
      </c>
      <c r="D148" s="34">
        <v>45169</v>
      </c>
      <c r="E148" s="38">
        <v>122.3</v>
      </c>
      <c r="F148" s="38">
        <v>121.2</v>
      </c>
      <c r="G148" s="39">
        <v>119.75</v>
      </c>
      <c r="H148" s="39">
        <v>117.2</v>
      </c>
      <c r="I148" s="39">
        <v>115.75</v>
      </c>
      <c r="J148" s="39">
        <v>123.75</v>
      </c>
      <c r="K148" s="39">
        <v>125.20000000000002</v>
      </c>
      <c r="L148" s="39">
        <v>127.75</v>
      </c>
      <c r="M148" s="31">
        <v>122.65</v>
      </c>
      <c r="N148" s="31">
        <v>118.65</v>
      </c>
      <c r="O148" s="253">
        <v>93424500</v>
      </c>
      <c r="P148" s="254">
        <v>2.3869408689648371E-2</v>
      </c>
    </row>
    <row r="149" spans="1:16" ht="12.75" customHeight="1">
      <c r="A149" s="31">
        <v>139</v>
      </c>
      <c r="B149" s="32" t="s">
        <v>190</v>
      </c>
      <c r="C149" s="33" t="s">
        <v>191</v>
      </c>
      <c r="D149" s="34">
        <v>45169</v>
      </c>
      <c r="E149" s="38">
        <v>218.95</v>
      </c>
      <c r="F149" s="38">
        <v>218.41666666666666</v>
      </c>
      <c r="G149" s="39">
        <v>217.43333333333331</v>
      </c>
      <c r="H149" s="39">
        <v>215.91666666666666</v>
      </c>
      <c r="I149" s="39">
        <v>214.93333333333331</v>
      </c>
      <c r="J149" s="39">
        <v>219.93333333333331</v>
      </c>
      <c r="K149" s="39">
        <v>220.91666666666666</v>
      </c>
      <c r="L149" s="39">
        <v>222.43333333333331</v>
      </c>
      <c r="M149" s="31">
        <v>219.4</v>
      </c>
      <c r="N149" s="31">
        <v>216.9</v>
      </c>
      <c r="O149" s="253">
        <v>72279000</v>
      </c>
      <c r="P149" s="254">
        <v>1.6925544487590746E-2</v>
      </c>
    </row>
    <row r="150" spans="1:16" ht="12.75" customHeight="1">
      <c r="A150" s="31">
        <v>140</v>
      </c>
      <c r="B150" s="32" t="s">
        <v>108</v>
      </c>
      <c r="C150" s="33" t="s">
        <v>192</v>
      </c>
      <c r="D150" s="34">
        <v>45169</v>
      </c>
      <c r="E150" s="38">
        <v>1086.95</v>
      </c>
      <c r="F150" s="38">
        <v>1086.2333333333333</v>
      </c>
      <c r="G150" s="39">
        <v>1076.0666666666666</v>
      </c>
      <c r="H150" s="39">
        <v>1065.1833333333332</v>
      </c>
      <c r="I150" s="39">
        <v>1055.0166666666664</v>
      </c>
      <c r="J150" s="39">
        <v>1097.1166666666668</v>
      </c>
      <c r="K150" s="39">
        <v>1107.2833333333333</v>
      </c>
      <c r="L150" s="39">
        <v>1118.166666666667</v>
      </c>
      <c r="M150" s="31">
        <v>1096.4000000000001</v>
      </c>
      <c r="N150" s="31">
        <v>1075.3499999999999</v>
      </c>
      <c r="O150" s="253">
        <v>6359500</v>
      </c>
      <c r="P150" s="254">
        <v>-2.5109990342311407E-2</v>
      </c>
    </row>
    <row r="151" spans="1:16" ht="12.75" customHeight="1">
      <c r="A151" s="31">
        <v>141</v>
      </c>
      <c r="B151" s="32" t="s">
        <v>87</v>
      </c>
      <c r="C151" s="33" t="s">
        <v>193</v>
      </c>
      <c r="D151" s="34">
        <v>45169</v>
      </c>
      <c r="E151" s="38">
        <v>4007.05</v>
      </c>
      <c r="F151" s="38">
        <v>3977.6666666666665</v>
      </c>
      <c r="G151" s="39">
        <v>3935.7833333333328</v>
      </c>
      <c r="H151" s="39">
        <v>3864.5166666666664</v>
      </c>
      <c r="I151" s="39">
        <v>3822.6333333333328</v>
      </c>
      <c r="J151" s="39">
        <v>4048.9333333333329</v>
      </c>
      <c r="K151" s="39">
        <v>4090.8166666666671</v>
      </c>
      <c r="L151" s="39">
        <v>4162.083333333333</v>
      </c>
      <c r="M151" s="31">
        <v>4019.55</v>
      </c>
      <c r="N151" s="31">
        <v>3906.4</v>
      </c>
      <c r="O151" s="253">
        <v>227200</v>
      </c>
      <c r="P151" s="254">
        <v>-9.6979332273449917E-2</v>
      </c>
    </row>
    <row r="152" spans="1:16" ht="12.75" customHeight="1">
      <c r="A152" s="31">
        <v>142</v>
      </c>
      <c r="B152" s="32" t="s">
        <v>84</v>
      </c>
      <c r="C152" s="33" t="s">
        <v>194</v>
      </c>
      <c r="D152" s="34">
        <v>45169</v>
      </c>
      <c r="E152" s="38">
        <v>175</v>
      </c>
      <c r="F152" s="38">
        <v>174.91666666666666</v>
      </c>
      <c r="G152" s="39">
        <v>174.38333333333333</v>
      </c>
      <c r="H152" s="39">
        <v>173.76666666666668</v>
      </c>
      <c r="I152" s="39">
        <v>173.23333333333335</v>
      </c>
      <c r="J152" s="39">
        <v>175.5333333333333</v>
      </c>
      <c r="K152" s="39">
        <v>176.06666666666666</v>
      </c>
      <c r="L152" s="39">
        <v>176.68333333333328</v>
      </c>
      <c r="M152" s="31">
        <v>175.45</v>
      </c>
      <c r="N152" s="31">
        <v>174.3</v>
      </c>
      <c r="O152" s="253">
        <v>50658300</v>
      </c>
      <c r="P152" s="254">
        <v>0.11565202645412921</v>
      </c>
    </row>
    <row r="153" spans="1:16" ht="12.75" customHeight="1">
      <c r="A153" s="31">
        <v>143</v>
      </c>
      <c r="B153" s="32" t="s">
        <v>47</v>
      </c>
      <c r="C153" s="33" t="s">
        <v>195</v>
      </c>
      <c r="D153" s="34">
        <v>45169</v>
      </c>
      <c r="E153" s="38">
        <v>39686.449999999997</v>
      </c>
      <c r="F153" s="38">
        <v>39511.383333333331</v>
      </c>
      <c r="G153" s="39">
        <v>39142.46666666666</v>
      </c>
      <c r="H153" s="39">
        <v>38598.48333333333</v>
      </c>
      <c r="I153" s="39">
        <v>38229.566666666658</v>
      </c>
      <c r="J153" s="39">
        <v>40055.366666666661</v>
      </c>
      <c r="K153" s="39">
        <v>40424.283333333333</v>
      </c>
      <c r="L153" s="39">
        <v>40968.266666666663</v>
      </c>
      <c r="M153" s="31">
        <v>39880.300000000003</v>
      </c>
      <c r="N153" s="31">
        <v>38967.4</v>
      </c>
      <c r="O153" s="253">
        <v>155175</v>
      </c>
      <c r="P153" s="254">
        <v>0</v>
      </c>
    </row>
    <row r="154" spans="1:16" ht="12.75" customHeight="1">
      <c r="A154" s="31">
        <v>144</v>
      </c>
      <c r="B154" s="32" t="s">
        <v>43</v>
      </c>
      <c r="C154" s="33" t="s">
        <v>196</v>
      </c>
      <c r="D154" s="34">
        <v>45169</v>
      </c>
      <c r="E154" s="38">
        <v>1108.05</v>
      </c>
      <c r="F154" s="38">
        <v>1099.2833333333333</v>
      </c>
      <c r="G154" s="39">
        <v>1072.7666666666667</v>
      </c>
      <c r="H154" s="39">
        <v>1037.4833333333333</v>
      </c>
      <c r="I154" s="39">
        <v>1010.9666666666667</v>
      </c>
      <c r="J154" s="39">
        <v>1134.5666666666666</v>
      </c>
      <c r="K154" s="39">
        <v>1161.083333333333</v>
      </c>
      <c r="L154" s="39">
        <v>1196.3666666666666</v>
      </c>
      <c r="M154" s="31">
        <v>1125.8</v>
      </c>
      <c r="N154" s="31">
        <v>1064</v>
      </c>
      <c r="O154" s="253">
        <v>11192250</v>
      </c>
      <c r="P154" s="254">
        <v>9.4462779611294456E-2</v>
      </c>
    </row>
    <row r="155" spans="1:16" ht="12.75" customHeight="1">
      <c r="A155" s="31">
        <v>145</v>
      </c>
      <c r="B155" s="32" t="s">
        <v>87</v>
      </c>
      <c r="C155" s="33" t="s">
        <v>197</v>
      </c>
      <c r="D155" s="34">
        <v>45169</v>
      </c>
      <c r="E155" s="38">
        <v>5056.25</v>
      </c>
      <c r="F155" s="38">
        <v>5093.25</v>
      </c>
      <c r="G155" s="39">
        <v>5004.7</v>
      </c>
      <c r="H155" s="39">
        <v>4953.1499999999996</v>
      </c>
      <c r="I155" s="39">
        <v>4864.5999999999995</v>
      </c>
      <c r="J155" s="39">
        <v>5144.8</v>
      </c>
      <c r="K155" s="39">
        <v>5233.3499999999995</v>
      </c>
      <c r="L155" s="39">
        <v>5284.9000000000005</v>
      </c>
      <c r="M155" s="31">
        <v>5181.8</v>
      </c>
      <c r="N155" s="31">
        <v>5041.7</v>
      </c>
      <c r="O155" s="253">
        <v>1300600</v>
      </c>
      <c r="P155" s="254">
        <v>9.4276094276094272E-4</v>
      </c>
    </row>
    <row r="156" spans="1:16" ht="12.75" customHeight="1">
      <c r="A156" s="31">
        <v>146</v>
      </c>
      <c r="B156" s="32" t="s">
        <v>84</v>
      </c>
      <c r="C156" s="33" t="s">
        <v>198</v>
      </c>
      <c r="D156" s="34">
        <v>45169</v>
      </c>
      <c r="E156" s="38">
        <v>218.65</v>
      </c>
      <c r="F156" s="38">
        <v>218.79999999999998</v>
      </c>
      <c r="G156" s="39">
        <v>218.09999999999997</v>
      </c>
      <c r="H156" s="39">
        <v>217.54999999999998</v>
      </c>
      <c r="I156" s="39">
        <v>216.84999999999997</v>
      </c>
      <c r="J156" s="39">
        <v>219.34999999999997</v>
      </c>
      <c r="K156" s="39">
        <v>220.04999999999995</v>
      </c>
      <c r="L156" s="39">
        <v>220.59999999999997</v>
      </c>
      <c r="M156" s="31">
        <v>219.5</v>
      </c>
      <c r="N156" s="31">
        <v>218.25</v>
      </c>
      <c r="O156" s="253">
        <v>20985000</v>
      </c>
      <c r="P156" s="254">
        <v>3.7308078633950352E-3</v>
      </c>
    </row>
    <row r="157" spans="1:16" ht="12.75" customHeight="1">
      <c r="A157" s="31">
        <v>147</v>
      </c>
      <c r="B157" s="32" t="s">
        <v>68</v>
      </c>
      <c r="C157" s="33" t="s">
        <v>199</v>
      </c>
      <c r="D157" s="34">
        <v>45169</v>
      </c>
      <c r="E157" s="38">
        <v>271.75</v>
      </c>
      <c r="F157" s="38">
        <v>270.09999999999997</v>
      </c>
      <c r="G157" s="39">
        <v>268.14999999999992</v>
      </c>
      <c r="H157" s="39">
        <v>264.54999999999995</v>
      </c>
      <c r="I157" s="39">
        <v>262.59999999999991</v>
      </c>
      <c r="J157" s="39">
        <v>273.69999999999993</v>
      </c>
      <c r="K157" s="39">
        <v>275.64999999999998</v>
      </c>
      <c r="L157" s="39">
        <v>279.24999999999994</v>
      </c>
      <c r="M157" s="31">
        <v>272.05</v>
      </c>
      <c r="N157" s="31">
        <v>266.5</v>
      </c>
      <c r="O157" s="253">
        <v>57889400</v>
      </c>
      <c r="P157" s="254">
        <v>9.1663743715655333E-2</v>
      </c>
    </row>
    <row r="158" spans="1:16" ht="12.75" customHeight="1">
      <c r="A158" s="31">
        <v>148</v>
      </c>
      <c r="B158" s="32" t="s">
        <v>59</v>
      </c>
      <c r="C158" s="33" t="s">
        <v>200</v>
      </c>
      <c r="D158" s="34">
        <v>45169</v>
      </c>
      <c r="E158" s="38">
        <v>2512.4499999999998</v>
      </c>
      <c r="F158" s="38">
        <v>2515.7666666666664</v>
      </c>
      <c r="G158" s="39">
        <v>2501.833333333333</v>
      </c>
      <c r="H158" s="39">
        <v>2491.2166666666667</v>
      </c>
      <c r="I158" s="39">
        <v>2477.2833333333333</v>
      </c>
      <c r="J158" s="39">
        <v>2526.3833333333328</v>
      </c>
      <c r="K158" s="39">
        <v>2540.3166666666662</v>
      </c>
      <c r="L158" s="39">
        <v>2550.9333333333325</v>
      </c>
      <c r="M158" s="31">
        <v>2529.6999999999998</v>
      </c>
      <c r="N158" s="31">
        <v>2505.15</v>
      </c>
      <c r="O158" s="253">
        <v>2728500</v>
      </c>
      <c r="P158" s="254">
        <v>-2.7412280701754384E-3</v>
      </c>
    </row>
    <row r="159" spans="1:16" ht="12.75" customHeight="1">
      <c r="A159" s="31">
        <v>149</v>
      </c>
      <c r="B159" s="32" t="s">
        <v>39</v>
      </c>
      <c r="C159" s="33" t="s">
        <v>201</v>
      </c>
      <c r="D159" s="34">
        <v>45169</v>
      </c>
      <c r="E159" s="38">
        <v>3636.65</v>
      </c>
      <c r="F159" s="38">
        <v>3643.5499999999997</v>
      </c>
      <c r="G159" s="39">
        <v>3620.0999999999995</v>
      </c>
      <c r="H159" s="39">
        <v>3603.5499999999997</v>
      </c>
      <c r="I159" s="39">
        <v>3580.0999999999995</v>
      </c>
      <c r="J159" s="39">
        <v>3660.0999999999995</v>
      </c>
      <c r="K159" s="39">
        <v>3683.5499999999993</v>
      </c>
      <c r="L159" s="39">
        <v>3700.0999999999995</v>
      </c>
      <c r="M159" s="31">
        <v>3667</v>
      </c>
      <c r="N159" s="31">
        <v>3627</v>
      </c>
      <c r="O159" s="253">
        <v>2278250</v>
      </c>
      <c r="P159" s="254">
        <v>5.7388809182209472E-3</v>
      </c>
    </row>
    <row r="160" spans="1:16" ht="12.75" customHeight="1">
      <c r="A160" s="31">
        <v>150</v>
      </c>
      <c r="B160" s="32" t="s">
        <v>63</v>
      </c>
      <c r="C160" s="33" t="s">
        <v>202</v>
      </c>
      <c r="D160" s="34">
        <v>45169</v>
      </c>
      <c r="E160" s="38">
        <v>62.55</v>
      </c>
      <c r="F160" s="38">
        <v>62.4</v>
      </c>
      <c r="G160" s="39">
        <v>61.449999999999996</v>
      </c>
      <c r="H160" s="39">
        <v>60.349999999999994</v>
      </c>
      <c r="I160" s="39">
        <v>59.399999999999991</v>
      </c>
      <c r="J160" s="39">
        <v>63.5</v>
      </c>
      <c r="K160" s="39">
        <v>64.45</v>
      </c>
      <c r="L160" s="39">
        <v>65.550000000000011</v>
      </c>
      <c r="M160" s="31">
        <v>63.35</v>
      </c>
      <c r="N160" s="31">
        <v>61.3</v>
      </c>
      <c r="O160" s="253">
        <v>287008000</v>
      </c>
      <c r="P160" s="254">
        <v>0.10076092292587138</v>
      </c>
    </row>
    <row r="161" spans="1:16" ht="12.75" customHeight="1">
      <c r="A161" s="31">
        <v>151</v>
      </c>
      <c r="B161" s="32" t="s">
        <v>45</v>
      </c>
      <c r="C161" s="33" t="s">
        <v>203</v>
      </c>
      <c r="D161" s="34">
        <v>45169</v>
      </c>
      <c r="E161" s="38">
        <v>5109.1000000000004</v>
      </c>
      <c r="F161" s="38">
        <v>5076.5</v>
      </c>
      <c r="G161" s="39">
        <v>5027.8</v>
      </c>
      <c r="H161" s="39">
        <v>4946.5</v>
      </c>
      <c r="I161" s="39">
        <v>4897.8</v>
      </c>
      <c r="J161" s="39">
        <v>5157.8</v>
      </c>
      <c r="K161" s="39">
        <v>5206.5000000000009</v>
      </c>
      <c r="L161" s="39">
        <v>5287.8</v>
      </c>
      <c r="M161" s="31">
        <v>5125.2</v>
      </c>
      <c r="N161" s="31">
        <v>4995.2</v>
      </c>
      <c r="O161" s="253">
        <v>2147400</v>
      </c>
      <c r="P161" s="254">
        <v>5.6063735615225728E-2</v>
      </c>
    </row>
    <row r="162" spans="1:16" ht="12.75" customHeight="1">
      <c r="A162" s="31">
        <v>152</v>
      </c>
      <c r="B162" s="32" t="s">
        <v>190</v>
      </c>
      <c r="C162" s="33" t="s">
        <v>204</v>
      </c>
      <c r="D162" s="34">
        <v>45169</v>
      </c>
      <c r="E162" s="38">
        <v>248</v>
      </c>
      <c r="F162" s="38">
        <v>246.31666666666669</v>
      </c>
      <c r="G162" s="39">
        <v>244.23333333333338</v>
      </c>
      <c r="H162" s="39">
        <v>240.4666666666667</v>
      </c>
      <c r="I162" s="39">
        <v>238.38333333333338</v>
      </c>
      <c r="J162" s="39">
        <v>250.08333333333337</v>
      </c>
      <c r="K162" s="39">
        <v>252.16666666666669</v>
      </c>
      <c r="L162" s="39">
        <v>255.93333333333337</v>
      </c>
      <c r="M162" s="31">
        <v>248.4</v>
      </c>
      <c r="N162" s="31">
        <v>242.55</v>
      </c>
      <c r="O162" s="253">
        <v>42940800</v>
      </c>
      <c r="P162" s="254">
        <v>-6.7870120736138795E-2</v>
      </c>
    </row>
    <row r="163" spans="1:16" ht="12.75" customHeight="1">
      <c r="A163" s="31">
        <v>153</v>
      </c>
      <c r="B163" s="32" t="s">
        <v>205</v>
      </c>
      <c r="C163" s="33" t="s">
        <v>206</v>
      </c>
      <c r="D163" s="34">
        <v>45169</v>
      </c>
      <c r="E163" s="38">
        <v>1739</v>
      </c>
      <c r="F163" s="38">
        <v>1738.8</v>
      </c>
      <c r="G163" s="39">
        <v>1720.6</v>
      </c>
      <c r="H163" s="39">
        <v>1702.2</v>
      </c>
      <c r="I163" s="39">
        <v>1684</v>
      </c>
      <c r="J163" s="39">
        <v>1757.1999999999998</v>
      </c>
      <c r="K163" s="39">
        <v>1775.4</v>
      </c>
      <c r="L163" s="39">
        <v>1793.7999999999997</v>
      </c>
      <c r="M163" s="31">
        <v>1757</v>
      </c>
      <c r="N163" s="31">
        <v>1720.4</v>
      </c>
      <c r="O163" s="253">
        <v>4121282</v>
      </c>
      <c r="P163" s="254">
        <v>4.5750284002891668E-2</v>
      </c>
    </row>
    <row r="164" spans="1:16" ht="12.75" customHeight="1">
      <c r="A164" s="31">
        <v>154</v>
      </c>
      <c r="B164" s="32" t="s">
        <v>49</v>
      </c>
      <c r="C164" s="33" t="s">
        <v>208</v>
      </c>
      <c r="D164" s="34">
        <v>45169</v>
      </c>
      <c r="E164" s="38">
        <v>867.7</v>
      </c>
      <c r="F164" s="38">
        <v>861.98333333333323</v>
      </c>
      <c r="G164" s="39">
        <v>854.96666666666647</v>
      </c>
      <c r="H164" s="39">
        <v>842.23333333333323</v>
      </c>
      <c r="I164" s="39">
        <v>835.21666666666647</v>
      </c>
      <c r="J164" s="39">
        <v>874.71666666666647</v>
      </c>
      <c r="K164" s="39">
        <v>881.73333333333312</v>
      </c>
      <c r="L164" s="39">
        <v>894.46666666666647</v>
      </c>
      <c r="M164" s="31">
        <v>869</v>
      </c>
      <c r="N164" s="31">
        <v>849.25</v>
      </c>
      <c r="O164" s="253">
        <v>3557250</v>
      </c>
      <c r="P164" s="254">
        <v>-0.10308615516502358</v>
      </c>
    </row>
    <row r="165" spans="1:16" ht="12.75" customHeight="1">
      <c r="A165" s="31">
        <v>155</v>
      </c>
      <c r="B165" s="32" t="s">
        <v>63</v>
      </c>
      <c r="C165" s="33" t="s">
        <v>209</v>
      </c>
      <c r="D165" s="34">
        <v>45169</v>
      </c>
      <c r="E165" s="38">
        <v>231.15</v>
      </c>
      <c r="F165" s="38">
        <v>231.13333333333335</v>
      </c>
      <c r="G165" s="39">
        <v>228.31666666666672</v>
      </c>
      <c r="H165" s="39">
        <v>225.48333333333338</v>
      </c>
      <c r="I165" s="39">
        <v>222.66666666666674</v>
      </c>
      <c r="J165" s="39">
        <v>233.9666666666667</v>
      </c>
      <c r="K165" s="39">
        <v>236.78333333333336</v>
      </c>
      <c r="L165" s="39">
        <v>239.61666666666667</v>
      </c>
      <c r="M165" s="31">
        <v>233.95</v>
      </c>
      <c r="N165" s="31">
        <v>228.3</v>
      </c>
      <c r="O165" s="253">
        <v>54300000</v>
      </c>
      <c r="P165" s="254">
        <v>-3.6636210414264174E-2</v>
      </c>
    </row>
    <row r="166" spans="1:16" ht="12.75" customHeight="1">
      <c r="A166" s="31">
        <v>156</v>
      </c>
      <c r="B166" s="32" t="s">
        <v>190</v>
      </c>
      <c r="C166" s="33" t="s">
        <v>210</v>
      </c>
      <c r="D166" s="34">
        <v>45169</v>
      </c>
      <c r="E166" s="38">
        <v>241.15</v>
      </c>
      <c r="F166" s="38">
        <v>240.28333333333333</v>
      </c>
      <c r="G166" s="39">
        <v>238.66666666666666</v>
      </c>
      <c r="H166" s="39">
        <v>236.18333333333334</v>
      </c>
      <c r="I166" s="39">
        <v>234.56666666666666</v>
      </c>
      <c r="J166" s="39">
        <v>242.76666666666665</v>
      </c>
      <c r="K166" s="39">
        <v>244.38333333333333</v>
      </c>
      <c r="L166" s="39">
        <v>246.86666666666665</v>
      </c>
      <c r="M166" s="31">
        <v>241.9</v>
      </c>
      <c r="N166" s="31">
        <v>237.8</v>
      </c>
      <c r="O166" s="253">
        <v>63752000</v>
      </c>
      <c r="P166" s="254">
        <v>3.8441490747980193E-2</v>
      </c>
    </row>
    <row r="167" spans="1:16" ht="12.75" customHeight="1">
      <c r="A167" s="31">
        <v>157</v>
      </c>
      <c r="B167" s="32" t="s">
        <v>84</v>
      </c>
      <c r="C167" s="33" t="s">
        <v>211</v>
      </c>
      <c r="D167" s="34">
        <v>45169</v>
      </c>
      <c r="E167" s="38">
        <v>2444.9</v>
      </c>
      <c r="F167" s="38">
        <v>2454.6333333333332</v>
      </c>
      <c r="G167" s="39">
        <v>2423.2666666666664</v>
      </c>
      <c r="H167" s="39">
        <v>2401.6333333333332</v>
      </c>
      <c r="I167" s="39">
        <v>2370.2666666666664</v>
      </c>
      <c r="J167" s="39">
        <v>2476.2666666666664</v>
      </c>
      <c r="K167" s="39">
        <v>2507.6333333333332</v>
      </c>
      <c r="L167" s="39">
        <v>2529.2666666666664</v>
      </c>
      <c r="M167" s="31">
        <v>2486</v>
      </c>
      <c r="N167" s="31">
        <v>2433</v>
      </c>
      <c r="O167" s="253">
        <v>41090500</v>
      </c>
      <c r="P167" s="254">
        <v>5.7704559348756394E-2</v>
      </c>
    </row>
    <row r="168" spans="1:16" ht="12.75" customHeight="1">
      <c r="A168" s="31">
        <v>158</v>
      </c>
      <c r="B168" s="32" t="s">
        <v>132</v>
      </c>
      <c r="C168" s="33" t="s">
        <v>212</v>
      </c>
      <c r="D168" s="34">
        <v>45169</v>
      </c>
      <c r="E168" s="38">
        <v>86.9</v>
      </c>
      <c r="F168" s="38">
        <v>86.583333333333329</v>
      </c>
      <c r="G168" s="39">
        <v>85.966666666666654</v>
      </c>
      <c r="H168" s="39">
        <v>85.033333333333331</v>
      </c>
      <c r="I168" s="39">
        <v>84.416666666666657</v>
      </c>
      <c r="J168" s="39">
        <v>87.516666666666652</v>
      </c>
      <c r="K168" s="39">
        <v>88.133333333333326</v>
      </c>
      <c r="L168" s="39">
        <v>89.066666666666649</v>
      </c>
      <c r="M168" s="31">
        <v>87.2</v>
      </c>
      <c r="N168" s="31">
        <v>85.65</v>
      </c>
      <c r="O168" s="253">
        <v>129560000</v>
      </c>
      <c r="P168" s="254">
        <v>-1.9435698716396221E-2</v>
      </c>
    </row>
    <row r="169" spans="1:16" ht="12.75" customHeight="1">
      <c r="A169" s="31">
        <v>159</v>
      </c>
      <c r="B169" s="32" t="s">
        <v>63</v>
      </c>
      <c r="C169" s="33" t="s">
        <v>213</v>
      </c>
      <c r="D169" s="34">
        <v>45169</v>
      </c>
      <c r="E169" s="38">
        <v>824</v>
      </c>
      <c r="F169" s="38">
        <v>822.94999999999993</v>
      </c>
      <c r="G169" s="39">
        <v>817.44999999999982</v>
      </c>
      <c r="H169" s="39">
        <v>810.89999999999986</v>
      </c>
      <c r="I169" s="39">
        <v>805.39999999999975</v>
      </c>
      <c r="J169" s="39">
        <v>829.49999999999989</v>
      </c>
      <c r="K169" s="39">
        <v>835.00000000000011</v>
      </c>
      <c r="L169" s="39">
        <v>841.55</v>
      </c>
      <c r="M169" s="31">
        <v>828.45</v>
      </c>
      <c r="N169" s="31">
        <v>816.4</v>
      </c>
      <c r="O169" s="253">
        <v>9540000</v>
      </c>
      <c r="P169" s="254">
        <v>1.4030612244897959E-2</v>
      </c>
    </row>
    <row r="170" spans="1:16" ht="12.75" customHeight="1">
      <c r="A170" s="31">
        <v>160</v>
      </c>
      <c r="B170" s="32" t="s">
        <v>68</v>
      </c>
      <c r="C170" s="33" t="s">
        <v>214</v>
      </c>
      <c r="D170" s="34">
        <v>45169</v>
      </c>
      <c r="E170" s="38">
        <v>1293.3499999999999</v>
      </c>
      <c r="F170" s="38">
        <v>1296.8833333333334</v>
      </c>
      <c r="G170" s="39">
        <v>1287.0666666666668</v>
      </c>
      <c r="H170" s="39">
        <v>1280.7833333333333</v>
      </c>
      <c r="I170" s="39">
        <v>1270.9666666666667</v>
      </c>
      <c r="J170" s="39">
        <v>1303.166666666667</v>
      </c>
      <c r="K170" s="39">
        <v>1312.9833333333336</v>
      </c>
      <c r="L170" s="39">
        <v>1319.2666666666671</v>
      </c>
      <c r="M170" s="31">
        <v>1306.7</v>
      </c>
      <c r="N170" s="31">
        <v>1290.5999999999999</v>
      </c>
      <c r="O170" s="253">
        <v>8900250</v>
      </c>
      <c r="P170" s="254">
        <v>2.8871163516559738E-2</v>
      </c>
    </row>
    <row r="171" spans="1:16" ht="12.75" customHeight="1">
      <c r="A171" s="31">
        <v>161</v>
      </c>
      <c r="B171" s="32" t="s">
        <v>63</v>
      </c>
      <c r="C171" s="33" t="s">
        <v>215</v>
      </c>
      <c r="D171" s="34">
        <v>45169</v>
      </c>
      <c r="E171" s="38">
        <v>572.54999999999995</v>
      </c>
      <c r="F171" s="38">
        <v>571.91666666666663</v>
      </c>
      <c r="G171" s="39">
        <v>569.58333333333326</v>
      </c>
      <c r="H171" s="39">
        <v>566.61666666666667</v>
      </c>
      <c r="I171" s="39">
        <v>564.2833333333333</v>
      </c>
      <c r="J171" s="39">
        <v>574.88333333333321</v>
      </c>
      <c r="K171" s="39">
        <v>577.21666666666647</v>
      </c>
      <c r="L171" s="39">
        <v>580.18333333333317</v>
      </c>
      <c r="M171" s="31">
        <v>574.25</v>
      </c>
      <c r="N171" s="31">
        <v>568.95000000000005</v>
      </c>
      <c r="O171" s="253">
        <v>98907000</v>
      </c>
      <c r="P171" s="254">
        <v>-9.1663160425557496E-3</v>
      </c>
    </row>
    <row r="172" spans="1:16" ht="12.75" customHeight="1">
      <c r="A172" s="31">
        <v>162</v>
      </c>
      <c r="B172" s="32" t="s">
        <v>49</v>
      </c>
      <c r="C172" s="33" t="s">
        <v>216</v>
      </c>
      <c r="D172" s="34">
        <v>45169</v>
      </c>
      <c r="E172" s="38">
        <v>23989.75</v>
      </c>
      <c r="F172" s="38">
        <v>23929.983333333334</v>
      </c>
      <c r="G172" s="39">
        <v>23777.316666666666</v>
      </c>
      <c r="H172" s="39">
        <v>23564.883333333331</v>
      </c>
      <c r="I172" s="39">
        <v>23412.216666666664</v>
      </c>
      <c r="J172" s="39">
        <v>24142.416666666668</v>
      </c>
      <c r="K172" s="39">
        <v>24295.083333333332</v>
      </c>
      <c r="L172" s="39">
        <v>24507.51666666667</v>
      </c>
      <c r="M172" s="31">
        <v>24082.65</v>
      </c>
      <c r="N172" s="31">
        <v>23717.55</v>
      </c>
      <c r="O172" s="253">
        <v>212600</v>
      </c>
      <c r="P172" s="254">
        <v>2.3714939207896954E-2</v>
      </c>
    </row>
    <row r="173" spans="1:16" ht="12.75" customHeight="1">
      <c r="A173" s="31">
        <v>163</v>
      </c>
      <c r="B173" s="32" t="s">
        <v>41</v>
      </c>
      <c r="C173" s="33" t="s">
        <v>217</v>
      </c>
      <c r="D173" s="34">
        <v>45169</v>
      </c>
      <c r="E173" s="38">
        <v>3834.4</v>
      </c>
      <c r="F173" s="38">
        <v>3820.15</v>
      </c>
      <c r="G173" s="39">
        <v>3791.3500000000004</v>
      </c>
      <c r="H173" s="39">
        <v>3748.3</v>
      </c>
      <c r="I173" s="39">
        <v>3719.5000000000005</v>
      </c>
      <c r="J173" s="39">
        <v>3863.2000000000003</v>
      </c>
      <c r="K173" s="39">
        <v>3892.0000000000005</v>
      </c>
      <c r="L173" s="39">
        <v>3935.05</v>
      </c>
      <c r="M173" s="31">
        <v>3848.95</v>
      </c>
      <c r="N173" s="31">
        <v>3777.1</v>
      </c>
      <c r="O173" s="253">
        <v>2017675</v>
      </c>
      <c r="P173" s="254">
        <v>3.5275857203330041E-2</v>
      </c>
    </row>
    <row r="174" spans="1:16" ht="12.75" customHeight="1">
      <c r="A174" s="31">
        <v>164</v>
      </c>
      <c r="B174" s="32" t="s">
        <v>47</v>
      </c>
      <c r="C174" s="33" t="s">
        <v>218</v>
      </c>
      <c r="D174" s="34">
        <v>45169</v>
      </c>
      <c r="E174" s="38">
        <v>2311.3000000000002</v>
      </c>
      <c r="F174" s="38">
        <v>2308.9500000000003</v>
      </c>
      <c r="G174" s="39">
        <v>2301.4000000000005</v>
      </c>
      <c r="H174" s="39">
        <v>2291.5000000000005</v>
      </c>
      <c r="I174" s="39">
        <v>2283.9500000000007</v>
      </c>
      <c r="J174" s="39">
        <v>2318.8500000000004</v>
      </c>
      <c r="K174" s="39">
        <v>2326.4000000000005</v>
      </c>
      <c r="L174" s="39">
        <v>2336.3000000000002</v>
      </c>
      <c r="M174" s="31">
        <v>2316.5</v>
      </c>
      <c r="N174" s="31">
        <v>2299.0500000000002</v>
      </c>
      <c r="O174" s="253">
        <v>3963375</v>
      </c>
      <c r="P174" s="254">
        <v>-6.0189974607354462E-3</v>
      </c>
    </row>
    <row r="175" spans="1:16" ht="12.75" customHeight="1">
      <c r="A175" s="31">
        <v>165</v>
      </c>
      <c r="B175" s="32" t="s">
        <v>68</v>
      </c>
      <c r="C175" s="33" t="s">
        <v>219</v>
      </c>
      <c r="D175" s="34">
        <v>45169</v>
      </c>
      <c r="E175" s="38">
        <v>1862.55</v>
      </c>
      <c r="F175" s="38">
        <v>1855.9333333333334</v>
      </c>
      <c r="G175" s="39">
        <v>1841.6166666666668</v>
      </c>
      <c r="H175" s="39">
        <v>1820.6833333333334</v>
      </c>
      <c r="I175" s="39">
        <v>1806.3666666666668</v>
      </c>
      <c r="J175" s="39">
        <v>1876.8666666666668</v>
      </c>
      <c r="K175" s="39">
        <v>1891.1833333333334</v>
      </c>
      <c r="L175" s="39">
        <v>1912.1166666666668</v>
      </c>
      <c r="M175" s="31">
        <v>1870.25</v>
      </c>
      <c r="N175" s="31">
        <v>1835</v>
      </c>
      <c r="O175" s="253">
        <v>7278000</v>
      </c>
      <c r="P175" s="254">
        <v>1.2859051436205745E-2</v>
      </c>
    </row>
    <row r="176" spans="1:16" ht="12.75" customHeight="1">
      <c r="A176" s="31">
        <v>166</v>
      </c>
      <c r="B176" s="32" t="s">
        <v>43</v>
      </c>
      <c r="C176" s="33" t="s">
        <v>220</v>
      </c>
      <c r="D176" s="34">
        <v>45169</v>
      </c>
      <c r="E176" s="38">
        <v>1118.3499999999999</v>
      </c>
      <c r="F176" s="38">
        <v>1115.0999999999999</v>
      </c>
      <c r="G176" s="39">
        <v>1106.5999999999999</v>
      </c>
      <c r="H176" s="39">
        <v>1094.8499999999999</v>
      </c>
      <c r="I176" s="39">
        <v>1086.3499999999999</v>
      </c>
      <c r="J176" s="39">
        <v>1126.8499999999999</v>
      </c>
      <c r="K176" s="39">
        <v>1135.3499999999999</v>
      </c>
      <c r="L176" s="39">
        <v>1147.0999999999999</v>
      </c>
      <c r="M176" s="31">
        <v>1123.5999999999999</v>
      </c>
      <c r="N176" s="31">
        <v>1103.3499999999999</v>
      </c>
      <c r="O176" s="253">
        <v>23590000</v>
      </c>
      <c r="P176" s="254">
        <v>3.4218198557618533E-2</v>
      </c>
    </row>
    <row r="177" spans="1:16" ht="12.75" customHeight="1">
      <c r="A177" s="31">
        <v>167</v>
      </c>
      <c r="B177" s="32" t="s">
        <v>205</v>
      </c>
      <c r="C177" s="33" t="s">
        <v>221</v>
      </c>
      <c r="D177" s="34">
        <v>45169</v>
      </c>
      <c r="E177" s="38">
        <v>601.70000000000005</v>
      </c>
      <c r="F177" s="38">
        <v>604.9</v>
      </c>
      <c r="G177" s="39">
        <v>594.79999999999995</v>
      </c>
      <c r="H177" s="39">
        <v>587.9</v>
      </c>
      <c r="I177" s="39">
        <v>577.79999999999995</v>
      </c>
      <c r="J177" s="39">
        <v>611.79999999999995</v>
      </c>
      <c r="K177" s="39">
        <v>621.90000000000009</v>
      </c>
      <c r="L177" s="39">
        <v>628.79999999999995</v>
      </c>
      <c r="M177" s="31">
        <v>615</v>
      </c>
      <c r="N177" s="31">
        <v>598</v>
      </c>
      <c r="O177" s="253">
        <v>9292500</v>
      </c>
      <c r="P177" s="254">
        <v>-8.5203780271707025E-2</v>
      </c>
    </row>
    <row r="178" spans="1:16" ht="12.75" customHeight="1">
      <c r="A178" s="31">
        <v>168</v>
      </c>
      <c r="B178" s="32" t="s">
        <v>43</v>
      </c>
      <c r="C178" s="33" t="s">
        <v>222</v>
      </c>
      <c r="D178" s="34">
        <v>45169</v>
      </c>
      <c r="E178" s="38">
        <v>774.35</v>
      </c>
      <c r="F178" s="38">
        <v>769.75</v>
      </c>
      <c r="G178" s="39">
        <v>762.6</v>
      </c>
      <c r="H178" s="39">
        <v>750.85</v>
      </c>
      <c r="I178" s="39">
        <v>743.7</v>
      </c>
      <c r="J178" s="39">
        <v>781.5</v>
      </c>
      <c r="K178" s="39">
        <v>788.65000000000009</v>
      </c>
      <c r="L178" s="39">
        <v>800.4</v>
      </c>
      <c r="M178" s="31">
        <v>776.9</v>
      </c>
      <c r="N178" s="31">
        <v>758</v>
      </c>
      <c r="O178" s="253">
        <v>4391000</v>
      </c>
      <c r="P178" s="254">
        <v>3.8866026520347507E-3</v>
      </c>
    </row>
    <row r="179" spans="1:16" ht="12.75" customHeight="1">
      <c r="A179" s="31">
        <v>169</v>
      </c>
      <c r="B179" s="32" t="s">
        <v>39</v>
      </c>
      <c r="C179" s="33" t="s">
        <v>223</v>
      </c>
      <c r="D179" s="34">
        <v>45169</v>
      </c>
      <c r="E179" s="38">
        <v>1037.1500000000001</v>
      </c>
      <c r="F179" s="38">
        <v>1027.7666666666667</v>
      </c>
      <c r="G179" s="39">
        <v>1013.7333333333333</v>
      </c>
      <c r="H179" s="39">
        <v>990.31666666666672</v>
      </c>
      <c r="I179" s="39">
        <v>976.28333333333342</v>
      </c>
      <c r="J179" s="39">
        <v>1051.1833333333334</v>
      </c>
      <c r="K179" s="39">
        <v>1065.2166666666667</v>
      </c>
      <c r="L179" s="39">
        <v>1088.6333333333332</v>
      </c>
      <c r="M179" s="31">
        <v>1041.8</v>
      </c>
      <c r="N179" s="31">
        <v>1004.35</v>
      </c>
      <c r="O179" s="253">
        <v>10282250</v>
      </c>
      <c r="P179" s="254">
        <v>-9.5549104983067248E-2</v>
      </c>
    </row>
    <row r="180" spans="1:16" ht="12.75" customHeight="1">
      <c r="A180" s="31">
        <v>170</v>
      </c>
      <c r="B180" s="32" t="s">
        <v>79</v>
      </c>
      <c r="C180" s="33" t="s">
        <v>224</v>
      </c>
      <c r="D180" s="34">
        <v>45169</v>
      </c>
      <c r="E180" s="38">
        <v>1798.75</v>
      </c>
      <c r="F180" s="38">
        <v>1802.4166666666667</v>
      </c>
      <c r="G180" s="39">
        <v>1785.3333333333335</v>
      </c>
      <c r="H180" s="39">
        <v>1771.9166666666667</v>
      </c>
      <c r="I180" s="39">
        <v>1754.8333333333335</v>
      </c>
      <c r="J180" s="39">
        <v>1815.8333333333335</v>
      </c>
      <c r="K180" s="39">
        <v>1832.916666666667</v>
      </c>
      <c r="L180" s="39">
        <v>1846.3333333333335</v>
      </c>
      <c r="M180" s="31">
        <v>1819.5</v>
      </c>
      <c r="N180" s="31">
        <v>1789</v>
      </c>
      <c r="O180" s="253">
        <v>5155000</v>
      </c>
      <c r="P180" s="254">
        <v>-2.1543133719274937E-2</v>
      </c>
    </row>
    <row r="181" spans="1:16" ht="12.75" customHeight="1">
      <c r="A181" s="31">
        <v>171</v>
      </c>
      <c r="B181" s="32" t="s">
        <v>59</v>
      </c>
      <c r="C181" s="33" t="s">
        <v>225</v>
      </c>
      <c r="D181" s="34">
        <v>45169</v>
      </c>
      <c r="E181" s="38">
        <v>840.35</v>
      </c>
      <c r="F181" s="38">
        <v>836.48333333333323</v>
      </c>
      <c r="G181" s="39">
        <v>831.86666666666645</v>
      </c>
      <c r="H181" s="39">
        <v>823.38333333333321</v>
      </c>
      <c r="I181" s="39">
        <v>818.76666666666642</v>
      </c>
      <c r="J181" s="39">
        <v>844.96666666666647</v>
      </c>
      <c r="K181" s="39">
        <v>849.58333333333326</v>
      </c>
      <c r="L181" s="39">
        <v>858.06666666666649</v>
      </c>
      <c r="M181" s="31">
        <v>841.1</v>
      </c>
      <c r="N181" s="31">
        <v>828</v>
      </c>
      <c r="O181" s="253">
        <v>10360800</v>
      </c>
      <c r="P181" s="254">
        <v>-3.7055625261396906E-2</v>
      </c>
    </row>
    <row r="182" spans="1:16" ht="12.75" customHeight="1">
      <c r="A182" s="31">
        <v>172</v>
      </c>
      <c r="B182" s="32" t="s">
        <v>56</v>
      </c>
      <c r="C182" s="33" t="s">
        <v>226</v>
      </c>
      <c r="D182" s="34">
        <v>45169</v>
      </c>
      <c r="E182" s="38">
        <v>603.04999999999995</v>
      </c>
      <c r="F182" s="38">
        <v>603.9</v>
      </c>
      <c r="G182" s="39">
        <v>600</v>
      </c>
      <c r="H182" s="39">
        <v>596.95000000000005</v>
      </c>
      <c r="I182" s="39">
        <v>593.05000000000007</v>
      </c>
      <c r="J182" s="39">
        <v>606.94999999999993</v>
      </c>
      <c r="K182" s="39">
        <v>610.8499999999998</v>
      </c>
      <c r="L182" s="39">
        <v>613.89999999999986</v>
      </c>
      <c r="M182" s="31">
        <v>607.79999999999995</v>
      </c>
      <c r="N182" s="31">
        <v>600.85</v>
      </c>
      <c r="O182" s="253">
        <v>68365800</v>
      </c>
      <c r="P182" s="254">
        <v>-6.7286391586095524E-3</v>
      </c>
    </row>
    <row r="183" spans="1:16" ht="12.75" customHeight="1">
      <c r="A183" s="31">
        <v>173</v>
      </c>
      <c r="B183" s="32" t="s">
        <v>190</v>
      </c>
      <c r="C183" s="33" t="s">
        <v>227</v>
      </c>
      <c r="D183" s="34">
        <v>45169</v>
      </c>
      <c r="E183" s="38">
        <v>245.3</v>
      </c>
      <c r="F183" s="38">
        <v>245.35000000000002</v>
      </c>
      <c r="G183" s="39">
        <v>243.55000000000004</v>
      </c>
      <c r="H183" s="39">
        <v>241.8</v>
      </c>
      <c r="I183" s="39">
        <v>240.00000000000003</v>
      </c>
      <c r="J183" s="39">
        <v>247.10000000000005</v>
      </c>
      <c r="K183" s="39">
        <v>248.9</v>
      </c>
      <c r="L183" s="39">
        <v>250.65000000000006</v>
      </c>
      <c r="M183" s="31">
        <v>247.15</v>
      </c>
      <c r="N183" s="31">
        <v>243.6</v>
      </c>
      <c r="O183" s="253">
        <v>94786875</v>
      </c>
      <c r="P183" s="254">
        <v>-7.6322391434931625E-3</v>
      </c>
    </row>
    <row r="184" spans="1:16" ht="12.75" customHeight="1">
      <c r="A184" s="31">
        <v>174</v>
      </c>
      <c r="B184" s="32" t="s">
        <v>132</v>
      </c>
      <c r="C184" s="33" t="s">
        <v>228</v>
      </c>
      <c r="D184" s="34">
        <v>45169</v>
      </c>
      <c r="E184" s="38">
        <v>117.8</v>
      </c>
      <c r="F184" s="38">
        <v>117.8</v>
      </c>
      <c r="G184" s="39">
        <v>117.19999999999999</v>
      </c>
      <c r="H184" s="39">
        <v>116.6</v>
      </c>
      <c r="I184" s="39">
        <v>115.99999999999999</v>
      </c>
      <c r="J184" s="39">
        <v>118.39999999999999</v>
      </c>
      <c r="K184" s="39">
        <v>118.99999999999999</v>
      </c>
      <c r="L184" s="39">
        <v>119.6</v>
      </c>
      <c r="M184" s="31">
        <v>118.4</v>
      </c>
      <c r="N184" s="31">
        <v>117.2</v>
      </c>
      <c r="O184" s="253">
        <v>225791500</v>
      </c>
      <c r="P184" s="254">
        <v>5.1908621238461348E-3</v>
      </c>
    </row>
    <row r="185" spans="1:16" ht="12.75" customHeight="1">
      <c r="A185" s="31">
        <v>175</v>
      </c>
      <c r="B185" s="32" t="s">
        <v>87</v>
      </c>
      <c r="C185" s="33" t="s">
        <v>229</v>
      </c>
      <c r="D185" s="34">
        <v>45169</v>
      </c>
      <c r="E185" s="38">
        <v>3370.05</v>
      </c>
      <c r="F185" s="38">
        <v>3371.7000000000003</v>
      </c>
      <c r="G185" s="39">
        <v>3354.4000000000005</v>
      </c>
      <c r="H185" s="39">
        <v>3338.7500000000005</v>
      </c>
      <c r="I185" s="39">
        <v>3321.4500000000007</v>
      </c>
      <c r="J185" s="39">
        <v>3387.3500000000004</v>
      </c>
      <c r="K185" s="39">
        <v>3404.6500000000005</v>
      </c>
      <c r="L185" s="39">
        <v>3420.3</v>
      </c>
      <c r="M185" s="31">
        <v>3389</v>
      </c>
      <c r="N185" s="31">
        <v>3356.05</v>
      </c>
      <c r="O185" s="253">
        <v>9922500</v>
      </c>
      <c r="P185" s="254">
        <v>1.68397266906978E-2</v>
      </c>
    </row>
    <row r="186" spans="1:16" ht="12.75" customHeight="1">
      <c r="A186" s="31">
        <v>176</v>
      </c>
      <c r="B186" s="32" t="s">
        <v>87</v>
      </c>
      <c r="C186" s="33" t="s">
        <v>230</v>
      </c>
      <c r="D186" s="34">
        <v>45169</v>
      </c>
      <c r="E186" s="38">
        <v>1186.2</v>
      </c>
      <c r="F186" s="38">
        <v>1188.1666666666667</v>
      </c>
      <c r="G186" s="39">
        <v>1180.4833333333336</v>
      </c>
      <c r="H186" s="39">
        <v>1174.7666666666669</v>
      </c>
      <c r="I186" s="39">
        <v>1167.0833333333337</v>
      </c>
      <c r="J186" s="39">
        <v>1193.8833333333334</v>
      </c>
      <c r="K186" s="39">
        <v>1201.5666666666664</v>
      </c>
      <c r="L186" s="39">
        <v>1207.2833333333333</v>
      </c>
      <c r="M186" s="31">
        <v>1195.8499999999999</v>
      </c>
      <c r="N186" s="31">
        <v>1182.45</v>
      </c>
      <c r="O186" s="253">
        <v>13772400</v>
      </c>
      <c r="P186" s="254">
        <v>2.2705440572875733E-3</v>
      </c>
    </row>
    <row r="187" spans="1:16" ht="12.75" customHeight="1">
      <c r="A187" s="31">
        <v>177</v>
      </c>
      <c r="B187" s="32" t="s">
        <v>59</v>
      </c>
      <c r="C187" s="33" t="s">
        <v>231</v>
      </c>
      <c r="D187" s="34">
        <v>45169</v>
      </c>
      <c r="E187" s="38">
        <v>3052.05</v>
      </c>
      <c r="F187" s="38">
        <v>3052.7666666666664</v>
      </c>
      <c r="G187" s="39">
        <v>3039.2833333333328</v>
      </c>
      <c r="H187" s="39">
        <v>3026.5166666666664</v>
      </c>
      <c r="I187" s="39">
        <v>3013.0333333333328</v>
      </c>
      <c r="J187" s="39">
        <v>3065.5333333333328</v>
      </c>
      <c r="K187" s="39">
        <v>3079.0166666666664</v>
      </c>
      <c r="L187" s="39">
        <v>3091.7833333333328</v>
      </c>
      <c r="M187" s="31">
        <v>3066.25</v>
      </c>
      <c r="N187" s="31">
        <v>3040</v>
      </c>
      <c r="O187" s="253">
        <v>5268750</v>
      </c>
      <c r="P187" s="254">
        <v>1.2904621152043832E-2</v>
      </c>
    </row>
    <row r="188" spans="1:16" ht="12.75" customHeight="1">
      <c r="A188" s="31">
        <v>178</v>
      </c>
      <c r="B188" s="32" t="s">
        <v>43</v>
      </c>
      <c r="C188" s="33" t="s">
        <v>232</v>
      </c>
      <c r="D188" s="34">
        <v>45169</v>
      </c>
      <c r="E188" s="38">
        <v>1954.85</v>
      </c>
      <c r="F188" s="38">
        <v>1949.2</v>
      </c>
      <c r="G188" s="39">
        <v>1941</v>
      </c>
      <c r="H188" s="39">
        <v>1927.1499999999999</v>
      </c>
      <c r="I188" s="39">
        <v>1918.9499999999998</v>
      </c>
      <c r="J188" s="39">
        <v>1963.0500000000002</v>
      </c>
      <c r="K188" s="39">
        <v>1971.2500000000005</v>
      </c>
      <c r="L188" s="39">
        <v>1985.1000000000004</v>
      </c>
      <c r="M188" s="31">
        <v>1957.4</v>
      </c>
      <c r="N188" s="31">
        <v>1935.35</v>
      </c>
      <c r="O188" s="253">
        <v>1650500</v>
      </c>
      <c r="P188" s="254">
        <v>2.4293956878226543E-3</v>
      </c>
    </row>
    <row r="189" spans="1:16" ht="12.75" customHeight="1">
      <c r="A189" s="31">
        <v>179</v>
      </c>
      <c r="B189" s="32" t="s">
        <v>45</v>
      </c>
      <c r="C189" s="33" t="s">
        <v>233</v>
      </c>
      <c r="D189" s="34">
        <v>45169</v>
      </c>
      <c r="E189" s="38">
        <v>2001.25</v>
      </c>
      <c r="F189" s="38">
        <v>2008.05</v>
      </c>
      <c r="G189" s="39">
        <v>1986.8999999999999</v>
      </c>
      <c r="H189" s="39">
        <v>1972.55</v>
      </c>
      <c r="I189" s="39">
        <v>1951.3999999999999</v>
      </c>
      <c r="J189" s="39">
        <v>2022.3999999999999</v>
      </c>
      <c r="K189" s="39">
        <v>2043.55</v>
      </c>
      <c r="L189" s="39">
        <v>2057.8999999999996</v>
      </c>
      <c r="M189" s="31">
        <v>2029.2</v>
      </c>
      <c r="N189" s="31">
        <v>1993.7</v>
      </c>
      <c r="O189" s="253">
        <v>4179200</v>
      </c>
      <c r="P189" s="254">
        <v>1.4664465378265514E-2</v>
      </c>
    </row>
    <row r="190" spans="1:16" ht="12.75" customHeight="1">
      <c r="A190" s="31">
        <v>180</v>
      </c>
      <c r="B190" s="32" t="s">
        <v>56</v>
      </c>
      <c r="C190" s="33" t="s">
        <v>234</v>
      </c>
      <c r="D190" s="34">
        <v>45169</v>
      </c>
      <c r="E190" s="38">
        <v>1349.15</v>
      </c>
      <c r="F190" s="38">
        <v>1345.75</v>
      </c>
      <c r="G190" s="39">
        <v>1340.25</v>
      </c>
      <c r="H190" s="39">
        <v>1331.35</v>
      </c>
      <c r="I190" s="39">
        <v>1325.85</v>
      </c>
      <c r="J190" s="39">
        <v>1354.65</v>
      </c>
      <c r="K190" s="39">
        <v>1360.15</v>
      </c>
      <c r="L190" s="39">
        <v>1369.0500000000002</v>
      </c>
      <c r="M190" s="31">
        <v>1351.25</v>
      </c>
      <c r="N190" s="31">
        <v>1336.85</v>
      </c>
      <c r="O190" s="253">
        <v>7354900</v>
      </c>
      <c r="P190" s="254">
        <v>1.9404288347724848E-2</v>
      </c>
    </row>
    <row r="191" spans="1:16" ht="12.75" customHeight="1">
      <c r="A191" s="31">
        <v>181</v>
      </c>
      <c r="B191" s="32" t="s">
        <v>59</v>
      </c>
      <c r="C191" s="33" t="s">
        <v>235</v>
      </c>
      <c r="D191" s="34">
        <v>45169</v>
      </c>
      <c r="E191" s="38">
        <v>1520.4</v>
      </c>
      <c r="F191" s="38">
        <v>1515.9666666666665</v>
      </c>
      <c r="G191" s="39">
        <v>1507.5333333333328</v>
      </c>
      <c r="H191" s="39">
        <v>1494.6666666666663</v>
      </c>
      <c r="I191" s="39">
        <v>1486.2333333333327</v>
      </c>
      <c r="J191" s="39">
        <v>1528.833333333333</v>
      </c>
      <c r="K191" s="39">
        <v>1537.2666666666669</v>
      </c>
      <c r="L191" s="39">
        <v>1550.1333333333332</v>
      </c>
      <c r="M191" s="31">
        <v>1524.4</v>
      </c>
      <c r="N191" s="31">
        <v>1503.1</v>
      </c>
      <c r="O191" s="253">
        <v>2426800</v>
      </c>
      <c r="P191" s="254">
        <v>-1.3656316046171355E-2</v>
      </c>
    </row>
    <row r="192" spans="1:16" ht="12.75" customHeight="1">
      <c r="A192" s="31">
        <v>182</v>
      </c>
      <c r="B192" s="32" t="s">
        <v>49</v>
      </c>
      <c r="C192" s="33" t="s">
        <v>236</v>
      </c>
      <c r="D192" s="34">
        <v>45169</v>
      </c>
      <c r="E192" s="38">
        <v>8135.65</v>
      </c>
      <c r="F192" s="38">
        <v>8109.2</v>
      </c>
      <c r="G192" s="39">
        <v>8073.4</v>
      </c>
      <c r="H192" s="39">
        <v>8011.15</v>
      </c>
      <c r="I192" s="39">
        <v>7975.3499999999995</v>
      </c>
      <c r="J192" s="39">
        <v>8171.45</v>
      </c>
      <c r="K192" s="39">
        <v>8207.25</v>
      </c>
      <c r="L192" s="39">
        <v>8269.5</v>
      </c>
      <c r="M192" s="31">
        <v>8145</v>
      </c>
      <c r="N192" s="31">
        <v>8046.95</v>
      </c>
      <c r="O192" s="253">
        <v>1527500</v>
      </c>
      <c r="P192" s="254">
        <v>3.3001961182119427E-2</v>
      </c>
    </row>
    <row r="193" spans="1:16" ht="12.75" customHeight="1">
      <c r="A193" s="31">
        <v>183</v>
      </c>
      <c r="B193" s="32" t="s">
        <v>39</v>
      </c>
      <c r="C193" s="33" t="s">
        <v>237</v>
      </c>
      <c r="D193" s="34">
        <v>45169</v>
      </c>
      <c r="E193" s="38">
        <v>585.95000000000005</v>
      </c>
      <c r="F193" s="38">
        <v>585.05000000000007</v>
      </c>
      <c r="G193" s="39">
        <v>582.35000000000014</v>
      </c>
      <c r="H193" s="39">
        <v>578.75000000000011</v>
      </c>
      <c r="I193" s="39">
        <v>576.05000000000018</v>
      </c>
      <c r="J193" s="39">
        <v>588.65000000000009</v>
      </c>
      <c r="K193" s="39">
        <v>591.35000000000014</v>
      </c>
      <c r="L193" s="39">
        <v>594.95000000000005</v>
      </c>
      <c r="M193" s="31">
        <v>587.75</v>
      </c>
      <c r="N193" s="31">
        <v>581.45000000000005</v>
      </c>
      <c r="O193" s="253">
        <v>38376000</v>
      </c>
      <c r="P193" s="254">
        <v>-1.3896312132549439E-2</v>
      </c>
    </row>
    <row r="194" spans="1:16" ht="12.75" customHeight="1">
      <c r="A194" s="31">
        <v>184</v>
      </c>
      <c r="B194" s="32" t="s">
        <v>132</v>
      </c>
      <c r="C194" s="33" t="s">
        <v>238</v>
      </c>
      <c r="D194" s="34">
        <v>45169</v>
      </c>
      <c r="E194" s="38">
        <v>238.1</v>
      </c>
      <c r="F194" s="38">
        <v>236.83333333333334</v>
      </c>
      <c r="G194" s="39">
        <v>233.56666666666669</v>
      </c>
      <c r="H194" s="39">
        <v>229.03333333333336</v>
      </c>
      <c r="I194" s="39">
        <v>225.76666666666671</v>
      </c>
      <c r="J194" s="39">
        <v>241.36666666666667</v>
      </c>
      <c r="K194" s="39">
        <v>244.63333333333333</v>
      </c>
      <c r="L194" s="39">
        <v>249.16666666666666</v>
      </c>
      <c r="M194" s="31">
        <v>240.1</v>
      </c>
      <c r="N194" s="31">
        <v>232.3</v>
      </c>
      <c r="O194" s="253">
        <v>86908000</v>
      </c>
      <c r="P194" s="254">
        <v>-2.7852972102284167E-2</v>
      </c>
    </row>
    <row r="195" spans="1:16" ht="12.75" customHeight="1">
      <c r="A195" s="31">
        <v>185</v>
      </c>
      <c r="B195" s="32" t="s">
        <v>41</v>
      </c>
      <c r="C195" s="33" t="s">
        <v>239</v>
      </c>
      <c r="D195" s="34">
        <v>45169</v>
      </c>
      <c r="E195" s="38">
        <v>826.5</v>
      </c>
      <c r="F195" s="38">
        <v>826.73333333333323</v>
      </c>
      <c r="G195" s="39">
        <v>821.76666666666642</v>
      </c>
      <c r="H195" s="39">
        <v>817.03333333333319</v>
      </c>
      <c r="I195" s="39">
        <v>812.06666666666638</v>
      </c>
      <c r="J195" s="39">
        <v>831.46666666666647</v>
      </c>
      <c r="K195" s="39">
        <v>836.43333333333339</v>
      </c>
      <c r="L195" s="39">
        <v>841.16666666666652</v>
      </c>
      <c r="M195" s="31">
        <v>831.7</v>
      </c>
      <c r="N195" s="31">
        <v>822</v>
      </c>
      <c r="O195" s="253">
        <v>7773600</v>
      </c>
      <c r="P195" s="254">
        <v>-7.5231977159172014E-2</v>
      </c>
    </row>
    <row r="196" spans="1:16" ht="12.75" customHeight="1">
      <c r="A196" s="31">
        <v>186</v>
      </c>
      <c r="B196" s="32" t="s">
        <v>87</v>
      </c>
      <c r="C196" s="33" t="s">
        <v>240</v>
      </c>
      <c r="D196" s="34">
        <v>45169</v>
      </c>
      <c r="E196" s="38">
        <v>408.15</v>
      </c>
      <c r="F196" s="38">
        <v>409.25</v>
      </c>
      <c r="G196" s="39">
        <v>406.3</v>
      </c>
      <c r="H196" s="39">
        <v>404.45</v>
      </c>
      <c r="I196" s="39">
        <v>401.5</v>
      </c>
      <c r="J196" s="39">
        <v>411.1</v>
      </c>
      <c r="K196" s="39">
        <v>414.05000000000007</v>
      </c>
      <c r="L196" s="39">
        <v>415.90000000000003</v>
      </c>
      <c r="M196" s="31">
        <v>412.2</v>
      </c>
      <c r="N196" s="31">
        <v>407.4</v>
      </c>
      <c r="O196" s="253">
        <v>37362000</v>
      </c>
      <c r="P196" s="254">
        <v>-6.540092304228734E-2</v>
      </c>
    </row>
    <row r="197" spans="1:16" ht="12.75" customHeight="1">
      <c r="A197" s="31">
        <v>187</v>
      </c>
      <c r="B197" s="32" t="s">
        <v>205</v>
      </c>
      <c r="C197" s="33" t="s">
        <v>241</v>
      </c>
      <c r="D197" s="34">
        <v>45169</v>
      </c>
      <c r="E197" s="38">
        <v>262.75</v>
      </c>
      <c r="F197" s="38">
        <v>265.23333333333335</v>
      </c>
      <c r="G197" s="39">
        <v>259.11666666666667</v>
      </c>
      <c r="H197" s="39">
        <v>255.48333333333335</v>
      </c>
      <c r="I197" s="39">
        <v>249.36666666666667</v>
      </c>
      <c r="J197" s="39">
        <v>268.86666666666667</v>
      </c>
      <c r="K197" s="39">
        <v>274.98333333333335</v>
      </c>
      <c r="L197" s="39">
        <v>278.61666666666667</v>
      </c>
      <c r="M197" s="31">
        <v>271.35000000000002</v>
      </c>
      <c r="N197" s="31">
        <v>261.60000000000002</v>
      </c>
      <c r="O197" s="253">
        <v>92529000</v>
      </c>
      <c r="P197" s="254">
        <v>2.0277869665894805E-2</v>
      </c>
    </row>
    <row r="198" spans="1:16" ht="12.75" customHeight="1">
      <c r="A198" s="31">
        <v>188</v>
      </c>
      <c r="B198" s="32" t="s">
        <v>43</v>
      </c>
      <c r="C198" s="33" t="s">
        <v>242</v>
      </c>
      <c r="D198" s="34">
        <v>45169</v>
      </c>
      <c r="E198" s="38">
        <v>633.9</v>
      </c>
      <c r="F198" s="38">
        <v>632.95000000000005</v>
      </c>
      <c r="G198" s="39">
        <v>627.40000000000009</v>
      </c>
      <c r="H198" s="39">
        <v>620.90000000000009</v>
      </c>
      <c r="I198" s="39">
        <v>615.35000000000014</v>
      </c>
      <c r="J198" s="39">
        <v>639.45000000000005</v>
      </c>
      <c r="K198" s="39">
        <v>645</v>
      </c>
      <c r="L198" s="39">
        <v>651.5</v>
      </c>
      <c r="M198" s="31">
        <v>638.5</v>
      </c>
      <c r="N198" s="31">
        <v>626.45000000000005</v>
      </c>
      <c r="O198" s="253">
        <v>8002800</v>
      </c>
      <c r="P198" s="254">
        <v>1.5300296871431834E-2</v>
      </c>
    </row>
    <row r="199" spans="1:16" ht="12.75" customHeight="1">
      <c r="A199" s="31">
        <v>189</v>
      </c>
      <c r="B199" s="32"/>
      <c r="C199" s="41"/>
      <c r="D199" s="43"/>
      <c r="E199" s="44"/>
      <c r="F199" s="44"/>
      <c r="G199" s="45"/>
      <c r="H199" s="45"/>
      <c r="I199" s="45"/>
      <c r="J199" s="45"/>
      <c r="K199" s="45"/>
      <c r="L199" s="45"/>
      <c r="M199" s="41"/>
      <c r="N199" s="41"/>
      <c r="O199" s="46"/>
      <c r="P199" s="47"/>
    </row>
    <row r="200" spans="1:16" ht="12.75" customHeight="1">
      <c r="A200" s="31">
        <v>190</v>
      </c>
      <c r="B200" s="32"/>
      <c r="C200" s="41"/>
      <c r="D200" s="43"/>
      <c r="E200" s="44"/>
      <c r="F200" s="44"/>
      <c r="G200" s="45"/>
      <c r="H200" s="45"/>
      <c r="I200" s="45"/>
      <c r="J200" s="45"/>
      <c r="K200" s="45"/>
      <c r="L200" s="45"/>
      <c r="M200" s="41"/>
      <c r="N200" s="41"/>
      <c r="O200" s="46"/>
      <c r="P200" s="47"/>
    </row>
    <row r="201" spans="1:16" ht="12.75" customHeight="1">
      <c r="A201" s="31">
        <v>191</v>
      </c>
      <c r="B201" s="48"/>
      <c r="C201" s="41"/>
      <c r="D201" s="43"/>
      <c r="E201" s="44"/>
      <c r="F201" s="44"/>
      <c r="G201" s="45"/>
      <c r="H201" s="45"/>
      <c r="I201" s="45"/>
      <c r="J201" s="45"/>
      <c r="K201" s="45"/>
      <c r="L201" s="1"/>
      <c r="M201" s="1"/>
      <c r="N201" s="1"/>
      <c r="O201" s="1"/>
      <c r="P201" s="1"/>
    </row>
    <row r="202" spans="1:16" ht="12.75" customHeight="1">
      <c r="A202" s="31">
        <v>192</v>
      </c>
      <c r="B202" s="48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6" ht="12.75" customHeight="1">
      <c r="A203" s="31">
        <v>193</v>
      </c>
      <c r="B203" s="48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 ht="12.75" customHeight="1">
      <c r="A204" s="31">
        <v>194</v>
      </c>
      <c r="B204" s="48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12.75" customHeight="1">
      <c r="A205" s="31"/>
      <c r="B205" s="48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12.75" customHeight="1">
      <c r="A206" s="31"/>
      <c r="B206" s="48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12.75" customHeight="1">
      <c r="A207" s="31"/>
      <c r="B207" s="48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12.75" customHeight="1">
      <c r="A208" s="3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12.75" customHeight="1">
      <c r="A209" s="3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12.75" customHeight="1">
      <c r="A210" s="3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12.75" customHeight="1">
      <c r="A211" s="3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4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4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A215" s="4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49" t="s">
        <v>243</v>
      </c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49" t="s">
        <v>244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49" t="s">
        <v>245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9" t="s">
        <v>246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9" t="s">
        <v>247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24" t="s">
        <v>248</v>
      </c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50" t="s">
        <v>249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50" t="s">
        <v>250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50" t="s">
        <v>251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50" t="s">
        <v>252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50" t="s">
        <v>253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50" t="s">
        <v>254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50" t="s">
        <v>255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50" t="s">
        <v>256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50" t="s">
        <v>257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</row>
    <row r="435" spans="1:16" ht="12.75" customHeight="1">
      <c r="A435" s="1"/>
    </row>
    <row r="436" spans="1:16" ht="12.75" customHeight="1">
      <c r="A436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" footer="0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45"/>
  <sheetViews>
    <sheetView zoomScale="85" zoomScaleNormal="85" workbookViewId="0">
      <pane ySplit="9" topLeftCell="A10" activePane="bottomLeft" state="frozen"/>
      <selection pane="bottomLeft" activeCell="A10" sqref="A10"/>
    </sheetView>
  </sheetViews>
  <sheetFormatPr defaultColWidth="14.425781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5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5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5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52"/>
      <c r="M4" s="22"/>
      <c r="N4" s="22"/>
      <c r="O4" s="22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51"/>
      <c r="M5" s="23" t="s">
        <v>14</v>
      </c>
      <c r="N5" s="1"/>
      <c r="O5" s="1"/>
    </row>
    <row r="6" spans="1:15" ht="12.75" customHeight="1">
      <c r="A6" s="24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45167</v>
      </c>
      <c r="L6" s="51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51"/>
      <c r="M7" s="1"/>
      <c r="N7" s="1"/>
      <c r="O7" s="1"/>
    </row>
    <row r="8" spans="1:15" ht="28.5" customHeight="1">
      <c r="A8" s="364" t="s">
        <v>16</v>
      </c>
      <c r="B8" s="366"/>
      <c r="C8" s="370" t="s">
        <v>20</v>
      </c>
      <c r="D8" s="370" t="s">
        <v>21</v>
      </c>
      <c r="E8" s="361" t="s">
        <v>22</v>
      </c>
      <c r="F8" s="362"/>
      <c r="G8" s="363"/>
      <c r="H8" s="361" t="s">
        <v>23</v>
      </c>
      <c r="I8" s="362"/>
      <c r="J8" s="363"/>
      <c r="K8" s="26"/>
      <c r="L8" s="53"/>
      <c r="M8" s="53"/>
      <c r="N8" s="1"/>
      <c r="O8" s="1"/>
    </row>
    <row r="9" spans="1:15" ht="36" customHeight="1">
      <c r="A9" s="368"/>
      <c r="B9" s="369"/>
      <c r="C9" s="369"/>
      <c r="D9" s="369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4" t="s">
        <v>32</v>
      </c>
      <c r="M9" s="55" t="s">
        <v>258</v>
      </c>
      <c r="N9" s="1"/>
      <c r="O9" s="1"/>
    </row>
    <row r="10" spans="1:15" ht="12.75" customHeight="1">
      <c r="A10" s="56">
        <v>1</v>
      </c>
      <c r="B10" s="35" t="s">
        <v>259</v>
      </c>
      <c r="C10" s="35">
        <v>19306.05</v>
      </c>
      <c r="D10" s="35">
        <v>19307.533333333329</v>
      </c>
      <c r="E10" s="35">
        <v>19248.21666666666</v>
      </c>
      <c r="F10" s="35">
        <v>19190.383333333331</v>
      </c>
      <c r="G10" s="35">
        <v>19131.066666666662</v>
      </c>
      <c r="H10" s="35">
        <v>19365.366666666658</v>
      </c>
      <c r="I10" s="35">
        <v>19424.683333333331</v>
      </c>
      <c r="J10" s="35">
        <v>19482.516666666656</v>
      </c>
      <c r="K10" s="35">
        <v>19366.849999999999</v>
      </c>
      <c r="L10" s="35">
        <v>19249.7</v>
      </c>
      <c r="M10" s="57"/>
      <c r="N10" s="1"/>
      <c r="O10" s="1"/>
    </row>
    <row r="11" spans="1:15" ht="12.75" customHeight="1">
      <c r="A11" s="56">
        <v>2</v>
      </c>
      <c r="B11" s="37" t="s">
        <v>260</v>
      </c>
      <c r="C11" s="35">
        <v>44494.65</v>
      </c>
      <c r="D11" s="35">
        <v>44435.5</v>
      </c>
      <c r="E11" s="35">
        <v>44260.6</v>
      </c>
      <c r="F11" s="35">
        <v>44026.549999999996</v>
      </c>
      <c r="G11" s="35">
        <v>43851.649999999994</v>
      </c>
      <c r="H11" s="35">
        <v>44669.55</v>
      </c>
      <c r="I11" s="35">
        <v>44844.45</v>
      </c>
      <c r="J11" s="35">
        <v>45078.500000000007</v>
      </c>
      <c r="K11" s="35">
        <v>44610.400000000001</v>
      </c>
      <c r="L11" s="35">
        <v>44201.45</v>
      </c>
      <c r="M11" s="57"/>
      <c r="N11" s="1"/>
      <c r="O11" s="1"/>
    </row>
    <row r="12" spans="1:15" ht="12.75" customHeight="1">
      <c r="A12" s="56">
        <v>3</v>
      </c>
      <c r="B12" s="31" t="s">
        <v>261</v>
      </c>
      <c r="C12" s="38">
        <v>3504.3</v>
      </c>
      <c r="D12" s="38">
        <v>3498.2000000000003</v>
      </c>
      <c r="E12" s="38">
        <v>3487.0000000000005</v>
      </c>
      <c r="F12" s="38">
        <v>3469.7000000000003</v>
      </c>
      <c r="G12" s="38">
        <v>3458.5000000000005</v>
      </c>
      <c r="H12" s="38">
        <v>3515.5000000000005</v>
      </c>
      <c r="I12" s="38">
        <v>3526.7000000000003</v>
      </c>
      <c r="J12" s="38">
        <v>3544.0000000000005</v>
      </c>
      <c r="K12" s="38">
        <v>3509.4</v>
      </c>
      <c r="L12" s="38">
        <v>3480.9</v>
      </c>
      <c r="M12" s="57"/>
      <c r="N12" s="1"/>
      <c r="O12" s="1"/>
    </row>
    <row r="13" spans="1:15" ht="12.75" customHeight="1">
      <c r="A13" s="56">
        <v>4</v>
      </c>
      <c r="B13" s="31" t="s">
        <v>262</v>
      </c>
      <c r="C13" s="38">
        <v>5969.35</v>
      </c>
      <c r="D13" s="38">
        <v>5968.2666666666673</v>
      </c>
      <c r="E13" s="38">
        <v>5945.9833333333345</v>
      </c>
      <c r="F13" s="38">
        <v>5922.6166666666668</v>
      </c>
      <c r="G13" s="38">
        <v>5900.3333333333339</v>
      </c>
      <c r="H13" s="38">
        <v>5991.633333333335</v>
      </c>
      <c r="I13" s="38">
        <v>6013.9166666666679</v>
      </c>
      <c r="J13" s="38">
        <v>6037.2833333333356</v>
      </c>
      <c r="K13" s="38">
        <v>5990.55</v>
      </c>
      <c r="L13" s="38">
        <v>5944.9</v>
      </c>
      <c r="M13" s="57"/>
      <c r="N13" s="1"/>
      <c r="O13" s="1"/>
    </row>
    <row r="14" spans="1:15" ht="12.75" customHeight="1">
      <c r="A14" s="56">
        <v>5</v>
      </c>
      <c r="B14" s="31" t="s">
        <v>263</v>
      </c>
      <c r="C14" s="38">
        <v>30773.599999999999</v>
      </c>
      <c r="D14" s="38">
        <v>30848.116666666669</v>
      </c>
      <c r="E14" s="38">
        <v>30670.483333333337</v>
      </c>
      <c r="F14" s="38">
        <v>30567.366666666669</v>
      </c>
      <c r="G14" s="38">
        <v>30389.733333333337</v>
      </c>
      <c r="H14" s="38">
        <v>30951.233333333337</v>
      </c>
      <c r="I14" s="38">
        <v>31128.866666666669</v>
      </c>
      <c r="J14" s="38">
        <v>31231.983333333337</v>
      </c>
      <c r="K14" s="38">
        <v>31025.75</v>
      </c>
      <c r="L14" s="38">
        <v>30745</v>
      </c>
      <c r="M14" s="57"/>
      <c r="N14" s="1"/>
      <c r="O14" s="1"/>
    </row>
    <row r="15" spans="1:15" ht="12.75" customHeight="1">
      <c r="A15" s="56">
        <v>6</v>
      </c>
      <c r="B15" s="31" t="s">
        <v>264</v>
      </c>
      <c r="C15" s="38">
        <v>5501.2</v>
      </c>
      <c r="D15" s="38">
        <v>5489.75</v>
      </c>
      <c r="E15" s="38">
        <v>5467.85</v>
      </c>
      <c r="F15" s="38">
        <v>5434.5</v>
      </c>
      <c r="G15" s="38">
        <v>5412.6</v>
      </c>
      <c r="H15" s="38">
        <v>5523.1</v>
      </c>
      <c r="I15" s="38">
        <v>5545</v>
      </c>
      <c r="J15" s="38">
        <v>5578.35</v>
      </c>
      <c r="K15" s="38">
        <v>5511.65</v>
      </c>
      <c r="L15" s="38">
        <v>5456.4</v>
      </c>
      <c r="M15" s="57"/>
      <c r="N15" s="1"/>
      <c r="O15" s="1"/>
    </row>
    <row r="16" spans="1:15" ht="12.75" customHeight="1">
      <c r="A16" s="56">
        <v>7</v>
      </c>
      <c r="B16" s="31" t="s">
        <v>265</v>
      </c>
      <c r="C16" s="38">
        <v>11073.05</v>
      </c>
      <c r="D16" s="38">
        <v>11065.9</v>
      </c>
      <c r="E16" s="38">
        <v>11038.8</v>
      </c>
      <c r="F16" s="38">
        <v>11004.55</v>
      </c>
      <c r="G16" s="38">
        <v>10977.449999999999</v>
      </c>
      <c r="H16" s="38">
        <v>11100.15</v>
      </c>
      <c r="I16" s="38">
        <v>11127.250000000002</v>
      </c>
      <c r="J16" s="38">
        <v>11161.5</v>
      </c>
      <c r="K16" s="38">
        <v>11093</v>
      </c>
      <c r="L16" s="38">
        <v>11031.65</v>
      </c>
      <c r="M16" s="57"/>
      <c r="N16" s="1"/>
      <c r="O16" s="1"/>
    </row>
    <row r="17" spans="1:15" ht="12.75" customHeight="1">
      <c r="A17" s="56">
        <v>8</v>
      </c>
      <c r="B17" s="58" t="s">
        <v>42</v>
      </c>
      <c r="C17" s="31">
        <v>4264.1000000000004</v>
      </c>
      <c r="D17" s="38">
        <v>4273.0333333333338</v>
      </c>
      <c r="E17" s="38">
        <v>4236.0666666666675</v>
      </c>
      <c r="F17" s="38">
        <v>4208.0333333333338</v>
      </c>
      <c r="G17" s="38">
        <v>4171.0666666666675</v>
      </c>
      <c r="H17" s="38">
        <v>4301.0666666666675</v>
      </c>
      <c r="I17" s="38">
        <v>4338.0333333333328</v>
      </c>
      <c r="J17" s="38">
        <v>4366.0666666666675</v>
      </c>
      <c r="K17" s="31">
        <v>4310</v>
      </c>
      <c r="L17" s="31">
        <v>4245</v>
      </c>
      <c r="M17" s="31">
        <v>1.9768399999999999</v>
      </c>
      <c r="N17" s="1"/>
      <c r="O17" s="1"/>
    </row>
    <row r="18" spans="1:15" ht="12.75" customHeight="1">
      <c r="A18" s="56">
        <v>9</v>
      </c>
      <c r="B18" s="58" t="s">
        <v>44</v>
      </c>
      <c r="C18" s="31">
        <v>23388.45</v>
      </c>
      <c r="D18" s="38">
        <v>23320.466666666664</v>
      </c>
      <c r="E18" s="38">
        <v>23182.983333333326</v>
      </c>
      <c r="F18" s="38">
        <v>22977.516666666663</v>
      </c>
      <c r="G18" s="38">
        <v>22840.033333333326</v>
      </c>
      <c r="H18" s="38">
        <v>23525.933333333327</v>
      </c>
      <c r="I18" s="38">
        <v>23663.416666666664</v>
      </c>
      <c r="J18" s="38">
        <v>23868.883333333328</v>
      </c>
      <c r="K18" s="31">
        <v>23457.95</v>
      </c>
      <c r="L18" s="31">
        <v>23115</v>
      </c>
      <c r="M18" s="31">
        <v>6.1219999999999997E-2</v>
      </c>
      <c r="N18" s="1"/>
      <c r="O18" s="1"/>
    </row>
    <row r="19" spans="1:15" ht="12.75" customHeight="1">
      <c r="A19" s="56">
        <v>10</v>
      </c>
      <c r="B19" s="58" t="s">
        <v>46</v>
      </c>
      <c r="C19" s="31">
        <v>180.95</v>
      </c>
      <c r="D19" s="38">
        <v>180.85</v>
      </c>
      <c r="E19" s="38">
        <v>179.39999999999998</v>
      </c>
      <c r="F19" s="38">
        <v>177.85</v>
      </c>
      <c r="G19" s="38">
        <v>176.39999999999998</v>
      </c>
      <c r="H19" s="38">
        <v>182.39999999999998</v>
      </c>
      <c r="I19" s="38">
        <v>183.84999999999997</v>
      </c>
      <c r="J19" s="38">
        <v>185.39999999999998</v>
      </c>
      <c r="K19" s="31">
        <v>182.3</v>
      </c>
      <c r="L19" s="31">
        <v>179.3</v>
      </c>
      <c r="M19" s="31">
        <v>75.754890000000003</v>
      </c>
      <c r="N19" s="1"/>
      <c r="O19" s="1"/>
    </row>
    <row r="20" spans="1:15" ht="12.75" customHeight="1">
      <c r="A20" s="56">
        <v>11</v>
      </c>
      <c r="B20" s="58" t="s">
        <v>48</v>
      </c>
      <c r="C20" s="31">
        <v>217.4</v>
      </c>
      <c r="D20" s="38">
        <v>216.11666666666665</v>
      </c>
      <c r="E20" s="38">
        <v>213.73333333333329</v>
      </c>
      <c r="F20" s="38">
        <v>210.06666666666663</v>
      </c>
      <c r="G20" s="38">
        <v>207.68333333333328</v>
      </c>
      <c r="H20" s="38">
        <v>219.7833333333333</v>
      </c>
      <c r="I20" s="38">
        <v>222.16666666666669</v>
      </c>
      <c r="J20" s="38">
        <v>225.83333333333331</v>
      </c>
      <c r="K20" s="31">
        <v>218.5</v>
      </c>
      <c r="L20" s="31">
        <v>212.45</v>
      </c>
      <c r="M20" s="31">
        <v>17.240629999999999</v>
      </c>
      <c r="N20" s="1"/>
      <c r="O20" s="1"/>
    </row>
    <row r="21" spans="1:15" ht="12.75" customHeight="1">
      <c r="A21" s="56">
        <v>12</v>
      </c>
      <c r="B21" s="58" t="s">
        <v>50</v>
      </c>
      <c r="C21" s="31">
        <v>1985.25</v>
      </c>
      <c r="D21" s="38">
        <v>1980.25</v>
      </c>
      <c r="E21" s="38">
        <v>1961.7</v>
      </c>
      <c r="F21" s="38">
        <v>1938.15</v>
      </c>
      <c r="G21" s="38">
        <v>1919.6000000000001</v>
      </c>
      <c r="H21" s="38">
        <v>2003.8</v>
      </c>
      <c r="I21" s="38">
        <v>2022.3500000000001</v>
      </c>
      <c r="J21" s="38">
        <v>2045.8999999999999</v>
      </c>
      <c r="K21" s="31">
        <v>1998.8</v>
      </c>
      <c r="L21" s="31">
        <v>1956.7</v>
      </c>
      <c r="M21" s="31">
        <v>4.5189399999999997</v>
      </c>
      <c r="N21" s="1"/>
      <c r="O21" s="1"/>
    </row>
    <row r="22" spans="1:15" ht="12.75" customHeight="1">
      <c r="A22" s="56">
        <v>13</v>
      </c>
      <c r="B22" s="58" t="s">
        <v>51</v>
      </c>
      <c r="C22" s="31">
        <v>2472.4499999999998</v>
      </c>
      <c r="D22" s="38">
        <v>2503.3666666666668</v>
      </c>
      <c r="E22" s="38">
        <v>2424.7333333333336</v>
      </c>
      <c r="F22" s="38">
        <v>2377.0166666666669</v>
      </c>
      <c r="G22" s="38">
        <v>2298.3833333333337</v>
      </c>
      <c r="H22" s="38">
        <v>2551.0833333333335</v>
      </c>
      <c r="I22" s="38">
        <v>2629.7166666666667</v>
      </c>
      <c r="J22" s="38">
        <v>2677.4333333333334</v>
      </c>
      <c r="K22" s="31">
        <v>2582</v>
      </c>
      <c r="L22" s="31">
        <v>2455.65</v>
      </c>
      <c r="M22" s="31">
        <v>44.57038</v>
      </c>
      <c r="N22" s="1"/>
      <c r="O22" s="1"/>
    </row>
    <row r="23" spans="1:15" ht="12.75" customHeight="1">
      <c r="A23" s="56">
        <v>14</v>
      </c>
      <c r="B23" s="58" t="s">
        <v>266</v>
      </c>
      <c r="C23" s="31">
        <v>980.1</v>
      </c>
      <c r="D23" s="38">
        <v>981.4</v>
      </c>
      <c r="E23" s="38">
        <v>964.3</v>
      </c>
      <c r="F23" s="38">
        <v>948.5</v>
      </c>
      <c r="G23" s="38">
        <v>931.4</v>
      </c>
      <c r="H23" s="38">
        <v>997.19999999999993</v>
      </c>
      <c r="I23" s="38">
        <v>1014.3000000000001</v>
      </c>
      <c r="J23" s="38">
        <v>1030.0999999999999</v>
      </c>
      <c r="K23" s="31">
        <v>998.5</v>
      </c>
      <c r="L23" s="31">
        <v>965.6</v>
      </c>
      <c r="M23" s="31">
        <v>6.5063199999999997</v>
      </c>
      <c r="N23" s="1"/>
      <c r="O23" s="1"/>
    </row>
    <row r="24" spans="1:15" ht="12.75" customHeight="1">
      <c r="A24" s="56">
        <v>15</v>
      </c>
      <c r="B24" s="58" t="s">
        <v>52</v>
      </c>
      <c r="C24" s="31">
        <v>807.45</v>
      </c>
      <c r="D24" s="38">
        <v>809.98333333333323</v>
      </c>
      <c r="E24" s="38">
        <v>795.96666666666647</v>
      </c>
      <c r="F24" s="38">
        <v>784.48333333333323</v>
      </c>
      <c r="G24" s="38">
        <v>770.46666666666647</v>
      </c>
      <c r="H24" s="38">
        <v>821.46666666666647</v>
      </c>
      <c r="I24" s="38">
        <v>835.48333333333312</v>
      </c>
      <c r="J24" s="38">
        <v>846.96666666666647</v>
      </c>
      <c r="K24" s="31">
        <v>824</v>
      </c>
      <c r="L24" s="31">
        <v>798.5</v>
      </c>
      <c r="M24" s="31">
        <v>50.672649999999997</v>
      </c>
      <c r="N24" s="1"/>
      <c r="O24" s="1"/>
    </row>
    <row r="25" spans="1:15" ht="12.75" customHeight="1">
      <c r="A25" s="56">
        <v>16</v>
      </c>
      <c r="B25" s="58" t="s">
        <v>852</v>
      </c>
      <c r="C25" s="31">
        <v>321.8</v>
      </c>
      <c r="D25" s="38">
        <v>325</v>
      </c>
      <c r="E25" s="38">
        <v>314</v>
      </c>
      <c r="F25" s="38">
        <v>306.2</v>
      </c>
      <c r="G25" s="38">
        <v>295.2</v>
      </c>
      <c r="H25" s="38">
        <v>332.8</v>
      </c>
      <c r="I25" s="38">
        <v>343.8</v>
      </c>
      <c r="J25" s="38">
        <v>351.6</v>
      </c>
      <c r="K25" s="31">
        <v>336</v>
      </c>
      <c r="L25" s="31">
        <v>317.2</v>
      </c>
      <c r="M25" s="31">
        <v>145.79011</v>
      </c>
      <c r="N25" s="1"/>
      <c r="O25" s="1"/>
    </row>
    <row r="26" spans="1:15" ht="12.75" customHeight="1">
      <c r="A26" s="56">
        <v>17</v>
      </c>
      <c r="B26" s="58" t="s">
        <v>53</v>
      </c>
      <c r="C26" s="31">
        <v>3712.4</v>
      </c>
      <c r="D26" s="38">
        <v>3711.7833333333333</v>
      </c>
      <c r="E26" s="38">
        <v>3666.6166666666668</v>
      </c>
      <c r="F26" s="38">
        <v>3620.8333333333335</v>
      </c>
      <c r="G26" s="38">
        <v>3575.666666666667</v>
      </c>
      <c r="H26" s="38">
        <v>3757.5666666666666</v>
      </c>
      <c r="I26" s="38">
        <v>3802.7333333333336</v>
      </c>
      <c r="J26" s="38">
        <v>3848.5166666666664</v>
      </c>
      <c r="K26" s="31">
        <v>3756.95</v>
      </c>
      <c r="L26" s="31">
        <v>3666</v>
      </c>
      <c r="M26" s="31">
        <v>1.3796200000000001</v>
      </c>
      <c r="N26" s="1"/>
      <c r="O26" s="1"/>
    </row>
    <row r="27" spans="1:15" ht="12.75" customHeight="1">
      <c r="A27" s="56">
        <v>18</v>
      </c>
      <c r="B27" s="58" t="s">
        <v>54</v>
      </c>
      <c r="C27" s="31">
        <v>438.85</v>
      </c>
      <c r="D27" s="38">
        <v>438.48333333333335</v>
      </c>
      <c r="E27" s="38">
        <v>432.4666666666667</v>
      </c>
      <c r="F27" s="38">
        <v>426.08333333333337</v>
      </c>
      <c r="G27" s="38">
        <v>420.06666666666672</v>
      </c>
      <c r="H27" s="38">
        <v>444.86666666666667</v>
      </c>
      <c r="I27" s="38">
        <v>450.88333333333333</v>
      </c>
      <c r="J27" s="38">
        <v>457.26666666666665</v>
      </c>
      <c r="K27" s="31">
        <v>444.5</v>
      </c>
      <c r="L27" s="31">
        <v>432.1</v>
      </c>
      <c r="M27" s="31">
        <v>33.479430000000001</v>
      </c>
      <c r="N27" s="1"/>
      <c r="O27" s="1"/>
    </row>
    <row r="28" spans="1:15" ht="12.75" customHeight="1">
      <c r="A28" s="56">
        <v>19</v>
      </c>
      <c r="B28" s="58" t="s">
        <v>55</v>
      </c>
      <c r="C28" s="31">
        <v>4905.45</v>
      </c>
      <c r="D28" s="38">
        <v>4886.4333333333334</v>
      </c>
      <c r="E28" s="38">
        <v>4861.0166666666664</v>
      </c>
      <c r="F28" s="38">
        <v>4816.583333333333</v>
      </c>
      <c r="G28" s="38">
        <v>4791.1666666666661</v>
      </c>
      <c r="H28" s="38">
        <v>4930.8666666666668</v>
      </c>
      <c r="I28" s="38">
        <v>4956.2833333333328</v>
      </c>
      <c r="J28" s="38">
        <v>5000.7166666666672</v>
      </c>
      <c r="K28" s="31">
        <v>4911.8500000000004</v>
      </c>
      <c r="L28" s="31">
        <v>4842</v>
      </c>
      <c r="M28" s="31">
        <v>2.0409799999999998</v>
      </c>
      <c r="N28" s="1"/>
      <c r="O28" s="1"/>
    </row>
    <row r="29" spans="1:15" ht="12.75" customHeight="1">
      <c r="A29" s="56">
        <v>20</v>
      </c>
      <c r="B29" s="58" t="s">
        <v>57</v>
      </c>
      <c r="C29" s="31">
        <v>391.6</v>
      </c>
      <c r="D29" s="38">
        <v>390.31666666666666</v>
      </c>
      <c r="E29" s="38">
        <v>387.2833333333333</v>
      </c>
      <c r="F29" s="38">
        <v>382.96666666666664</v>
      </c>
      <c r="G29" s="38">
        <v>379.93333333333328</v>
      </c>
      <c r="H29" s="38">
        <v>394.63333333333333</v>
      </c>
      <c r="I29" s="38">
        <v>397.66666666666674</v>
      </c>
      <c r="J29" s="38">
        <v>401.98333333333335</v>
      </c>
      <c r="K29" s="31">
        <v>393.35</v>
      </c>
      <c r="L29" s="31">
        <v>386</v>
      </c>
      <c r="M29" s="31">
        <v>18.0533</v>
      </c>
      <c r="N29" s="1"/>
      <c r="O29" s="1"/>
    </row>
    <row r="30" spans="1:15" ht="12.75" customHeight="1">
      <c r="A30" s="56">
        <v>21</v>
      </c>
      <c r="B30" s="58" t="s">
        <v>58</v>
      </c>
      <c r="C30" s="31">
        <v>187.5</v>
      </c>
      <c r="D30" s="38">
        <v>187.43333333333331</v>
      </c>
      <c r="E30" s="38">
        <v>185.91666666666663</v>
      </c>
      <c r="F30" s="38">
        <v>184.33333333333331</v>
      </c>
      <c r="G30" s="38">
        <v>182.81666666666663</v>
      </c>
      <c r="H30" s="38">
        <v>189.01666666666662</v>
      </c>
      <c r="I30" s="38">
        <v>190.53333333333333</v>
      </c>
      <c r="J30" s="38">
        <v>192.11666666666662</v>
      </c>
      <c r="K30" s="31">
        <v>188.95</v>
      </c>
      <c r="L30" s="31">
        <v>185.85</v>
      </c>
      <c r="M30" s="31">
        <v>208.43768</v>
      </c>
      <c r="N30" s="1"/>
      <c r="O30" s="1"/>
    </row>
    <row r="31" spans="1:15" ht="12.75" customHeight="1">
      <c r="A31" s="56">
        <v>22</v>
      </c>
      <c r="B31" s="58" t="s">
        <v>60</v>
      </c>
      <c r="C31" s="31">
        <v>3259.7</v>
      </c>
      <c r="D31" s="38">
        <v>3254.25</v>
      </c>
      <c r="E31" s="38">
        <v>3236.5</v>
      </c>
      <c r="F31" s="38">
        <v>3213.3</v>
      </c>
      <c r="G31" s="38">
        <v>3195.55</v>
      </c>
      <c r="H31" s="38">
        <v>3277.45</v>
      </c>
      <c r="I31" s="38">
        <v>3295.2</v>
      </c>
      <c r="J31" s="38">
        <v>3318.3999999999996</v>
      </c>
      <c r="K31" s="31">
        <v>3272</v>
      </c>
      <c r="L31" s="31">
        <v>3231.05</v>
      </c>
      <c r="M31" s="31">
        <v>7.07315</v>
      </c>
      <c r="N31" s="1"/>
      <c r="O31" s="1"/>
    </row>
    <row r="32" spans="1:15" ht="12.75" customHeight="1">
      <c r="A32" s="56">
        <v>23</v>
      </c>
      <c r="B32" s="58" t="s">
        <v>61</v>
      </c>
      <c r="C32" s="31">
        <v>1988.7</v>
      </c>
      <c r="D32" s="38">
        <v>2003.2333333333333</v>
      </c>
      <c r="E32" s="38">
        <v>1966.4666666666667</v>
      </c>
      <c r="F32" s="38">
        <v>1944.2333333333333</v>
      </c>
      <c r="G32" s="38">
        <v>1907.4666666666667</v>
      </c>
      <c r="H32" s="38">
        <v>2025.4666666666667</v>
      </c>
      <c r="I32" s="38">
        <v>2062.2333333333336</v>
      </c>
      <c r="J32" s="38">
        <v>2084.4666666666667</v>
      </c>
      <c r="K32" s="31">
        <v>2040</v>
      </c>
      <c r="L32" s="31">
        <v>1981</v>
      </c>
      <c r="M32" s="31">
        <v>15.587249999999999</v>
      </c>
      <c r="N32" s="1"/>
      <c r="O32" s="1"/>
    </row>
    <row r="33" spans="1:15" ht="12.75" customHeight="1">
      <c r="A33" s="56">
        <v>24</v>
      </c>
      <c r="B33" s="58" t="s">
        <v>267</v>
      </c>
      <c r="C33" s="31">
        <v>655.6</v>
      </c>
      <c r="D33" s="38">
        <v>656.76666666666665</v>
      </c>
      <c r="E33" s="38">
        <v>649.0333333333333</v>
      </c>
      <c r="F33" s="38">
        <v>642.4666666666667</v>
      </c>
      <c r="G33" s="38">
        <v>634.73333333333335</v>
      </c>
      <c r="H33" s="38">
        <v>663.33333333333326</v>
      </c>
      <c r="I33" s="38">
        <v>671.06666666666661</v>
      </c>
      <c r="J33" s="38">
        <v>677.63333333333321</v>
      </c>
      <c r="K33" s="31">
        <v>664.5</v>
      </c>
      <c r="L33" s="31">
        <v>650.20000000000005</v>
      </c>
      <c r="M33" s="31">
        <v>5.1922499999999996</v>
      </c>
      <c r="N33" s="1"/>
      <c r="O33" s="1"/>
    </row>
    <row r="34" spans="1:15" ht="12.75" customHeight="1">
      <c r="A34" s="56">
        <v>25</v>
      </c>
      <c r="B34" s="58" t="s">
        <v>64</v>
      </c>
      <c r="C34" s="31">
        <v>738.8</v>
      </c>
      <c r="D34" s="38">
        <v>738.58333333333337</v>
      </c>
      <c r="E34" s="38">
        <v>734.16666666666674</v>
      </c>
      <c r="F34" s="38">
        <v>729.53333333333342</v>
      </c>
      <c r="G34" s="38">
        <v>725.11666666666679</v>
      </c>
      <c r="H34" s="38">
        <v>743.2166666666667</v>
      </c>
      <c r="I34" s="38">
        <v>747.63333333333344</v>
      </c>
      <c r="J34" s="38">
        <v>752.26666666666665</v>
      </c>
      <c r="K34" s="31">
        <v>743</v>
      </c>
      <c r="L34" s="31">
        <v>733.95</v>
      </c>
      <c r="M34" s="31">
        <v>11.16902</v>
      </c>
      <c r="N34" s="1"/>
      <c r="O34" s="1"/>
    </row>
    <row r="35" spans="1:15" ht="12.75" customHeight="1">
      <c r="A35" s="56">
        <v>26</v>
      </c>
      <c r="B35" s="58" t="s">
        <v>65</v>
      </c>
      <c r="C35" s="31">
        <v>828.95</v>
      </c>
      <c r="D35" s="38">
        <v>827.65</v>
      </c>
      <c r="E35" s="38">
        <v>821.55</v>
      </c>
      <c r="F35" s="38">
        <v>814.15</v>
      </c>
      <c r="G35" s="38">
        <v>808.05</v>
      </c>
      <c r="H35" s="38">
        <v>835.05</v>
      </c>
      <c r="I35" s="38">
        <v>841.15000000000009</v>
      </c>
      <c r="J35" s="38">
        <v>848.55</v>
      </c>
      <c r="K35" s="31">
        <v>833.75</v>
      </c>
      <c r="L35" s="31">
        <v>820.25</v>
      </c>
      <c r="M35" s="31">
        <v>17.36298</v>
      </c>
      <c r="N35" s="1"/>
      <c r="O35" s="1"/>
    </row>
    <row r="36" spans="1:15" ht="12.75" customHeight="1">
      <c r="A36" s="56">
        <v>27</v>
      </c>
      <c r="B36" s="58" t="s">
        <v>268</v>
      </c>
      <c r="C36" s="31">
        <v>371.6</v>
      </c>
      <c r="D36" s="38">
        <v>373.33333333333331</v>
      </c>
      <c r="E36" s="38">
        <v>368.66666666666663</v>
      </c>
      <c r="F36" s="38">
        <v>365.73333333333329</v>
      </c>
      <c r="G36" s="38">
        <v>361.06666666666661</v>
      </c>
      <c r="H36" s="38">
        <v>376.26666666666665</v>
      </c>
      <c r="I36" s="38">
        <v>380.93333333333328</v>
      </c>
      <c r="J36" s="38">
        <v>383.86666666666667</v>
      </c>
      <c r="K36" s="31">
        <v>378</v>
      </c>
      <c r="L36" s="31">
        <v>370.4</v>
      </c>
      <c r="M36" s="31">
        <v>9.8407</v>
      </c>
      <c r="N36" s="1"/>
      <c r="O36" s="1"/>
    </row>
    <row r="37" spans="1:15" ht="12.75" customHeight="1">
      <c r="A37" s="56">
        <v>28</v>
      </c>
      <c r="B37" s="58" t="s">
        <v>66</v>
      </c>
      <c r="C37" s="31">
        <v>990.2</v>
      </c>
      <c r="D37" s="38">
        <v>987.6</v>
      </c>
      <c r="E37" s="38">
        <v>982.7</v>
      </c>
      <c r="F37" s="38">
        <v>975.2</v>
      </c>
      <c r="G37" s="38">
        <v>970.30000000000007</v>
      </c>
      <c r="H37" s="38">
        <v>995.1</v>
      </c>
      <c r="I37" s="38">
        <v>999.99999999999989</v>
      </c>
      <c r="J37" s="38">
        <v>1007.5</v>
      </c>
      <c r="K37" s="31">
        <v>992.5</v>
      </c>
      <c r="L37" s="31">
        <v>980.1</v>
      </c>
      <c r="M37" s="31">
        <v>84.514409999999998</v>
      </c>
      <c r="N37" s="1"/>
      <c r="O37" s="1"/>
    </row>
    <row r="38" spans="1:15" ht="12.75" customHeight="1">
      <c r="A38" s="56">
        <v>29</v>
      </c>
      <c r="B38" s="58" t="s">
        <v>67</v>
      </c>
      <c r="C38" s="31">
        <v>4600.45</v>
      </c>
      <c r="D38" s="38">
        <v>4602.1500000000005</v>
      </c>
      <c r="E38" s="38">
        <v>4584.3000000000011</v>
      </c>
      <c r="F38" s="38">
        <v>4568.1500000000005</v>
      </c>
      <c r="G38" s="38">
        <v>4550.3000000000011</v>
      </c>
      <c r="H38" s="38">
        <v>4618.3000000000011</v>
      </c>
      <c r="I38" s="38">
        <v>4636.1500000000015</v>
      </c>
      <c r="J38" s="38">
        <v>4652.3000000000011</v>
      </c>
      <c r="K38" s="31">
        <v>4620</v>
      </c>
      <c r="L38" s="31">
        <v>4586</v>
      </c>
      <c r="M38" s="31">
        <v>2.8346900000000002</v>
      </c>
      <c r="N38" s="1"/>
      <c r="O38" s="1"/>
    </row>
    <row r="39" spans="1:15" ht="12.75" customHeight="1">
      <c r="A39" s="56">
        <v>30</v>
      </c>
      <c r="B39" s="58" t="s">
        <v>69</v>
      </c>
      <c r="C39" s="31">
        <v>1499.9</v>
      </c>
      <c r="D39" s="38">
        <v>1500.3</v>
      </c>
      <c r="E39" s="38">
        <v>1486.6</v>
      </c>
      <c r="F39" s="38">
        <v>1473.3</v>
      </c>
      <c r="G39" s="38">
        <v>1459.6</v>
      </c>
      <c r="H39" s="38">
        <v>1513.6</v>
      </c>
      <c r="I39" s="38">
        <v>1527.3000000000002</v>
      </c>
      <c r="J39" s="38">
        <v>1540.6</v>
      </c>
      <c r="K39" s="31">
        <v>1514</v>
      </c>
      <c r="L39" s="31">
        <v>1487</v>
      </c>
      <c r="M39" s="31">
        <v>10.66459</v>
      </c>
      <c r="N39" s="1"/>
      <c r="O39" s="1"/>
    </row>
    <row r="40" spans="1:15" ht="12.75" customHeight="1">
      <c r="A40" s="56">
        <v>31</v>
      </c>
      <c r="B40" s="58" t="s">
        <v>270</v>
      </c>
      <c r="C40" s="31">
        <v>7323.55</v>
      </c>
      <c r="D40" s="38">
        <v>7307.1333333333341</v>
      </c>
      <c r="E40" s="38">
        <v>7249.5166666666682</v>
      </c>
      <c r="F40" s="38">
        <v>7175.4833333333345</v>
      </c>
      <c r="G40" s="38">
        <v>7117.8666666666686</v>
      </c>
      <c r="H40" s="38">
        <v>7381.1666666666679</v>
      </c>
      <c r="I40" s="38">
        <v>7438.7833333333347</v>
      </c>
      <c r="J40" s="38">
        <v>7512.8166666666675</v>
      </c>
      <c r="K40" s="31">
        <v>7364.75</v>
      </c>
      <c r="L40" s="31">
        <v>7233.1</v>
      </c>
      <c r="M40" s="31">
        <v>0.15894</v>
      </c>
      <c r="N40" s="1"/>
      <c r="O40" s="1"/>
    </row>
    <row r="41" spans="1:15" ht="12.75" customHeight="1">
      <c r="A41" s="56">
        <v>32</v>
      </c>
      <c r="B41" s="58" t="s">
        <v>70</v>
      </c>
      <c r="C41" s="31">
        <v>7235.6</v>
      </c>
      <c r="D41" s="38">
        <v>7211.5666666666666</v>
      </c>
      <c r="E41" s="38">
        <v>7162.1333333333332</v>
      </c>
      <c r="F41" s="38">
        <v>7088.666666666667</v>
      </c>
      <c r="G41" s="38">
        <v>7039.2333333333336</v>
      </c>
      <c r="H41" s="38">
        <v>7285.0333333333328</v>
      </c>
      <c r="I41" s="38">
        <v>7334.4666666666653</v>
      </c>
      <c r="J41" s="38">
        <v>7407.9333333333325</v>
      </c>
      <c r="K41" s="31">
        <v>7261</v>
      </c>
      <c r="L41" s="31">
        <v>7138.1</v>
      </c>
      <c r="M41" s="31">
        <v>7.0362600000000004</v>
      </c>
      <c r="N41" s="1"/>
      <c r="O41" s="1"/>
    </row>
    <row r="42" spans="1:15" ht="12.75" customHeight="1">
      <c r="A42" s="56">
        <v>33</v>
      </c>
      <c r="B42" s="58" t="s">
        <v>71</v>
      </c>
      <c r="C42" s="31">
        <v>2364.1</v>
      </c>
      <c r="D42" s="38">
        <v>2369.0833333333335</v>
      </c>
      <c r="E42" s="38">
        <v>2343.666666666667</v>
      </c>
      <c r="F42" s="38">
        <v>2323.2333333333336</v>
      </c>
      <c r="G42" s="38">
        <v>2297.8166666666671</v>
      </c>
      <c r="H42" s="38">
        <v>2389.5166666666669</v>
      </c>
      <c r="I42" s="38">
        <v>2414.9333333333338</v>
      </c>
      <c r="J42" s="38">
        <v>2435.3666666666668</v>
      </c>
      <c r="K42" s="31">
        <v>2394.5</v>
      </c>
      <c r="L42" s="31">
        <v>2348.65</v>
      </c>
      <c r="M42" s="31">
        <v>1.30905</v>
      </c>
      <c r="N42" s="1"/>
      <c r="O42" s="1"/>
    </row>
    <row r="43" spans="1:15" ht="12.75" customHeight="1">
      <c r="A43" s="56">
        <v>34</v>
      </c>
      <c r="B43" s="58" t="s">
        <v>73</v>
      </c>
      <c r="C43" s="31">
        <v>234.9</v>
      </c>
      <c r="D43" s="38">
        <v>236.1</v>
      </c>
      <c r="E43" s="38">
        <v>232.85</v>
      </c>
      <c r="F43" s="38">
        <v>230.8</v>
      </c>
      <c r="G43" s="38">
        <v>227.55</v>
      </c>
      <c r="H43" s="38">
        <v>238.14999999999998</v>
      </c>
      <c r="I43" s="38">
        <v>241.39999999999998</v>
      </c>
      <c r="J43" s="38">
        <v>243.44999999999996</v>
      </c>
      <c r="K43" s="31">
        <v>239.35</v>
      </c>
      <c r="L43" s="31">
        <v>234.05</v>
      </c>
      <c r="M43" s="31">
        <v>72.287400000000005</v>
      </c>
      <c r="N43" s="1"/>
      <c r="O43" s="1"/>
    </row>
    <row r="44" spans="1:15" ht="12.75" customHeight="1">
      <c r="A44" s="56">
        <v>35</v>
      </c>
      <c r="B44" s="58" t="s">
        <v>74</v>
      </c>
      <c r="C44" s="31">
        <v>190.15</v>
      </c>
      <c r="D44" s="38">
        <v>190.20000000000002</v>
      </c>
      <c r="E44" s="38">
        <v>189.45000000000005</v>
      </c>
      <c r="F44" s="38">
        <v>188.75000000000003</v>
      </c>
      <c r="G44" s="38">
        <v>188.00000000000006</v>
      </c>
      <c r="H44" s="38">
        <v>190.90000000000003</v>
      </c>
      <c r="I44" s="38">
        <v>191.64999999999998</v>
      </c>
      <c r="J44" s="38">
        <v>192.35000000000002</v>
      </c>
      <c r="K44" s="31">
        <v>190.95</v>
      </c>
      <c r="L44" s="31">
        <v>189.5</v>
      </c>
      <c r="M44" s="31">
        <v>83.006240000000005</v>
      </c>
      <c r="N44" s="1"/>
      <c r="O44" s="1"/>
    </row>
    <row r="45" spans="1:15" ht="12.75" customHeight="1">
      <c r="A45" s="56">
        <v>36</v>
      </c>
      <c r="B45" s="58" t="s">
        <v>271</v>
      </c>
      <c r="C45" s="31">
        <v>86.9</v>
      </c>
      <c r="D45" s="38">
        <v>87.133333333333326</v>
      </c>
      <c r="E45" s="38">
        <v>86.016666666666652</v>
      </c>
      <c r="F45" s="38">
        <v>85.133333333333326</v>
      </c>
      <c r="G45" s="38">
        <v>84.016666666666652</v>
      </c>
      <c r="H45" s="38">
        <v>88.016666666666652</v>
      </c>
      <c r="I45" s="38">
        <v>89.133333333333326</v>
      </c>
      <c r="J45" s="38">
        <v>90.016666666666652</v>
      </c>
      <c r="K45" s="31">
        <v>88.25</v>
      </c>
      <c r="L45" s="31">
        <v>86.25</v>
      </c>
      <c r="M45" s="31">
        <v>67.582729999999998</v>
      </c>
      <c r="N45" s="1"/>
      <c r="O45" s="1"/>
    </row>
    <row r="46" spans="1:15" ht="12.75" customHeight="1">
      <c r="A46" s="56">
        <v>37</v>
      </c>
      <c r="B46" s="58" t="s">
        <v>75</v>
      </c>
      <c r="C46" s="31">
        <v>1694</v>
      </c>
      <c r="D46" s="38">
        <v>1695.4333333333334</v>
      </c>
      <c r="E46" s="38">
        <v>1685.8666666666668</v>
      </c>
      <c r="F46" s="38">
        <v>1677.7333333333333</v>
      </c>
      <c r="G46" s="38">
        <v>1668.1666666666667</v>
      </c>
      <c r="H46" s="38">
        <v>1703.5666666666668</v>
      </c>
      <c r="I46" s="38">
        <v>1713.1333333333334</v>
      </c>
      <c r="J46" s="38">
        <v>1721.2666666666669</v>
      </c>
      <c r="K46" s="31">
        <v>1705</v>
      </c>
      <c r="L46" s="31">
        <v>1687.3</v>
      </c>
      <c r="M46" s="31">
        <v>0.99387000000000003</v>
      </c>
      <c r="N46" s="1"/>
      <c r="O46" s="1"/>
    </row>
    <row r="47" spans="1:15" ht="12.75" customHeight="1">
      <c r="A47" s="56">
        <v>38</v>
      </c>
      <c r="B47" s="58" t="s">
        <v>76</v>
      </c>
      <c r="C47" s="31">
        <v>134.9</v>
      </c>
      <c r="D47" s="38">
        <v>135.29999999999998</v>
      </c>
      <c r="E47" s="38">
        <v>134.19999999999996</v>
      </c>
      <c r="F47" s="38">
        <v>133.49999999999997</v>
      </c>
      <c r="G47" s="38">
        <v>132.39999999999995</v>
      </c>
      <c r="H47" s="38">
        <v>135.99999999999997</v>
      </c>
      <c r="I47" s="38">
        <v>137.1</v>
      </c>
      <c r="J47" s="38">
        <v>137.79999999999998</v>
      </c>
      <c r="K47" s="31">
        <v>136.4</v>
      </c>
      <c r="L47" s="31">
        <v>134.6</v>
      </c>
      <c r="M47" s="31">
        <v>133.46571</v>
      </c>
      <c r="N47" s="1"/>
      <c r="O47" s="1"/>
    </row>
    <row r="48" spans="1:15" ht="12.75" customHeight="1">
      <c r="A48" s="56">
        <v>39</v>
      </c>
      <c r="B48" s="58" t="s">
        <v>77</v>
      </c>
      <c r="C48" s="31">
        <v>709</v>
      </c>
      <c r="D48" s="38">
        <v>706.41666666666663</v>
      </c>
      <c r="E48" s="38">
        <v>702.08333333333326</v>
      </c>
      <c r="F48" s="38">
        <v>695.16666666666663</v>
      </c>
      <c r="G48" s="38">
        <v>690.83333333333326</v>
      </c>
      <c r="H48" s="38">
        <v>713.33333333333326</v>
      </c>
      <c r="I48" s="38">
        <v>717.66666666666652</v>
      </c>
      <c r="J48" s="38">
        <v>724.58333333333326</v>
      </c>
      <c r="K48" s="31">
        <v>710.75</v>
      </c>
      <c r="L48" s="31">
        <v>699.5</v>
      </c>
      <c r="M48" s="31">
        <v>9.3626199999999997</v>
      </c>
      <c r="N48" s="1"/>
      <c r="O48" s="1"/>
    </row>
    <row r="49" spans="1:15" ht="12.75" customHeight="1">
      <c r="A49" s="56">
        <v>40</v>
      </c>
      <c r="B49" s="58" t="s">
        <v>78</v>
      </c>
      <c r="C49" s="31">
        <v>1049.2</v>
      </c>
      <c r="D49" s="38">
        <v>1043.0166666666667</v>
      </c>
      <c r="E49" s="38">
        <v>1029.2333333333333</v>
      </c>
      <c r="F49" s="38">
        <v>1009.2666666666667</v>
      </c>
      <c r="G49" s="38">
        <v>995.48333333333335</v>
      </c>
      <c r="H49" s="38">
        <v>1062.9833333333333</v>
      </c>
      <c r="I49" s="38">
        <v>1076.7666666666667</v>
      </c>
      <c r="J49" s="38">
        <v>1096.7333333333333</v>
      </c>
      <c r="K49" s="31">
        <v>1056.8</v>
      </c>
      <c r="L49" s="31">
        <v>1023.05</v>
      </c>
      <c r="M49" s="31">
        <v>18.849689999999999</v>
      </c>
      <c r="N49" s="1"/>
      <c r="O49" s="1"/>
    </row>
    <row r="50" spans="1:15" ht="12.75" customHeight="1">
      <c r="A50" s="56">
        <v>41</v>
      </c>
      <c r="B50" s="58" t="s">
        <v>80</v>
      </c>
      <c r="C50" s="31">
        <v>870.35</v>
      </c>
      <c r="D50" s="38">
        <v>870.65</v>
      </c>
      <c r="E50" s="38">
        <v>865.55</v>
      </c>
      <c r="F50" s="38">
        <v>860.75</v>
      </c>
      <c r="G50" s="38">
        <v>855.65</v>
      </c>
      <c r="H50" s="38">
        <v>875.44999999999993</v>
      </c>
      <c r="I50" s="38">
        <v>880.55000000000007</v>
      </c>
      <c r="J50" s="38">
        <v>885.34999999999991</v>
      </c>
      <c r="K50" s="31">
        <v>875.75</v>
      </c>
      <c r="L50" s="31">
        <v>865.85</v>
      </c>
      <c r="M50" s="31">
        <v>30.94455</v>
      </c>
      <c r="N50" s="1"/>
      <c r="O50" s="1"/>
    </row>
    <row r="51" spans="1:15" ht="12.75" customHeight="1">
      <c r="A51" s="56">
        <v>42</v>
      </c>
      <c r="B51" s="58" t="s">
        <v>81</v>
      </c>
      <c r="C51" s="31">
        <v>109.55</v>
      </c>
      <c r="D51" s="38">
        <v>108.7</v>
      </c>
      <c r="E51" s="38">
        <v>106.9</v>
      </c>
      <c r="F51" s="38">
        <v>104.25</v>
      </c>
      <c r="G51" s="38">
        <v>102.45</v>
      </c>
      <c r="H51" s="38">
        <v>111.35000000000001</v>
      </c>
      <c r="I51" s="38">
        <v>113.14999999999999</v>
      </c>
      <c r="J51" s="38">
        <v>115.80000000000001</v>
      </c>
      <c r="K51" s="31">
        <v>110.5</v>
      </c>
      <c r="L51" s="31">
        <v>106.05</v>
      </c>
      <c r="M51" s="31">
        <v>414.15363000000002</v>
      </c>
      <c r="N51" s="1"/>
      <c r="O51" s="1"/>
    </row>
    <row r="52" spans="1:15" ht="12.75" customHeight="1">
      <c r="A52" s="56">
        <v>43</v>
      </c>
      <c r="B52" s="58" t="s">
        <v>82</v>
      </c>
      <c r="C52" s="31">
        <v>259.89999999999998</v>
      </c>
      <c r="D52" s="38">
        <v>258.08333333333331</v>
      </c>
      <c r="E52" s="38">
        <v>255.66666666666663</v>
      </c>
      <c r="F52" s="38">
        <v>251.43333333333331</v>
      </c>
      <c r="G52" s="38">
        <v>249.01666666666662</v>
      </c>
      <c r="H52" s="38">
        <v>262.31666666666661</v>
      </c>
      <c r="I52" s="38">
        <v>264.73333333333323</v>
      </c>
      <c r="J52" s="38">
        <v>268.96666666666664</v>
      </c>
      <c r="K52" s="31">
        <v>260.5</v>
      </c>
      <c r="L52" s="31">
        <v>253.85</v>
      </c>
      <c r="M52" s="31">
        <v>15.115539999999999</v>
      </c>
      <c r="N52" s="1"/>
      <c r="O52" s="1"/>
    </row>
    <row r="53" spans="1:15" ht="12.75" customHeight="1">
      <c r="A53" s="56">
        <v>44</v>
      </c>
      <c r="B53" s="58" t="s">
        <v>83</v>
      </c>
      <c r="C53" s="31">
        <v>18530.8</v>
      </c>
      <c r="D53" s="38">
        <v>18464.933333333334</v>
      </c>
      <c r="E53" s="38">
        <v>18335.866666666669</v>
      </c>
      <c r="F53" s="38">
        <v>18140.933333333334</v>
      </c>
      <c r="G53" s="38">
        <v>18011.866666666669</v>
      </c>
      <c r="H53" s="38">
        <v>18659.866666666669</v>
      </c>
      <c r="I53" s="38">
        <v>18788.933333333334</v>
      </c>
      <c r="J53" s="38">
        <v>18983.866666666669</v>
      </c>
      <c r="K53" s="31">
        <v>18594</v>
      </c>
      <c r="L53" s="31">
        <v>18270</v>
      </c>
      <c r="M53" s="31">
        <v>0.22053</v>
      </c>
      <c r="N53" s="1"/>
      <c r="O53" s="1"/>
    </row>
    <row r="54" spans="1:15" ht="12.75" customHeight="1">
      <c r="A54" s="56">
        <v>45</v>
      </c>
      <c r="B54" s="58" t="s">
        <v>85</v>
      </c>
      <c r="C54" s="31">
        <v>355.3</v>
      </c>
      <c r="D54" s="38">
        <v>355.16666666666669</v>
      </c>
      <c r="E54" s="38">
        <v>352.43333333333339</v>
      </c>
      <c r="F54" s="38">
        <v>349.56666666666672</v>
      </c>
      <c r="G54" s="38">
        <v>346.83333333333343</v>
      </c>
      <c r="H54" s="38">
        <v>358.03333333333336</v>
      </c>
      <c r="I54" s="38">
        <v>360.76666666666659</v>
      </c>
      <c r="J54" s="38">
        <v>363.63333333333333</v>
      </c>
      <c r="K54" s="31">
        <v>357.9</v>
      </c>
      <c r="L54" s="31">
        <v>352.3</v>
      </c>
      <c r="M54" s="31">
        <v>54.927849999999999</v>
      </c>
      <c r="N54" s="1"/>
      <c r="O54" s="1"/>
    </row>
    <row r="55" spans="1:15" ht="12.75" customHeight="1">
      <c r="A55" s="56">
        <v>46</v>
      </c>
      <c r="B55" s="58" t="s">
        <v>86</v>
      </c>
      <c r="C55" s="31">
        <v>4510.95</v>
      </c>
      <c r="D55" s="38">
        <v>4507.45</v>
      </c>
      <c r="E55" s="38">
        <v>4489.0999999999995</v>
      </c>
      <c r="F55" s="38">
        <v>4467.25</v>
      </c>
      <c r="G55" s="38">
        <v>4448.8999999999996</v>
      </c>
      <c r="H55" s="38">
        <v>4529.2999999999993</v>
      </c>
      <c r="I55" s="38">
        <v>4547.6499999999996</v>
      </c>
      <c r="J55" s="38">
        <v>4569.4999999999991</v>
      </c>
      <c r="K55" s="31">
        <v>4525.8</v>
      </c>
      <c r="L55" s="31">
        <v>4485.6000000000004</v>
      </c>
      <c r="M55" s="31">
        <v>3.4369800000000001</v>
      </c>
      <c r="N55" s="1"/>
      <c r="O55" s="1"/>
    </row>
    <row r="56" spans="1:15" ht="12.75" customHeight="1">
      <c r="A56" s="56">
        <v>47</v>
      </c>
      <c r="B56" s="58" t="s">
        <v>89</v>
      </c>
      <c r="C56" s="31">
        <v>326.64999999999998</v>
      </c>
      <c r="D56" s="38">
        <v>326.96666666666664</v>
      </c>
      <c r="E56" s="38">
        <v>325.23333333333329</v>
      </c>
      <c r="F56" s="38">
        <v>323.81666666666666</v>
      </c>
      <c r="G56" s="38">
        <v>322.08333333333331</v>
      </c>
      <c r="H56" s="38">
        <v>328.38333333333327</v>
      </c>
      <c r="I56" s="38">
        <v>330.11666666666662</v>
      </c>
      <c r="J56" s="38">
        <v>331.53333333333325</v>
      </c>
      <c r="K56" s="31">
        <v>328.7</v>
      </c>
      <c r="L56" s="31">
        <v>325.55</v>
      </c>
      <c r="M56" s="31">
        <v>30.0398</v>
      </c>
      <c r="N56" s="1"/>
      <c r="O56" s="1"/>
    </row>
    <row r="57" spans="1:15" ht="12.75" customHeight="1">
      <c r="A57" s="56">
        <v>48</v>
      </c>
      <c r="B57" s="58" t="s">
        <v>349</v>
      </c>
      <c r="C57" s="31">
        <v>410.6</v>
      </c>
      <c r="D57" s="38">
        <v>413.38333333333338</v>
      </c>
      <c r="E57" s="38">
        <v>405.81666666666678</v>
      </c>
      <c r="F57" s="38">
        <v>401.03333333333342</v>
      </c>
      <c r="G57" s="38">
        <v>393.46666666666681</v>
      </c>
      <c r="H57" s="38">
        <v>418.16666666666674</v>
      </c>
      <c r="I57" s="38">
        <v>425.73333333333335</v>
      </c>
      <c r="J57" s="38">
        <v>430.51666666666671</v>
      </c>
      <c r="K57" s="31">
        <v>420.95</v>
      </c>
      <c r="L57" s="31">
        <v>408.6</v>
      </c>
      <c r="M57" s="31">
        <v>11.165050000000001</v>
      </c>
      <c r="N57" s="1"/>
      <c r="O57" s="1"/>
    </row>
    <row r="58" spans="1:15" ht="12.75" customHeight="1">
      <c r="A58" s="56">
        <v>49</v>
      </c>
      <c r="B58" s="58" t="s">
        <v>92</v>
      </c>
      <c r="C58" s="31">
        <v>1092.95</v>
      </c>
      <c r="D58" s="38">
        <v>1090.0166666666667</v>
      </c>
      <c r="E58" s="38">
        <v>1078.0333333333333</v>
      </c>
      <c r="F58" s="38">
        <v>1063.1166666666666</v>
      </c>
      <c r="G58" s="38">
        <v>1051.1333333333332</v>
      </c>
      <c r="H58" s="38">
        <v>1104.9333333333334</v>
      </c>
      <c r="I58" s="38">
        <v>1116.9166666666665</v>
      </c>
      <c r="J58" s="38">
        <v>1131.8333333333335</v>
      </c>
      <c r="K58" s="31">
        <v>1102</v>
      </c>
      <c r="L58" s="31">
        <v>1075.0999999999999</v>
      </c>
      <c r="M58" s="31">
        <v>14.01965</v>
      </c>
      <c r="N58" s="1"/>
      <c r="O58" s="1"/>
    </row>
    <row r="59" spans="1:15" ht="12.75" customHeight="1">
      <c r="A59" s="56">
        <v>50</v>
      </c>
      <c r="B59" s="58" t="s">
        <v>93</v>
      </c>
      <c r="C59" s="31">
        <v>1228.9000000000001</v>
      </c>
      <c r="D59" s="38">
        <v>1225.6333333333334</v>
      </c>
      <c r="E59" s="38">
        <v>1214.2666666666669</v>
      </c>
      <c r="F59" s="38">
        <v>1199.6333333333334</v>
      </c>
      <c r="G59" s="38">
        <v>1188.2666666666669</v>
      </c>
      <c r="H59" s="38">
        <v>1240.2666666666669</v>
      </c>
      <c r="I59" s="38">
        <v>1251.6333333333332</v>
      </c>
      <c r="J59" s="38">
        <v>1266.2666666666669</v>
      </c>
      <c r="K59" s="31">
        <v>1237</v>
      </c>
      <c r="L59" s="31">
        <v>1211</v>
      </c>
      <c r="M59" s="31">
        <v>16.660039999999999</v>
      </c>
      <c r="N59" s="1"/>
      <c r="O59" s="1"/>
    </row>
    <row r="60" spans="1:15" ht="12.75" customHeight="1">
      <c r="A60" s="56">
        <v>51</v>
      </c>
      <c r="B60" s="58" t="s">
        <v>94</v>
      </c>
      <c r="C60" s="31">
        <v>229.45</v>
      </c>
      <c r="D60" s="38">
        <v>229</v>
      </c>
      <c r="E60" s="38">
        <v>227.95</v>
      </c>
      <c r="F60" s="38">
        <v>226.45</v>
      </c>
      <c r="G60" s="38">
        <v>225.39999999999998</v>
      </c>
      <c r="H60" s="38">
        <v>230.5</v>
      </c>
      <c r="I60" s="38">
        <v>231.55</v>
      </c>
      <c r="J60" s="38">
        <v>233.05</v>
      </c>
      <c r="K60" s="31">
        <v>230.05</v>
      </c>
      <c r="L60" s="31">
        <v>227.5</v>
      </c>
      <c r="M60" s="31">
        <v>33.608609999999999</v>
      </c>
      <c r="N60" s="1"/>
      <c r="O60" s="1"/>
    </row>
    <row r="61" spans="1:15" ht="12.75" customHeight="1">
      <c r="A61" s="56">
        <v>52</v>
      </c>
      <c r="B61" s="58" t="s">
        <v>95</v>
      </c>
      <c r="C61" s="31">
        <v>5171.8999999999996</v>
      </c>
      <c r="D61" s="38">
        <v>5212.0166666666664</v>
      </c>
      <c r="E61" s="38">
        <v>5119.8833333333332</v>
      </c>
      <c r="F61" s="38">
        <v>5067.8666666666668</v>
      </c>
      <c r="G61" s="38">
        <v>4975.7333333333336</v>
      </c>
      <c r="H61" s="38">
        <v>5264.0333333333328</v>
      </c>
      <c r="I61" s="38">
        <v>5356.1666666666661</v>
      </c>
      <c r="J61" s="38">
        <v>5408.1833333333325</v>
      </c>
      <c r="K61" s="31">
        <v>5304.15</v>
      </c>
      <c r="L61" s="31">
        <v>5160</v>
      </c>
      <c r="M61" s="31">
        <v>5.16099</v>
      </c>
      <c r="N61" s="1"/>
      <c r="O61" s="1"/>
    </row>
    <row r="62" spans="1:15" ht="12.75" customHeight="1">
      <c r="A62" s="56">
        <v>53</v>
      </c>
      <c r="B62" s="58" t="s">
        <v>96</v>
      </c>
      <c r="C62" s="31">
        <v>1935.8</v>
      </c>
      <c r="D62" s="38">
        <v>1949.3833333333332</v>
      </c>
      <c r="E62" s="38">
        <v>1919.4166666666665</v>
      </c>
      <c r="F62" s="38">
        <v>1903.0333333333333</v>
      </c>
      <c r="G62" s="38">
        <v>1873.0666666666666</v>
      </c>
      <c r="H62" s="38">
        <v>1965.7666666666664</v>
      </c>
      <c r="I62" s="38">
        <v>1995.7333333333331</v>
      </c>
      <c r="J62" s="38">
        <v>2012.1166666666663</v>
      </c>
      <c r="K62" s="31">
        <v>1979.35</v>
      </c>
      <c r="L62" s="31">
        <v>1933</v>
      </c>
      <c r="M62" s="31">
        <v>3.3942000000000001</v>
      </c>
      <c r="N62" s="1"/>
      <c r="O62" s="1"/>
    </row>
    <row r="63" spans="1:15" ht="12.75" customHeight="1">
      <c r="A63" s="56">
        <v>54</v>
      </c>
      <c r="B63" s="58" t="s">
        <v>97</v>
      </c>
      <c r="C63" s="31">
        <v>664.1</v>
      </c>
      <c r="D63" s="38">
        <v>661.6</v>
      </c>
      <c r="E63" s="38">
        <v>656.30000000000007</v>
      </c>
      <c r="F63" s="38">
        <v>648.5</v>
      </c>
      <c r="G63" s="38">
        <v>643.20000000000005</v>
      </c>
      <c r="H63" s="38">
        <v>669.40000000000009</v>
      </c>
      <c r="I63" s="38">
        <v>674.7</v>
      </c>
      <c r="J63" s="38">
        <v>682.50000000000011</v>
      </c>
      <c r="K63" s="31">
        <v>666.9</v>
      </c>
      <c r="L63" s="31">
        <v>653.79999999999995</v>
      </c>
      <c r="M63" s="31">
        <v>12.03345</v>
      </c>
      <c r="N63" s="1"/>
      <c r="O63" s="1"/>
    </row>
    <row r="64" spans="1:15" ht="12.75" customHeight="1">
      <c r="A64" s="56">
        <v>55</v>
      </c>
      <c r="B64" s="58" t="s">
        <v>98</v>
      </c>
      <c r="C64" s="31">
        <v>1090.2</v>
      </c>
      <c r="D64" s="38">
        <v>1082.2</v>
      </c>
      <c r="E64" s="38">
        <v>1068.3000000000002</v>
      </c>
      <c r="F64" s="38">
        <v>1046.4000000000001</v>
      </c>
      <c r="G64" s="38">
        <v>1032.5000000000002</v>
      </c>
      <c r="H64" s="38">
        <v>1104.1000000000001</v>
      </c>
      <c r="I64" s="38">
        <v>1118.0000000000002</v>
      </c>
      <c r="J64" s="38">
        <v>1139.9000000000001</v>
      </c>
      <c r="K64" s="31">
        <v>1096.0999999999999</v>
      </c>
      <c r="L64" s="31">
        <v>1060.3</v>
      </c>
      <c r="M64" s="31">
        <v>2.8719600000000001</v>
      </c>
      <c r="N64" s="1"/>
      <c r="O64" s="1"/>
    </row>
    <row r="65" spans="1:15" ht="12.75" customHeight="1">
      <c r="A65" s="56">
        <v>56</v>
      </c>
      <c r="B65" s="58" t="s">
        <v>99</v>
      </c>
      <c r="C65" s="31">
        <v>301.60000000000002</v>
      </c>
      <c r="D65" s="38">
        <v>302.53333333333336</v>
      </c>
      <c r="E65" s="38">
        <v>299.76666666666671</v>
      </c>
      <c r="F65" s="38">
        <v>297.93333333333334</v>
      </c>
      <c r="G65" s="38">
        <v>295.16666666666669</v>
      </c>
      <c r="H65" s="38">
        <v>304.36666666666673</v>
      </c>
      <c r="I65" s="38">
        <v>307.13333333333338</v>
      </c>
      <c r="J65" s="38">
        <v>308.96666666666675</v>
      </c>
      <c r="K65" s="31">
        <v>305.3</v>
      </c>
      <c r="L65" s="31">
        <v>300.7</v>
      </c>
      <c r="M65" s="31">
        <v>13.69294</v>
      </c>
      <c r="N65" s="1"/>
      <c r="O65" s="1"/>
    </row>
    <row r="66" spans="1:15" ht="12.75" customHeight="1">
      <c r="A66" s="56">
        <v>57</v>
      </c>
      <c r="B66" s="58" t="s">
        <v>101</v>
      </c>
      <c r="C66" s="31">
        <v>1717.9</v>
      </c>
      <c r="D66" s="38">
        <v>1723.2833333333335</v>
      </c>
      <c r="E66" s="38">
        <v>1704.616666666667</v>
      </c>
      <c r="F66" s="38">
        <v>1691.3333333333335</v>
      </c>
      <c r="G66" s="38">
        <v>1672.666666666667</v>
      </c>
      <c r="H66" s="38">
        <v>1736.5666666666671</v>
      </c>
      <c r="I66" s="38">
        <v>1755.2333333333336</v>
      </c>
      <c r="J66" s="38">
        <v>1768.5166666666671</v>
      </c>
      <c r="K66" s="31">
        <v>1741.95</v>
      </c>
      <c r="L66" s="31">
        <v>1710</v>
      </c>
      <c r="M66" s="31">
        <v>11.99396</v>
      </c>
      <c r="N66" s="1"/>
      <c r="O66" s="1"/>
    </row>
    <row r="67" spans="1:15" ht="12.75" customHeight="1">
      <c r="A67" s="56">
        <v>58</v>
      </c>
      <c r="B67" s="58" t="s">
        <v>102</v>
      </c>
      <c r="C67" s="31">
        <v>554.15</v>
      </c>
      <c r="D67" s="38">
        <v>555.23333333333335</v>
      </c>
      <c r="E67" s="38">
        <v>550.61666666666667</v>
      </c>
      <c r="F67" s="38">
        <v>547.08333333333337</v>
      </c>
      <c r="G67" s="38">
        <v>542.4666666666667</v>
      </c>
      <c r="H67" s="38">
        <v>558.76666666666665</v>
      </c>
      <c r="I67" s="38">
        <v>563.38333333333344</v>
      </c>
      <c r="J67" s="38">
        <v>566.91666666666663</v>
      </c>
      <c r="K67" s="31">
        <v>559.85</v>
      </c>
      <c r="L67" s="31">
        <v>551.70000000000005</v>
      </c>
      <c r="M67" s="31">
        <v>14.817629999999999</v>
      </c>
      <c r="N67" s="1"/>
      <c r="O67" s="1"/>
    </row>
    <row r="68" spans="1:15" ht="12.75" customHeight="1">
      <c r="A68" s="56">
        <v>59</v>
      </c>
      <c r="B68" s="58" t="s">
        <v>103</v>
      </c>
      <c r="C68" s="31">
        <v>2031.85</v>
      </c>
      <c r="D68" s="38">
        <v>2021.7833333333335</v>
      </c>
      <c r="E68" s="38">
        <v>2007.2166666666672</v>
      </c>
      <c r="F68" s="38">
        <v>1982.5833333333337</v>
      </c>
      <c r="G68" s="38">
        <v>1968.0166666666673</v>
      </c>
      <c r="H68" s="38">
        <v>2046.416666666667</v>
      </c>
      <c r="I68" s="38">
        <v>2060.9833333333331</v>
      </c>
      <c r="J68" s="38">
        <v>2085.6166666666668</v>
      </c>
      <c r="K68" s="31">
        <v>2036.35</v>
      </c>
      <c r="L68" s="31">
        <v>1997.15</v>
      </c>
      <c r="M68" s="31">
        <v>1.79508</v>
      </c>
      <c r="N68" s="1"/>
      <c r="O68" s="1"/>
    </row>
    <row r="69" spans="1:15" ht="12.75" customHeight="1">
      <c r="A69" s="56">
        <v>60</v>
      </c>
      <c r="B69" s="58" t="s">
        <v>104</v>
      </c>
      <c r="C69" s="31">
        <v>2038.55</v>
      </c>
      <c r="D69" s="38">
        <v>2032.25</v>
      </c>
      <c r="E69" s="38">
        <v>2012.5500000000002</v>
      </c>
      <c r="F69" s="38">
        <v>1986.5500000000002</v>
      </c>
      <c r="G69" s="38">
        <v>1966.8500000000004</v>
      </c>
      <c r="H69" s="38">
        <v>2058.25</v>
      </c>
      <c r="I69" s="38">
        <v>2077.9499999999998</v>
      </c>
      <c r="J69" s="38">
        <v>2103.9499999999998</v>
      </c>
      <c r="K69" s="31">
        <v>2051.9499999999998</v>
      </c>
      <c r="L69" s="31">
        <v>2006.25</v>
      </c>
      <c r="M69" s="31">
        <v>3.9717600000000002</v>
      </c>
      <c r="N69" s="1"/>
      <c r="O69" s="1"/>
    </row>
    <row r="70" spans="1:15" ht="12.75" customHeight="1">
      <c r="A70" s="56">
        <v>61</v>
      </c>
      <c r="B70" s="58" t="s">
        <v>273</v>
      </c>
      <c r="C70" s="31">
        <v>423.3</v>
      </c>
      <c r="D70" s="38">
        <v>419.81666666666666</v>
      </c>
      <c r="E70" s="38">
        <v>414.5333333333333</v>
      </c>
      <c r="F70" s="38">
        <v>405.76666666666665</v>
      </c>
      <c r="G70" s="38">
        <v>400.48333333333329</v>
      </c>
      <c r="H70" s="38">
        <v>428.58333333333331</v>
      </c>
      <c r="I70" s="38">
        <v>433.86666666666673</v>
      </c>
      <c r="J70" s="38">
        <v>442.63333333333333</v>
      </c>
      <c r="K70" s="31">
        <v>425.1</v>
      </c>
      <c r="L70" s="31">
        <v>411.05</v>
      </c>
      <c r="M70" s="31">
        <v>17.860209999999999</v>
      </c>
      <c r="N70" s="1"/>
      <c r="O70" s="1"/>
    </row>
    <row r="71" spans="1:15" ht="12.75" customHeight="1">
      <c r="A71" s="56">
        <v>62</v>
      </c>
      <c r="B71" s="58" t="s">
        <v>371</v>
      </c>
      <c r="C71" s="31">
        <v>193.2</v>
      </c>
      <c r="D71" s="38">
        <v>192.56666666666669</v>
      </c>
      <c r="E71" s="38">
        <v>189.13333333333338</v>
      </c>
      <c r="F71" s="38">
        <v>185.06666666666669</v>
      </c>
      <c r="G71" s="38">
        <v>181.63333333333338</v>
      </c>
      <c r="H71" s="38">
        <v>196.63333333333338</v>
      </c>
      <c r="I71" s="38">
        <v>200.06666666666672</v>
      </c>
      <c r="J71" s="38">
        <v>204.13333333333338</v>
      </c>
      <c r="K71" s="31">
        <v>196</v>
      </c>
      <c r="L71" s="31">
        <v>188.5</v>
      </c>
      <c r="M71" s="31">
        <v>12.72344</v>
      </c>
      <c r="N71" s="1"/>
      <c r="O71" s="1"/>
    </row>
    <row r="72" spans="1:15" ht="12.75" customHeight="1">
      <c r="A72" s="56">
        <v>63</v>
      </c>
      <c r="B72" s="58" t="s">
        <v>106</v>
      </c>
      <c r="C72" s="31">
        <v>3633.25</v>
      </c>
      <c r="D72" s="38">
        <v>3637.1</v>
      </c>
      <c r="E72" s="38">
        <v>3617.25</v>
      </c>
      <c r="F72" s="38">
        <v>3601.25</v>
      </c>
      <c r="G72" s="38">
        <v>3581.4</v>
      </c>
      <c r="H72" s="38">
        <v>3653.1</v>
      </c>
      <c r="I72" s="38">
        <v>3672.9499999999994</v>
      </c>
      <c r="J72" s="38">
        <v>3688.95</v>
      </c>
      <c r="K72" s="31">
        <v>3656.95</v>
      </c>
      <c r="L72" s="31">
        <v>3621.1</v>
      </c>
      <c r="M72" s="31">
        <v>1.9606399999999999</v>
      </c>
      <c r="N72" s="1"/>
      <c r="O72" s="1"/>
    </row>
    <row r="73" spans="1:15" ht="12.75" customHeight="1">
      <c r="A73" s="56">
        <v>64</v>
      </c>
      <c r="B73" s="58" t="s">
        <v>107</v>
      </c>
      <c r="C73" s="31">
        <v>4946.8999999999996</v>
      </c>
      <c r="D73" s="38">
        <v>4921.0666666666666</v>
      </c>
      <c r="E73" s="38">
        <v>4877.1333333333332</v>
      </c>
      <c r="F73" s="38">
        <v>4807.3666666666668</v>
      </c>
      <c r="G73" s="38">
        <v>4763.4333333333334</v>
      </c>
      <c r="H73" s="38">
        <v>4990.833333333333</v>
      </c>
      <c r="I73" s="38">
        <v>5034.7666666666655</v>
      </c>
      <c r="J73" s="38">
        <v>5104.5333333333328</v>
      </c>
      <c r="K73" s="31">
        <v>4965</v>
      </c>
      <c r="L73" s="31">
        <v>4851.3</v>
      </c>
      <c r="M73" s="31">
        <v>3.7905899999999999</v>
      </c>
      <c r="N73" s="1"/>
      <c r="O73" s="1"/>
    </row>
    <row r="74" spans="1:15" ht="12.75" customHeight="1">
      <c r="A74" s="56">
        <v>65</v>
      </c>
      <c r="B74" s="58" t="s">
        <v>109</v>
      </c>
      <c r="C74" s="31">
        <v>482.4</v>
      </c>
      <c r="D74" s="38">
        <v>481.61666666666662</v>
      </c>
      <c r="E74" s="38">
        <v>477.28333333333325</v>
      </c>
      <c r="F74" s="38">
        <v>472.16666666666663</v>
      </c>
      <c r="G74" s="38">
        <v>467.83333333333326</v>
      </c>
      <c r="H74" s="38">
        <v>486.73333333333323</v>
      </c>
      <c r="I74" s="38">
        <v>491.06666666666661</v>
      </c>
      <c r="J74" s="38">
        <v>496.18333333333322</v>
      </c>
      <c r="K74" s="31">
        <v>485.95</v>
      </c>
      <c r="L74" s="31">
        <v>476.5</v>
      </c>
      <c r="M74" s="31">
        <v>32.522629999999999</v>
      </c>
      <c r="N74" s="1"/>
      <c r="O74" s="1"/>
    </row>
    <row r="75" spans="1:15" ht="12.75" customHeight="1">
      <c r="A75" s="56">
        <v>66</v>
      </c>
      <c r="B75" s="58" t="s">
        <v>269</v>
      </c>
      <c r="C75" s="31">
        <v>3592.9</v>
      </c>
      <c r="D75" s="38">
        <v>3587.2833333333333</v>
      </c>
      <c r="E75" s="38">
        <v>3538.6166666666668</v>
      </c>
      <c r="F75" s="38">
        <v>3484.3333333333335</v>
      </c>
      <c r="G75" s="38">
        <v>3435.666666666667</v>
      </c>
      <c r="H75" s="38">
        <v>3641.5666666666666</v>
      </c>
      <c r="I75" s="38">
        <v>3690.2333333333336</v>
      </c>
      <c r="J75" s="38">
        <v>3744.5166666666664</v>
      </c>
      <c r="K75" s="31">
        <v>3635.95</v>
      </c>
      <c r="L75" s="31">
        <v>3533</v>
      </c>
      <c r="M75" s="31">
        <v>6.1910400000000001</v>
      </c>
      <c r="N75" s="1"/>
      <c r="O75" s="1"/>
    </row>
    <row r="76" spans="1:15" ht="12.75" customHeight="1">
      <c r="A76" s="56">
        <v>67</v>
      </c>
      <c r="B76" s="58" t="s">
        <v>110</v>
      </c>
      <c r="C76" s="31">
        <v>5775.9</v>
      </c>
      <c r="D76" s="38">
        <v>5777.3666666666659</v>
      </c>
      <c r="E76" s="38">
        <v>5725.7333333333318</v>
      </c>
      <c r="F76" s="38">
        <v>5675.5666666666657</v>
      </c>
      <c r="G76" s="38">
        <v>5623.9333333333316</v>
      </c>
      <c r="H76" s="38">
        <v>5827.5333333333319</v>
      </c>
      <c r="I76" s="38">
        <v>5879.1666666666652</v>
      </c>
      <c r="J76" s="38">
        <v>5929.3333333333321</v>
      </c>
      <c r="K76" s="31">
        <v>5829</v>
      </c>
      <c r="L76" s="31">
        <v>5727.2</v>
      </c>
      <c r="M76" s="31">
        <v>4.7015399999999996</v>
      </c>
      <c r="N76" s="1"/>
      <c r="O76" s="1"/>
    </row>
    <row r="77" spans="1:15" ht="12.75" customHeight="1">
      <c r="A77" s="56">
        <v>68</v>
      </c>
      <c r="B77" s="58" t="s">
        <v>111</v>
      </c>
      <c r="C77" s="31">
        <v>3348.35</v>
      </c>
      <c r="D77" s="38">
        <v>3349.1</v>
      </c>
      <c r="E77" s="38">
        <v>3333.25</v>
      </c>
      <c r="F77" s="38">
        <v>3318.15</v>
      </c>
      <c r="G77" s="38">
        <v>3302.3</v>
      </c>
      <c r="H77" s="38">
        <v>3364.2</v>
      </c>
      <c r="I77" s="38">
        <v>3380.0499999999993</v>
      </c>
      <c r="J77" s="38">
        <v>3395.1499999999996</v>
      </c>
      <c r="K77" s="31">
        <v>3364.95</v>
      </c>
      <c r="L77" s="31">
        <v>3334</v>
      </c>
      <c r="M77" s="31">
        <v>3.2966099999999998</v>
      </c>
      <c r="N77" s="1"/>
      <c r="O77" s="1"/>
    </row>
    <row r="78" spans="1:15" ht="12.75" customHeight="1">
      <c r="A78" s="56">
        <v>69</v>
      </c>
      <c r="B78" s="58" t="s">
        <v>112</v>
      </c>
      <c r="C78" s="31">
        <v>3032.3</v>
      </c>
      <c r="D78" s="38">
        <v>3032.9833333333336</v>
      </c>
      <c r="E78" s="38">
        <v>2996.0166666666673</v>
      </c>
      <c r="F78" s="38">
        <v>2959.7333333333336</v>
      </c>
      <c r="G78" s="38">
        <v>2922.7666666666673</v>
      </c>
      <c r="H78" s="38">
        <v>3069.2666666666673</v>
      </c>
      <c r="I78" s="38">
        <v>3106.2333333333336</v>
      </c>
      <c r="J78" s="38">
        <v>3142.5166666666673</v>
      </c>
      <c r="K78" s="31">
        <v>3069.95</v>
      </c>
      <c r="L78" s="31">
        <v>2996.7</v>
      </c>
      <c r="M78" s="31">
        <v>3.4696600000000002</v>
      </c>
      <c r="N78" s="1"/>
      <c r="O78" s="1"/>
    </row>
    <row r="79" spans="1:15" ht="12.75" customHeight="1">
      <c r="A79" s="56">
        <v>70</v>
      </c>
      <c r="B79" s="58" t="s">
        <v>114</v>
      </c>
      <c r="C79" s="31">
        <v>143.9</v>
      </c>
      <c r="D79" s="38">
        <v>142.96666666666667</v>
      </c>
      <c r="E79" s="38">
        <v>141.43333333333334</v>
      </c>
      <c r="F79" s="38">
        <v>138.96666666666667</v>
      </c>
      <c r="G79" s="38">
        <v>137.43333333333334</v>
      </c>
      <c r="H79" s="38">
        <v>145.43333333333334</v>
      </c>
      <c r="I79" s="38">
        <v>146.9666666666667</v>
      </c>
      <c r="J79" s="38">
        <v>149.43333333333334</v>
      </c>
      <c r="K79" s="31">
        <v>144.5</v>
      </c>
      <c r="L79" s="31">
        <v>140.5</v>
      </c>
      <c r="M79" s="31">
        <v>190.46441999999999</v>
      </c>
      <c r="N79" s="1"/>
      <c r="O79" s="1"/>
    </row>
    <row r="80" spans="1:15" ht="12.75" customHeight="1">
      <c r="A80" s="56">
        <v>71</v>
      </c>
      <c r="B80" s="58" t="s">
        <v>402</v>
      </c>
      <c r="C80" s="31">
        <v>2903.9</v>
      </c>
      <c r="D80" s="38">
        <v>2912.9333333333329</v>
      </c>
      <c r="E80" s="38">
        <v>2886.9666666666658</v>
      </c>
      <c r="F80" s="38">
        <v>2870.0333333333328</v>
      </c>
      <c r="G80" s="38">
        <v>2844.0666666666657</v>
      </c>
      <c r="H80" s="38">
        <v>2929.8666666666659</v>
      </c>
      <c r="I80" s="38">
        <v>2955.833333333333</v>
      </c>
      <c r="J80" s="38">
        <v>2972.766666666666</v>
      </c>
      <c r="K80" s="31">
        <v>2938.9</v>
      </c>
      <c r="L80" s="31">
        <v>2896</v>
      </c>
      <c r="M80" s="31">
        <v>0.85229999999999995</v>
      </c>
      <c r="N80" s="1"/>
      <c r="O80" s="1"/>
    </row>
    <row r="81" spans="1:15" ht="12.75" customHeight="1">
      <c r="A81" s="56">
        <v>72</v>
      </c>
      <c r="B81" s="58" t="s">
        <v>276</v>
      </c>
      <c r="C81" s="31">
        <v>332.1</v>
      </c>
      <c r="D81" s="38">
        <v>332.38333333333338</v>
      </c>
      <c r="E81" s="38">
        <v>328.76666666666677</v>
      </c>
      <c r="F81" s="38">
        <v>325.43333333333339</v>
      </c>
      <c r="G81" s="38">
        <v>321.81666666666678</v>
      </c>
      <c r="H81" s="38">
        <v>335.71666666666675</v>
      </c>
      <c r="I81" s="38">
        <v>339.33333333333343</v>
      </c>
      <c r="J81" s="38">
        <v>342.66666666666674</v>
      </c>
      <c r="K81" s="31">
        <v>336</v>
      </c>
      <c r="L81" s="31">
        <v>329.05</v>
      </c>
      <c r="M81" s="31">
        <v>10.53558</v>
      </c>
      <c r="N81" s="1"/>
      <c r="O81" s="1"/>
    </row>
    <row r="82" spans="1:15" ht="12.75" customHeight="1">
      <c r="A82" s="56">
        <v>73</v>
      </c>
      <c r="B82" s="58" t="s">
        <v>115</v>
      </c>
      <c r="C82" s="31">
        <v>117.35</v>
      </c>
      <c r="D82" s="38">
        <v>117.25</v>
      </c>
      <c r="E82" s="38">
        <v>116.3</v>
      </c>
      <c r="F82" s="38">
        <v>115.25</v>
      </c>
      <c r="G82" s="38">
        <v>114.3</v>
      </c>
      <c r="H82" s="38">
        <v>118.3</v>
      </c>
      <c r="I82" s="38">
        <v>119.24999999999999</v>
      </c>
      <c r="J82" s="38">
        <v>120.3</v>
      </c>
      <c r="K82" s="31">
        <v>118.2</v>
      </c>
      <c r="L82" s="31">
        <v>116.2</v>
      </c>
      <c r="M82" s="31">
        <v>77.343630000000005</v>
      </c>
      <c r="N82" s="1"/>
      <c r="O82" s="1"/>
    </row>
    <row r="83" spans="1:15" ht="12.75" customHeight="1">
      <c r="A83" s="56">
        <v>74</v>
      </c>
      <c r="B83" s="58" t="s">
        <v>277</v>
      </c>
      <c r="C83" s="31">
        <v>1570.75</v>
      </c>
      <c r="D83" s="38">
        <v>1567.0999999999997</v>
      </c>
      <c r="E83" s="38">
        <v>1539.2499999999993</v>
      </c>
      <c r="F83" s="38">
        <v>1507.7499999999995</v>
      </c>
      <c r="G83" s="38">
        <v>1479.8999999999992</v>
      </c>
      <c r="H83" s="38">
        <v>1598.5999999999995</v>
      </c>
      <c r="I83" s="38">
        <v>1626.4499999999998</v>
      </c>
      <c r="J83" s="38">
        <v>1657.9499999999996</v>
      </c>
      <c r="K83" s="31">
        <v>1594.95</v>
      </c>
      <c r="L83" s="31">
        <v>1535.6</v>
      </c>
      <c r="M83" s="31">
        <v>2.4060299999999999</v>
      </c>
      <c r="N83" s="1"/>
      <c r="O83" s="1"/>
    </row>
    <row r="84" spans="1:15" ht="12.75" customHeight="1">
      <c r="A84" s="56">
        <v>75</v>
      </c>
      <c r="B84" s="58" t="s">
        <v>120</v>
      </c>
      <c r="C84" s="31">
        <v>1028.0999999999999</v>
      </c>
      <c r="D84" s="38">
        <v>1027.0333333333333</v>
      </c>
      <c r="E84" s="38">
        <v>1019.3166666666666</v>
      </c>
      <c r="F84" s="38">
        <v>1010.5333333333333</v>
      </c>
      <c r="G84" s="38">
        <v>1002.8166666666666</v>
      </c>
      <c r="H84" s="38">
        <v>1035.8166666666666</v>
      </c>
      <c r="I84" s="38">
        <v>1043.5333333333333</v>
      </c>
      <c r="J84" s="38">
        <v>1052.3166666666666</v>
      </c>
      <c r="K84" s="31">
        <v>1034.75</v>
      </c>
      <c r="L84" s="31">
        <v>1018.25</v>
      </c>
      <c r="M84" s="31">
        <v>3.23454</v>
      </c>
      <c r="N84" s="1"/>
      <c r="O84" s="1"/>
    </row>
    <row r="85" spans="1:15" ht="12.75" customHeight="1">
      <c r="A85" s="56">
        <v>76</v>
      </c>
      <c r="B85" s="58" t="s">
        <v>121</v>
      </c>
      <c r="C85" s="31">
        <v>1631.5</v>
      </c>
      <c r="D85" s="38">
        <v>1622.8666666666668</v>
      </c>
      <c r="E85" s="38">
        <v>1603.8333333333335</v>
      </c>
      <c r="F85" s="38">
        <v>1576.1666666666667</v>
      </c>
      <c r="G85" s="38">
        <v>1557.1333333333334</v>
      </c>
      <c r="H85" s="38">
        <v>1650.5333333333335</v>
      </c>
      <c r="I85" s="38">
        <v>1669.5666666666668</v>
      </c>
      <c r="J85" s="38">
        <v>1697.2333333333336</v>
      </c>
      <c r="K85" s="31">
        <v>1641.9</v>
      </c>
      <c r="L85" s="31">
        <v>1595.2</v>
      </c>
      <c r="M85" s="31">
        <v>11.857699999999999</v>
      </c>
      <c r="N85" s="1"/>
      <c r="O85" s="1"/>
    </row>
    <row r="86" spans="1:15" ht="12.75" customHeight="1">
      <c r="A86" s="56">
        <v>77</v>
      </c>
      <c r="B86" s="58" t="s">
        <v>123</v>
      </c>
      <c r="C86" s="31">
        <v>1784.65</v>
      </c>
      <c r="D86" s="38">
        <v>1780.9833333333333</v>
      </c>
      <c r="E86" s="38">
        <v>1771.9666666666667</v>
      </c>
      <c r="F86" s="38">
        <v>1759.2833333333333</v>
      </c>
      <c r="G86" s="38">
        <v>1750.2666666666667</v>
      </c>
      <c r="H86" s="38">
        <v>1793.6666666666667</v>
      </c>
      <c r="I86" s="38">
        <v>1802.6833333333336</v>
      </c>
      <c r="J86" s="38">
        <v>1815.3666666666668</v>
      </c>
      <c r="K86" s="31">
        <v>1790</v>
      </c>
      <c r="L86" s="31">
        <v>1768.3</v>
      </c>
      <c r="M86" s="31">
        <v>7.7016200000000001</v>
      </c>
      <c r="N86" s="1"/>
      <c r="O86" s="1"/>
    </row>
    <row r="87" spans="1:15" ht="12.75" customHeight="1">
      <c r="A87" s="56">
        <v>78</v>
      </c>
      <c r="B87" s="58" t="s">
        <v>124</v>
      </c>
      <c r="C87" s="31">
        <v>455.95</v>
      </c>
      <c r="D87" s="38">
        <v>455.08333333333331</v>
      </c>
      <c r="E87" s="38">
        <v>453.16666666666663</v>
      </c>
      <c r="F87" s="38">
        <v>450.38333333333333</v>
      </c>
      <c r="G87" s="38">
        <v>448.46666666666664</v>
      </c>
      <c r="H87" s="38">
        <v>457.86666666666662</v>
      </c>
      <c r="I87" s="38">
        <v>459.78333333333325</v>
      </c>
      <c r="J87" s="38">
        <v>462.56666666666661</v>
      </c>
      <c r="K87" s="31">
        <v>457</v>
      </c>
      <c r="L87" s="31">
        <v>452.3</v>
      </c>
      <c r="M87" s="31">
        <v>8.6535899999999994</v>
      </c>
      <c r="N87" s="1"/>
      <c r="O87" s="1"/>
    </row>
    <row r="88" spans="1:15" ht="12.75" customHeight="1">
      <c r="A88" s="56">
        <v>79</v>
      </c>
      <c r="B88" s="58" t="s">
        <v>125</v>
      </c>
      <c r="C88" s="31">
        <v>3915.25</v>
      </c>
      <c r="D88" s="38">
        <v>3924.9500000000003</v>
      </c>
      <c r="E88" s="38">
        <v>3890.3000000000006</v>
      </c>
      <c r="F88" s="38">
        <v>3865.3500000000004</v>
      </c>
      <c r="G88" s="38">
        <v>3830.7000000000007</v>
      </c>
      <c r="H88" s="38">
        <v>3949.9000000000005</v>
      </c>
      <c r="I88" s="38">
        <v>3984.55</v>
      </c>
      <c r="J88" s="38">
        <v>4009.5000000000005</v>
      </c>
      <c r="K88" s="31">
        <v>3959.6</v>
      </c>
      <c r="L88" s="31">
        <v>3900</v>
      </c>
      <c r="M88" s="31">
        <v>7.4046500000000002</v>
      </c>
      <c r="N88" s="1"/>
      <c r="O88" s="1"/>
    </row>
    <row r="89" spans="1:15" ht="12.75" customHeight="1">
      <c r="A89" s="56">
        <v>80</v>
      </c>
      <c r="B89" s="58" t="s">
        <v>126</v>
      </c>
      <c r="C89" s="31">
        <v>1315.9</v>
      </c>
      <c r="D89" s="38">
        <v>1314.6833333333334</v>
      </c>
      <c r="E89" s="38">
        <v>1306.3666666666668</v>
      </c>
      <c r="F89" s="38">
        <v>1296.8333333333335</v>
      </c>
      <c r="G89" s="38">
        <v>1288.5166666666669</v>
      </c>
      <c r="H89" s="38">
        <v>1324.2166666666667</v>
      </c>
      <c r="I89" s="38">
        <v>1332.5333333333333</v>
      </c>
      <c r="J89" s="38">
        <v>1342.0666666666666</v>
      </c>
      <c r="K89" s="31">
        <v>1323</v>
      </c>
      <c r="L89" s="31">
        <v>1305.1500000000001</v>
      </c>
      <c r="M89" s="31">
        <v>4.8363399999999999</v>
      </c>
      <c r="N89" s="1"/>
      <c r="O89" s="1"/>
    </row>
    <row r="90" spans="1:15" ht="12.75" customHeight="1">
      <c r="A90" s="56">
        <v>81</v>
      </c>
      <c r="B90" s="58" t="s">
        <v>127</v>
      </c>
      <c r="C90" s="31">
        <v>1146.45</v>
      </c>
      <c r="D90" s="38">
        <v>1148.4833333333333</v>
      </c>
      <c r="E90" s="38">
        <v>1137.2666666666667</v>
      </c>
      <c r="F90" s="38">
        <v>1128.0833333333333</v>
      </c>
      <c r="G90" s="38">
        <v>1116.8666666666666</v>
      </c>
      <c r="H90" s="38">
        <v>1157.6666666666667</v>
      </c>
      <c r="I90" s="38">
        <v>1168.8833333333334</v>
      </c>
      <c r="J90" s="38">
        <v>1178.0666666666668</v>
      </c>
      <c r="K90" s="31">
        <v>1159.7</v>
      </c>
      <c r="L90" s="31">
        <v>1139.3</v>
      </c>
      <c r="M90" s="31">
        <v>25.719670000000001</v>
      </c>
      <c r="N90" s="1"/>
      <c r="O90" s="1"/>
    </row>
    <row r="91" spans="1:15" ht="12.75" customHeight="1">
      <c r="A91" s="56">
        <v>82</v>
      </c>
      <c r="B91" s="58" t="s">
        <v>128</v>
      </c>
      <c r="C91" s="31">
        <v>2527.3000000000002</v>
      </c>
      <c r="D91" s="38">
        <v>2519</v>
      </c>
      <c r="E91" s="38">
        <v>2490.0500000000002</v>
      </c>
      <c r="F91" s="38">
        <v>2452.8000000000002</v>
      </c>
      <c r="G91" s="38">
        <v>2423.8500000000004</v>
      </c>
      <c r="H91" s="38">
        <v>2556.25</v>
      </c>
      <c r="I91" s="38">
        <v>2585.1999999999998</v>
      </c>
      <c r="J91" s="38">
        <v>2622.45</v>
      </c>
      <c r="K91" s="31">
        <v>2547.9499999999998</v>
      </c>
      <c r="L91" s="31">
        <v>2481.75</v>
      </c>
      <c r="M91" s="31">
        <v>6.70974</v>
      </c>
      <c r="N91" s="1"/>
      <c r="O91" s="1"/>
    </row>
    <row r="92" spans="1:15" ht="12.75" customHeight="1">
      <c r="A92" s="56">
        <v>83</v>
      </c>
      <c r="B92" s="58" t="s">
        <v>129</v>
      </c>
      <c r="C92" s="31">
        <v>1577.75</v>
      </c>
      <c r="D92" s="38">
        <v>1573.9666666666665</v>
      </c>
      <c r="E92" s="38">
        <v>1565.2833333333328</v>
      </c>
      <c r="F92" s="38">
        <v>1552.8166666666664</v>
      </c>
      <c r="G92" s="38">
        <v>1544.1333333333328</v>
      </c>
      <c r="H92" s="38">
        <v>1586.4333333333329</v>
      </c>
      <c r="I92" s="38">
        <v>1595.1166666666668</v>
      </c>
      <c r="J92" s="38">
        <v>1607.583333333333</v>
      </c>
      <c r="K92" s="31">
        <v>1582.65</v>
      </c>
      <c r="L92" s="31">
        <v>1561.5</v>
      </c>
      <c r="M92" s="31">
        <v>144.33618999999999</v>
      </c>
      <c r="N92" s="1"/>
      <c r="O92" s="1"/>
    </row>
    <row r="93" spans="1:15" ht="12.75" customHeight="1">
      <c r="A93" s="56">
        <v>84</v>
      </c>
      <c r="B93" s="58" t="s">
        <v>130</v>
      </c>
      <c r="C93" s="31">
        <v>627.35</v>
      </c>
      <c r="D93" s="38">
        <v>628.08333333333337</v>
      </c>
      <c r="E93" s="38">
        <v>623.91666666666674</v>
      </c>
      <c r="F93" s="38">
        <v>620.48333333333335</v>
      </c>
      <c r="G93" s="38">
        <v>616.31666666666672</v>
      </c>
      <c r="H93" s="38">
        <v>631.51666666666677</v>
      </c>
      <c r="I93" s="38">
        <v>635.68333333333351</v>
      </c>
      <c r="J93" s="38">
        <v>639.11666666666679</v>
      </c>
      <c r="K93" s="31">
        <v>632.25</v>
      </c>
      <c r="L93" s="31">
        <v>624.65</v>
      </c>
      <c r="M93" s="31">
        <v>25.319649999999999</v>
      </c>
      <c r="N93" s="1"/>
      <c r="O93" s="1"/>
    </row>
    <row r="94" spans="1:15" ht="12.75" customHeight="1">
      <c r="A94" s="56">
        <v>85</v>
      </c>
      <c r="B94" s="58" t="s">
        <v>131</v>
      </c>
      <c r="C94" s="31">
        <v>2931.75</v>
      </c>
      <c r="D94" s="38">
        <v>2931.6</v>
      </c>
      <c r="E94" s="38">
        <v>2912</v>
      </c>
      <c r="F94" s="38">
        <v>2892.25</v>
      </c>
      <c r="G94" s="38">
        <v>2872.65</v>
      </c>
      <c r="H94" s="38">
        <v>2951.35</v>
      </c>
      <c r="I94" s="38">
        <v>2970.9499999999994</v>
      </c>
      <c r="J94" s="38">
        <v>2990.7</v>
      </c>
      <c r="K94" s="31">
        <v>2951.2</v>
      </c>
      <c r="L94" s="31">
        <v>2911.85</v>
      </c>
      <c r="M94" s="31">
        <v>3.0302899999999999</v>
      </c>
      <c r="N94" s="1"/>
      <c r="O94" s="1"/>
    </row>
    <row r="95" spans="1:15" ht="12.75" customHeight="1">
      <c r="A95" s="56">
        <v>86</v>
      </c>
      <c r="B95" s="58" t="s">
        <v>133</v>
      </c>
      <c r="C95" s="31">
        <v>446.3</v>
      </c>
      <c r="D95" s="38">
        <v>448.2166666666667</v>
      </c>
      <c r="E95" s="38">
        <v>443.58333333333337</v>
      </c>
      <c r="F95" s="38">
        <v>440.86666666666667</v>
      </c>
      <c r="G95" s="38">
        <v>436.23333333333335</v>
      </c>
      <c r="H95" s="38">
        <v>450.93333333333339</v>
      </c>
      <c r="I95" s="38">
        <v>455.56666666666672</v>
      </c>
      <c r="J95" s="38">
        <v>458.28333333333342</v>
      </c>
      <c r="K95" s="31">
        <v>452.85</v>
      </c>
      <c r="L95" s="31">
        <v>445.5</v>
      </c>
      <c r="M95" s="31">
        <v>42.599969999999999</v>
      </c>
      <c r="N95" s="1"/>
      <c r="O95" s="1"/>
    </row>
    <row r="96" spans="1:15" ht="12.75" customHeight="1">
      <c r="A96" s="56">
        <v>87</v>
      </c>
      <c r="B96" s="58" t="s">
        <v>135</v>
      </c>
      <c r="C96" s="31">
        <v>264.35000000000002</v>
      </c>
      <c r="D96" s="38">
        <v>263.78333333333336</v>
      </c>
      <c r="E96" s="38">
        <v>261.7166666666667</v>
      </c>
      <c r="F96" s="38">
        <v>259.08333333333331</v>
      </c>
      <c r="G96" s="38">
        <v>257.01666666666665</v>
      </c>
      <c r="H96" s="38">
        <v>266.41666666666674</v>
      </c>
      <c r="I96" s="38">
        <v>268.48333333333346</v>
      </c>
      <c r="J96" s="38">
        <v>271.11666666666679</v>
      </c>
      <c r="K96" s="31">
        <v>265.85000000000002</v>
      </c>
      <c r="L96" s="31">
        <v>261.14999999999998</v>
      </c>
      <c r="M96" s="31">
        <v>27.77337</v>
      </c>
      <c r="N96" s="1"/>
      <c r="O96" s="1"/>
    </row>
    <row r="97" spans="1:15" ht="12.75" customHeight="1">
      <c r="A97" s="56">
        <v>88</v>
      </c>
      <c r="B97" s="58" t="s">
        <v>136</v>
      </c>
      <c r="C97" s="31">
        <v>2555.6999999999998</v>
      </c>
      <c r="D97" s="38">
        <v>2554.2333333333331</v>
      </c>
      <c r="E97" s="38">
        <v>2540.4666666666662</v>
      </c>
      <c r="F97" s="38">
        <v>2525.2333333333331</v>
      </c>
      <c r="G97" s="38">
        <v>2511.4666666666662</v>
      </c>
      <c r="H97" s="38">
        <v>2569.4666666666662</v>
      </c>
      <c r="I97" s="38">
        <v>2583.2333333333336</v>
      </c>
      <c r="J97" s="38">
        <v>2598.4666666666662</v>
      </c>
      <c r="K97" s="31">
        <v>2568</v>
      </c>
      <c r="L97" s="31">
        <v>2539</v>
      </c>
      <c r="M97" s="31">
        <v>6.19841</v>
      </c>
      <c r="N97" s="1"/>
      <c r="O97" s="1"/>
    </row>
    <row r="98" spans="1:15" ht="12.75" customHeight="1">
      <c r="A98" s="56">
        <v>89</v>
      </c>
      <c r="B98" s="58" t="s">
        <v>279</v>
      </c>
      <c r="C98" s="31">
        <v>316.2</v>
      </c>
      <c r="D98" s="38">
        <v>315.86666666666667</v>
      </c>
      <c r="E98" s="38">
        <v>314.43333333333334</v>
      </c>
      <c r="F98" s="38">
        <v>312.66666666666669</v>
      </c>
      <c r="G98" s="38">
        <v>311.23333333333335</v>
      </c>
      <c r="H98" s="38">
        <v>317.63333333333333</v>
      </c>
      <c r="I98" s="38">
        <v>319.06666666666672</v>
      </c>
      <c r="J98" s="38">
        <v>320.83333333333331</v>
      </c>
      <c r="K98" s="31">
        <v>317.3</v>
      </c>
      <c r="L98" s="31">
        <v>314.10000000000002</v>
      </c>
      <c r="M98" s="31">
        <v>4.7528199999999998</v>
      </c>
      <c r="N98" s="1"/>
      <c r="O98" s="1"/>
    </row>
    <row r="99" spans="1:15" ht="12.75" customHeight="1">
      <c r="A99" s="56">
        <v>90</v>
      </c>
      <c r="B99" s="58" t="s">
        <v>280</v>
      </c>
      <c r="C99" s="31">
        <v>40315.5</v>
      </c>
      <c r="D99" s="38">
        <v>40305.5</v>
      </c>
      <c r="E99" s="38">
        <v>40162</v>
      </c>
      <c r="F99" s="38">
        <v>40008.5</v>
      </c>
      <c r="G99" s="38">
        <v>39865</v>
      </c>
      <c r="H99" s="38">
        <v>40459</v>
      </c>
      <c r="I99" s="38">
        <v>40602.5</v>
      </c>
      <c r="J99" s="38">
        <v>40756</v>
      </c>
      <c r="K99" s="31">
        <v>40449</v>
      </c>
      <c r="L99" s="31">
        <v>40152</v>
      </c>
      <c r="M99" s="31">
        <v>1.0030000000000001E-2</v>
      </c>
      <c r="N99" s="1"/>
      <c r="O99" s="1"/>
    </row>
    <row r="100" spans="1:15" ht="12.75" customHeight="1">
      <c r="A100" s="56">
        <v>91</v>
      </c>
      <c r="B100" s="58" t="s">
        <v>138</v>
      </c>
      <c r="C100" s="31">
        <v>970.55</v>
      </c>
      <c r="D100" s="38">
        <v>970.19999999999993</v>
      </c>
      <c r="E100" s="38">
        <v>965.39999999999986</v>
      </c>
      <c r="F100" s="38">
        <v>960.24999999999989</v>
      </c>
      <c r="G100" s="38">
        <v>955.44999999999982</v>
      </c>
      <c r="H100" s="38">
        <v>975.34999999999991</v>
      </c>
      <c r="I100" s="38">
        <v>980.14999999999986</v>
      </c>
      <c r="J100" s="38">
        <v>985.3</v>
      </c>
      <c r="K100" s="31">
        <v>975</v>
      </c>
      <c r="L100" s="31">
        <v>965.05</v>
      </c>
      <c r="M100" s="31">
        <v>104.81574000000001</v>
      </c>
      <c r="N100" s="1"/>
      <c r="O100" s="1"/>
    </row>
    <row r="101" spans="1:15" ht="12.75" customHeight="1">
      <c r="A101" s="56">
        <v>92</v>
      </c>
      <c r="B101" s="58" t="s">
        <v>139</v>
      </c>
      <c r="C101" s="31">
        <v>1327.35</v>
      </c>
      <c r="D101" s="38">
        <v>1327.6666666666667</v>
      </c>
      <c r="E101" s="38">
        <v>1314.6833333333334</v>
      </c>
      <c r="F101" s="38">
        <v>1302.0166666666667</v>
      </c>
      <c r="G101" s="38">
        <v>1289.0333333333333</v>
      </c>
      <c r="H101" s="38">
        <v>1340.3333333333335</v>
      </c>
      <c r="I101" s="38">
        <v>1353.3166666666666</v>
      </c>
      <c r="J101" s="38">
        <v>1365.9833333333336</v>
      </c>
      <c r="K101" s="31">
        <v>1340.65</v>
      </c>
      <c r="L101" s="31">
        <v>1315</v>
      </c>
      <c r="M101" s="31">
        <v>2.7446700000000002</v>
      </c>
      <c r="N101" s="1"/>
      <c r="O101" s="1"/>
    </row>
    <row r="102" spans="1:15" ht="12.75" customHeight="1">
      <c r="A102" s="56">
        <v>93</v>
      </c>
      <c r="B102" s="58" t="s">
        <v>140</v>
      </c>
      <c r="C102" s="31">
        <v>548.15</v>
      </c>
      <c r="D102" s="38">
        <v>549.58333333333337</v>
      </c>
      <c r="E102" s="38">
        <v>543.81666666666672</v>
      </c>
      <c r="F102" s="38">
        <v>539.48333333333335</v>
      </c>
      <c r="G102" s="38">
        <v>533.7166666666667</v>
      </c>
      <c r="H102" s="38">
        <v>553.91666666666674</v>
      </c>
      <c r="I102" s="38">
        <v>559.68333333333339</v>
      </c>
      <c r="J102" s="38">
        <v>564.01666666666677</v>
      </c>
      <c r="K102" s="31">
        <v>555.35</v>
      </c>
      <c r="L102" s="31">
        <v>545.25</v>
      </c>
      <c r="M102" s="31">
        <v>15.44351</v>
      </c>
      <c r="N102" s="1"/>
      <c r="O102" s="1"/>
    </row>
    <row r="103" spans="1:15" ht="12.75" customHeight="1">
      <c r="A103" s="56">
        <v>94</v>
      </c>
      <c r="B103" s="58" t="s">
        <v>141</v>
      </c>
      <c r="C103" s="31">
        <v>9</v>
      </c>
      <c r="D103" s="38">
        <v>8.9333333333333336</v>
      </c>
      <c r="E103" s="38">
        <v>8.5666666666666664</v>
      </c>
      <c r="F103" s="38">
        <v>8.1333333333333329</v>
      </c>
      <c r="G103" s="38">
        <v>7.7666666666666657</v>
      </c>
      <c r="H103" s="38">
        <v>9.3666666666666671</v>
      </c>
      <c r="I103" s="38">
        <v>9.7333333333333343</v>
      </c>
      <c r="J103" s="38">
        <v>10.166666666666668</v>
      </c>
      <c r="K103" s="31">
        <v>9.3000000000000007</v>
      </c>
      <c r="L103" s="31">
        <v>8.5</v>
      </c>
      <c r="M103" s="31">
        <v>4766.63058</v>
      </c>
      <c r="N103" s="1"/>
      <c r="O103" s="1"/>
    </row>
    <row r="104" spans="1:15" ht="12.75" customHeight="1">
      <c r="A104" s="56">
        <v>95</v>
      </c>
      <c r="B104" s="58" t="s">
        <v>143</v>
      </c>
      <c r="C104" s="31">
        <v>91.05</v>
      </c>
      <c r="D104" s="38">
        <v>91.133333333333326</v>
      </c>
      <c r="E104" s="38">
        <v>90.416666666666657</v>
      </c>
      <c r="F104" s="38">
        <v>89.783333333333331</v>
      </c>
      <c r="G104" s="38">
        <v>89.066666666666663</v>
      </c>
      <c r="H104" s="38">
        <v>91.766666666666652</v>
      </c>
      <c r="I104" s="38">
        <v>92.48333333333332</v>
      </c>
      <c r="J104" s="38">
        <v>93.116666666666646</v>
      </c>
      <c r="K104" s="31">
        <v>91.85</v>
      </c>
      <c r="L104" s="31">
        <v>90.5</v>
      </c>
      <c r="M104" s="31">
        <v>295.30536999999998</v>
      </c>
      <c r="N104" s="1"/>
      <c r="O104" s="1"/>
    </row>
    <row r="105" spans="1:15" ht="12.75" customHeight="1">
      <c r="A105" s="56">
        <v>96</v>
      </c>
      <c r="B105" s="58" t="s">
        <v>145</v>
      </c>
      <c r="C105" s="31">
        <v>443.65</v>
      </c>
      <c r="D105" s="38">
        <v>443.61666666666662</v>
      </c>
      <c r="E105" s="38">
        <v>439.73333333333323</v>
      </c>
      <c r="F105" s="38">
        <v>435.81666666666661</v>
      </c>
      <c r="G105" s="38">
        <v>431.93333333333322</v>
      </c>
      <c r="H105" s="38">
        <v>447.53333333333325</v>
      </c>
      <c r="I105" s="38">
        <v>451.41666666666657</v>
      </c>
      <c r="J105" s="38">
        <v>455.33333333333326</v>
      </c>
      <c r="K105" s="31">
        <v>447.5</v>
      </c>
      <c r="L105" s="31">
        <v>439.7</v>
      </c>
      <c r="M105" s="31">
        <v>5.7977699999999999</v>
      </c>
      <c r="N105" s="1"/>
      <c r="O105" s="1"/>
    </row>
    <row r="106" spans="1:15" ht="12.75" customHeight="1">
      <c r="A106" s="56">
        <v>97</v>
      </c>
      <c r="B106" s="58" t="s">
        <v>146</v>
      </c>
      <c r="C106" s="31">
        <v>393.8</v>
      </c>
      <c r="D106" s="38">
        <v>394.38333333333338</v>
      </c>
      <c r="E106" s="38">
        <v>390.96666666666675</v>
      </c>
      <c r="F106" s="38">
        <v>388.13333333333338</v>
      </c>
      <c r="G106" s="38">
        <v>384.71666666666675</v>
      </c>
      <c r="H106" s="38">
        <v>397.21666666666675</v>
      </c>
      <c r="I106" s="38">
        <v>400.63333333333338</v>
      </c>
      <c r="J106" s="38">
        <v>403.46666666666675</v>
      </c>
      <c r="K106" s="31">
        <v>397.8</v>
      </c>
      <c r="L106" s="31">
        <v>391.55</v>
      </c>
      <c r="M106" s="31">
        <v>25.700949999999999</v>
      </c>
      <c r="N106" s="1"/>
      <c r="O106" s="1"/>
    </row>
    <row r="107" spans="1:15" ht="12.75" customHeight="1">
      <c r="A107" s="56">
        <v>98</v>
      </c>
      <c r="B107" s="58" t="s">
        <v>282</v>
      </c>
      <c r="C107" s="31">
        <v>397.25</v>
      </c>
      <c r="D107" s="38">
        <v>399.06666666666666</v>
      </c>
      <c r="E107" s="38">
        <v>388.23333333333335</v>
      </c>
      <c r="F107" s="38">
        <v>379.2166666666667</v>
      </c>
      <c r="G107" s="38">
        <v>368.38333333333338</v>
      </c>
      <c r="H107" s="38">
        <v>408.08333333333331</v>
      </c>
      <c r="I107" s="38">
        <v>418.91666666666669</v>
      </c>
      <c r="J107" s="38">
        <v>427.93333333333328</v>
      </c>
      <c r="K107" s="31">
        <v>409.9</v>
      </c>
      <c r="L107" s="31">
        <v>390.05</v>
      </c>
      <c r="M107" s="31">
        <v>12.10547</v>
      </c>
      <c r="N107" s="1"/>
      <c r="O107" s="1"/>
    </row>
    <row r="108" spans="1:15" ht="12.75" customHeight="1">
      <c r="A108" s="56">
        <v>99</v>
      </c>
      <c r="B108" s="58" t="s">
        <v>149</v>
      </c>
      <c r="C108" s="31">
        <v>2482.65</v>
      </c>
      <c r="D108" s="38">
        <v>2477.4833333333331</v>
      </c>
      <c r="E108" s="38">
        <v>2464.1166666666663</v>
      </c>
      <c r="F108" s="38">
        <v>2445.583333333333</v>
      </c>
      <c r="G108" s="38">
        <v>2432.2166666666662</v>
      </c>
      <c r="H108" s="38">
        <v>2496.0166666666664</v>
      </c>
      <c r="I108" s="38">
        <v>2509.3833333333332</v>
      </c>
      <c r="J108" s="38">
        <v>2527.9166666666665</v>
      </c>
      <c r="K108" s="31">
        <v>2490.85</v>
      </c>
      <c r="L108" s="31">
        <v>2458.9499999999998</v>
      </c>
      <c r="M108" s="31">
        <v>2.5741399999999999</v>
      </c>
      <c r="N108" s="1"/>
      <c r="O108" s="1"/>
    </row>
    <row r="109" spans="1:15" ht="12.75" customHeight="1">
      <c r="A109" s="56">
        <v>100</v>
      </c>
      <c r="B109" s="58" t="s">
        <v>150</v>
      </c>
      <c r="C109" s="31">
        <v>1409.45</v>
      </c>
      <c r="D109" s="38">
        <v>1404.8333333333333</v>
      </c>
      <c r="E109" s="38">
        <v>1398.4166666666665</v>
      </c>
      <c r="F109" s="38">
        <v>1387.3833333333332</v>
      </c>
      <c r="G109" s="38">
        <v>1380.9666666666665</v>
      </c>
      <c r="H109" s="38">
        <v>1415.8666666666666</v>
      </c>
      <c r="I109" s="38">
        <v>1422.2833333333331</v>
      </c>
      <c r="J109" s="38">
        <v>1433.3166666666666</v>
      </c>
      <c r="K109" s="31">
        <v>1411.25</v>
      </c>
      <c r="L109" s="31">
        <v>1393.8</v>
      </c>
      <c r="M109" s="31">
        <v>10.722950000000001</v>
      </c>
      <c r="N109" s="1"/>
      <c r="O109" s="1"/>
    </row>
    <row r="110" spans="1:15" ht="12.75" customHeight="1">
      <c r="A110" s="56">
        <v>101</v>
      </c>
      <c r="B110" s="58" t="s">
        <v>151</v>
      </c>
      <c r="C110" s="31">
        <v>172.6</v>
      </c>
      <c r="D110" s="38">
        <v>171.31666666666669</v>
      </c>
      <c r="E110" s="38">
        <v>167.63333333333338</v>
      </c>
      <c r="F110" s="38">
        <v>162.66666666666669</v>
      </c>
      <c r="G110" s="38">
        <v>158.98333333333338</v>
      </c>
      <c r="H110" s="38">
        <v>176.28333333333339</v>
      </c>
      <c r="I110" s="38">
        <v>179.96666666666673</v>
      </c>
      <c r="J110" s="38">
        <v>184.93333333333339</v>
      </c>
      <c r="K110" s="31">
        <v>175</v>
      </c>
      <c r="L110" s="31">
        <v>166.35</v>
      </c>
      <c r="M110" s="31">
        <v>163.38055</v>
      </c>
      <c r="N110" s="1"/>
      <c r="O110" s="1"/>
    </row>
    <row r="111" spans="1:15" ht="12.75" customHeight="1">
      <c r="A111" s="56">
        <v>102</v>
      </c>
      <c r="B111" s="58" t="s">
        <v>152</v>
      </c>
      <c r="C111" s="31">
        <v>1415.65</v>
      </c>
      <c r="D111" s="38">
        <v>1417.2833333333335</v>
      </c>
      <c r="E111" s="38">
        <v>1409.7666666666671</v>
      </c>
      <c r="F111" s="38">
        <v>1403.8833333333337</v>
      </c>
      <c r="G111" s="38">
        <v>1396.3666666666672</v>
      </c>
      <c r="H111" s="38">
        <v>1423.166666666667</v>
      </c>
      <c r="I111" s="38">
        <v>1430.6833333333334</v>
      </c>
      <c r="J111" s="38">
        <v>1436.5666666666668</v>
      </c>
      <c r="K111" s="31">
        <v>1424.8</v>
      </c>
      <c r="L111" s="31">
        <v>1411.4</v>
      </c>
      <c r="M111" s="31">
        <v>31.33464</v>
      </c>
      <c r="N111" s="1"/>
      <c r="O111" s="1"/>
    </row>
    <row r="112" spans="1:15" ht="12.75" customHeight="1">
      <c r="A112" s="56">
        <v>103</v>
      </c>
      <c r="B112" s="58" t="s">
        <v>154</v>
      </c>
      <c r="C112" s="31">
        <v>91.9</v>
      </c>
      <c r="D112" s="38">
        <v>92.033333333333346</v>
      </c>
      <c r="E112" s="38">
        <v>91.566666666666691</v>
      </c>
      <c r="F112" s="38">
        <v>91.233333333333348</v>
      </c>
      <c r="G112" s="38">
        <v>90.766666666666694</v>
      </c>
      <c r="H112" s="38">
        <v>92.366666666666688</v>
      </c>
      <c r="I112" s="38">
        <v>92.833333333333357</v>
      </c>
      <c r="J112" s="38">
        <v>93.166666666666686</v>
      </c>
      <c r="K112" s="31">
        <v>92.5</v>
      </c>
      <c r="L112" s="31">
        <v>91.7</v>
      </c>
      <c r="M112" s="31">
        <v>68.660399999999996</v>
      </c>
      <c r="N112" s="1"/>
      <c r="O112" s="1"/>
    </row>
    <row r="113" spans="1:15" ht="12.75" customHeight="1">
      <c r="A113" s="56">
        <v>104</v>
      </c>
      <c r="B113" s="58" t="s">
        <v>155</v>
      </c>
      <c r="C113" s="31">
        <v>893.65</v>
      </c>
      <c r="D113" s="38">
        <v>891.01666666666677</v>
      </c>
      <c r="E113" s="38">
        <v>884.18333333333351</v>
      </c>
      <c r="F113" s="38">
        <v>874.7166666666667</v>
      </c>
      <c r="G113" s="38">
        <v>867.88333333333344</v>
      </c>
      <c r="H113" s="38">
        <v>900.48333333333358</v>
      </c>
      <c r="I113" s="38">
        <v>907.31666666666683</v>
      </c>
      <c r="J113" s="38">
        <v>916.78333333333364</v>
      </c>
      <c r="K113" s="31">
        <v>897.85</v>
      </c>
      <c r="L113" s="31">
        <v>881.55</v>
      </c>
      <c r="M113" s="31">
        <v>3.0548600000000001</v>
      </c>
      <c r="N113" s="1"/>
      <c r="O113" s="1"/>
    </row>
    <row r="114" spans="1:15" ht="12.75" customHeight="1">
      <c r="A114" s="56">
        <v>105</v>
      </c>
      <c r="B114" s="58" t="s">
        <v>156</v>
      </c>
      <c r="C114" s="31">
        <v>678.1</v>
      </c>
      <c r="D114" s="38">
        <v>672.7833333333333</v>
      </c>
      <c r="E114" s="38">
        <v>661.46666666666658</v>
      </c>
      <c r="F114" s="38">
        <v>644.83333333333326</v>
      </c>
      <c r="G114" s="38">
        <v>633.51666666666654</v>
      </c>
      <c r="H114" s="38">
        <v>689.41666666666663</v>
      </c>
      <c r="I114" s="38">
        <v>700.73333333333323</v>
      </c>
      <c r="J114" s="38">
        <v>717.36666666666667</v>
      </c>
      <c r="K114" s="31">
        <v>684.1</v>
      </c>
      <c r="L114" s="31">
        <v>656.15</v>
      </c>
      <c r="M114" s="31">
        <v>52.612369999999999</v>
      </c>
      <c r="N114" s="1"/>
      <c r="O114" s="1"/>
    </row>
    <row r="115" spans="1:15" ht="12.75" customHeight="1">
      <c r="A115" s="56">
        <v>106</v>
      </c>
      <c r="B115" s="58" t="s">
        <v>422</v>
      </c>
      <c r="C115" s="31">
        <v>48.7</v>
      </c>
      <c r="D115" s="38">
        <v>48.833333333333336</v>
      </c>
      <c r="E115" s="38">
        <v>48.366666666666674</v>
      </c>
      <c r="F115" s="38">
        <v>48.033333333333339</v>
      </c>
      <c r="G115" s="38">
        <v>47.566666666666677</v>
      </c>
      <c r="H115" s="38">
        <v>49.166666666666671</v>
      </c>
      <c r="I115" s="38">
        <v>49.633333333333326</v>
      </c>
      <c r="J115" s="38">
        <v>49.966666666666669</v>
      </c>
      <c r="K115" s="31">
        <v>49.3</v>
      </c>
      <c r="L115" s="31">
        <v>48.5</v>
      </c>
      <c r="M115" s="31">
        <v>424.44304</v>
      </c>
      <c r="N115" s="1"/>
      <c r="O115" s="1"/>
    </row>
    <row r="116" spans="1:15" ht="12.75" customHeight="1">
      <c r="A116" s="56">
        <v>107</v>
      </c>
      <c r="B116" s="58" t="s">
        <v>157</v>
      </c>
      <c r="C116" s="31">
        <v>441.4</v>
      </c>
      <c r="D116" s="38">
        <v>443.08333333333331</v>
      </c>
      <c r="E116" s="38">
        <v>439.31666666666661</v>
      </c>
      <c r="F116" s="38">
        <v>437.23333333333329</v>
      </c>
      <c r="G116" s="38">
        <v>433.46666666666658</v>
      </c>
      <c r="H116" s="38">
        <v>445.16666666666663</v>
      </c>
      <c r="I116" s="38">
        <v>448.93333333333339</v>
      </c>
      <c r="J116" s="38">
        <v>451.01666666666665</v>
      </c>
      <c r="K116" s="31">
        <v>446.85</v>
      </c>
      <c r="L116" s="31">
        <v>441</v>
      </c>
      <c r="M116" s="31">
        <v>69.107500000000002</v>
      </c>
      <c r="N116" s="1"/>
      <c r="O116" s="1"/>
    </row>
    <row r="117" spans="1:15" ht="12.75" customHeight="1">
      <c r="A117" s="56">
        <v>108</v>
      </c>
      <c r="B117" s="58" t="s">
        <v>158</v>
      </c>
      <c r="C117" s="31">
        <v>655.85</v>
      </c>
      <c r="D117" s="38">
        <v>650.80000000000007</v>
      </c>
      <c r="E117" s="38">
        <v>641.15000000000009</v>
      </c>
      <c r="F117" s="38">
        <v>626.45000000000005</v>
      </c>
      <c r="G117" s="38">
        <v>616.80000000000007</v>
      </c>
      <c r="H117" s="38">
        <v>665.50000000000011</v>
      </c>
      <c r="I117" s="38">
        <v>675.15</v>
      </c>
      <c r="J117" s="38">
        <v>689.85000000000014</v>
      </c>
      <c r="K117" s="31">
        <v>660.45</v>
      </c>
      <c r="L117" s="31">
        <v>636.1</v>
      </c>
      <c r="M117" s="31">
        <v>28.269259999999999</v>
      </c>
      <c r="N117" s="1"/>
      <c r="O117" s="1"/>
    </row>
    <row r="118" spans="1:15" ht="12.75" customHeight="1">
      <c r="A118" s="56">
        <v>109</v>
      </c>
      <c r="B118" s="58" t="s">
        <v>283</v>
      </c>
      <c r="C118" s="31">
        <v>347.25</v>
      </c>
      <c r="D118" s="38">
        <v>348.55</v>
      </c>
      <c r="E118" s="38">
        <v>343.40000000000003</v>
      </c>
      <c r="F118" s="38">
        <v>339.55</v>
      </c>
      <c r="G118" s="38">
        <v>334.40000000000003</v>
      </c>
      <c r="H118" s="38">
        <v>352.40000000000003</v>
      </c>
      <c r="I118" s="38">
        <v>357.55</v>
      </c>
      <c r="J118" s="38">
        <v>361.40000000000003</v>
      </c>
      <c r="K118" s="31">
        <v>353.7</v>
      </c>
      <c r="L118" s="31">
        <v>344.7</v>
      </c>
      <c r="M118" s="31">
        <v>40.692900000000002</v>
      </c>
      <c r="N118" s="1"/>
      <c r="O118" s="1"/>
    </row>
    <row r="119" spans="1:15" ht="12.75" customHeight="1">
      <c r="A119" s="56">
        <v>110</v>
      </c>
      <c r="B119" s="58" t="s">
        <v>160</v>
      </c>
      <c r="C119" s="31">
        <v>773</v>
      </c>
      <c r="D119" s="38">
        <v>774.98333333333323</v>
      </c>
      <c r="E119" s="38">
        <v>769.01666666666642</v>
      </c>
      <c r="F119" s="38">
        <v>765.03333333333319</v>
      </c>
      <c r="G119" s="38">
        <v>759.06666666666638</v>
      </c>
      <c r="H119" s="38">
        <v>778.96666666666647</v>
      </c>
      <c r="I119" s="38">
        <v>784.93333333333339</v>
      </c>
      <c r="J119" s="38">
        <v>788.91666666666652</v>
      </c>
      <c r="K119" s="31">
        <v>780.95</v>
      </c>
      <c r="L119" s="31">
        <v>771</v>
      </c>
      <c r="M119" s="31">
        <v>17.692799999999998</v>
      </c>
      <c r="N119" s="1"/>
      <c r="O119" s="1"/>
    </row>
    <row r="120" spans="1:15" ht="12.75" customHeight="1">
      <c r="A120" s="56">
        <v>111</v>
      </c>
      <c r="B120" s="58" t="s">
        <v>161</v>
      </c>
      <c r="C120" s="31">
        <v>486.8</v>
      </c>
      <c r="D120" s="38">
        <v>487.31666666666666</v>
      </c>
      <c r="E120" s="38">
        <v>482.73333333333335</v>
      </c>
      <c r="F120" s="38">
        <v>478.66666666666669</v>
      </c>
      <c r="G120" s="38">
        <v>474.08333333333337</v>
      </c>
      <c r="H120" s="38">
        <v>491.38333333333333</v>
      </c>
      <c r="I120" s="38">
        <v>495.9666666666667</v>
      </c>
      <c r="J120" s="38">
        <v>500.0333333333333</v>
      </c>
      <c r="K120" s="31">
        <v>491.9</v>
      </c>
      <c r="L120" s="31">
        <v>483.25</v>
      </c>
      <c r="M120" s="31">
        <v>20.804269999999999</v>
      </c>
      <c r="N120" s="1"/>
      <c r="O120" s="1"/>
    </row>
    <row r="121" spans="1:15" ht="12.75" customHeight="1">
      <c r="A121" s="56">
        <v>112</v>
      </c>
      <c r="B121" s="58" t="s">
        <v>162</v>
      </c>
      <c r="C121" s="31">
        <v>1790.35</v>
      </c>
      <c r="D121" s="38">
        <v>1787.2</v>
      </c>
      <c r="E121" s="38">
        <v>1777.8000000000002</v>
      </c>
      <c r="F121" s="38">
        <v>1765.2500000000002</v>
      </c>
      <c r="G121" s="38">
        <v>1755.8500000000004</v>
      </c>
      <c r="H121" s="38">
        <v>1799.75</v>
      </c>
      <c r="I121" s="38">
        <v>1809.15</v>
      </c>
      <c r="J121" s="38">
        <v>1821.6999999999998</v>
      </c>
      <c r="K121" s="31">
        <v>1796.6</v>
      </c>
      <c r="L121" s="31">
        <v>1774.65</v>
      </c>
      <c r="M121" s="31">
        <v>19.80536</v>
      </c>
      <c r="N121" s="1"/>
      <c r="O121" s="1"/>
    </row>
    <row r="122" spans="1:15" ht="12.75" customHeight="1">
      <c r="A122" s="56">
        <v>113</v>
      </c>
      <c r="B122" s="58" t="s">
        <v>163</v>
      </c>
      <c r="C122" s="31">
        <v>123.8</v>
      </c>
      <c r="D122" s="38">
        <v>123.59999999999998</v>
      </c>
      <c r="E122" s="38">
        <v>121.84999999999997</v>
      </c>
      <c r="F122" s="38">
        <v>119.89999999999999</v>
      </c>
      <c r="G122" s="38">
        <v>118.14999999999998</v>
      </c>
      <c r="H122" s="38">
        <v>125.54999999999995</v>
      </c>
      <c r="I122" s="38">
        <v>127.29999999999998</v>
      </c>
      <c r="J122" s="38">
        <v>129.24999999999994</v>
      </c>
      <c r="K122" s="31">
        <v>125.35</v>
      </c>
      <c r="L122" s="31">
        <v>121.65</v>
      </c>
      <c r="M122" s="31">
        <v>52.313510000000001</v>
      </c>
      <c r="N122" s="1"/>
      <c r="O122" s="1"/>
    </row>
    <row r="123" spans="1:15" ht="12.75" customHeight="1">
      <c r="A123" s="56">
        <v>114</v>
      </c>
      <c r="B123" s="58" t="s">
        <v>164</v>
      </c>
      <c r="C123" s="31">
        <v>2186.75</v>
      </c>
      <c r="D123" s="38">
        <v>2197.75</v>
      </c>
      <c r="E123" s="38">
        <v>2167.5</v>
      </c>
      <c r="F123" s="38">
        <v>2148.25</v>
      </c>
      <c r="G123" s="38">
        <v>2118</v>
      </c>
      <c r="H123" s="38">
        <v>2217</v>
      </c>
      <c r="I123" s="38">
        <v>2247.25</v>
      </c>
      <c r="J123" s="38">
        <v>2266.5</v>
      </c>
      <c r="K123" s="31">
        <v>2228</v>
      </c>
      <c r="L123" s="31">
        <v>2178.5</v>
      </c>
      <c r="M123" s="31">
        <v>1.0492999999999999</v>
      </c>
      <c r="N123" s="1"/>
      <c r="O123" s="1"/>
    </row>
    <row r="124" spans="1:15" ht="12.75" customHeight="1">
      <c r="A124" s="56">
        <v>115</v>
      </c>
      <c r="B124" s="58" t="s">
        <v>165</v>
      </c>
      <c r="C124" s="31">
        <v>391.5</v>
      </c>
      <c r="D124" s="38">
        <v>390.11666666666662</v>
      </c>
      <c r="E124" s="38">
        <v>387.03333333333325</v>
      </c>
      <c r="F124" s="38">
        <v>382.56666666666661</v>
      </c>
      <c r="G124" s="38">
        <v>379.48333333333323</v>
      </c>
      <c r="H124" s="38">
        <v>394.58333333333326</v>
      </c>
      <c r="I124" s="38">
        <v>397.66666666666663</v>
      </c>
      <c r="J124" s="38">
        <v>402.13333333333327</v>
      </c>
      <c r="K124" s="31">
        <v>393.2</v>
      </c>
      <c r="L124" s="31">
        <v>385.65</v>
      </c>
      <c r="M124" s="31">
        <v>10.557700000000001</v>
      </c>
      <c r="N124" s="1"/>
      <c r="O124" s="1"/>
    </row>
    <row r="125" spans="1:15" ht="12.75" customHeight="1">
      <c r="A125" s="56">
        <v>116</v>
      </c>
      <c r="B125" s="58" t="s">
        <v>166</v>
      </c>
      <c r="C125" s="31">
        <v>420</v>
      </c>
      <c r="D125" s="38">
        <v>419.7166666666667</v>
      </c>
      <c r="E125" s="38">
        <v>417.68333333333339</v>
      </c>
      <c r="F125" s="38">
        <v>415.36666666666667</v>
      </c>
      <c r="G125" s="38">
        <v>413.33333333333337</v>
      </c>
      <c r="H125" s="38">
        <v>422.03333333333342</v>
      </c>
      <c r="I125" s="38">
        <v>424.06666666666672</v>
      </c>
      <c r="J125" s="38">
        <v>426.38333333333344</v>
      </c>
      <c r="K125" s="31">
        <v>421.75</v>
      </c>
      <c r="L125" s="31">
        <v>417.4</v>
      </c>
      <c r="M125" s="31">
        <v>15.47292</v>
      </c>
      <c r="N125" s="1"/>
      <c r="O125" s="1"/>
    </row>
    <row r="126" spans="1:15" ht="12.75" customHeight="1">
      <c r="A126" s="56">
        <v>117</v>
      </c>
      <c r="B126" s="58" t="s">
        <v>284</v>
      </c>
      <c r="C126" s="31">
        <v>655.20000000000005</v>
      </c>
      <c r="D126" s="38">
        <v>653.93333333333339</v>
      </c>
      <c r="E126" s="38">
        <v>650.41666666666674</v>
      </c>
      <c r="F126" s="38">
        <v>645.63333333333333</v>
      </c>
      <c r="G126" s="38">
        <v>642.11666666666667</v>
      </c>
      <c r="H126" s="38">
        <v>658.71666666666681</v>
      </c>
      <c r="I126" s="38">
        <v>662.23333333333346</v>
      </c>
      <c r="J126" s="38">
        <v>667.01666666666688</v>
      </c>
      <c r="K126" s="31">
        <v>657.45</v>
      </c>
      <c r="L126" s="31">
        <v>649.15</v>
      </c>
      <c r="M126" s="31">
        <v>7.3145600000000002</v>
      </c>
      <c r="N126" s="1"/>
      <c r="O126" s="1"/>
    </row>
    <row r="127" spans="1:15" ht="12.75" customHeight="1">
      <c r="A127" s="56">
        <v>118</v>
      </c>
      <c r="B127" s="58" t="s">
        <v>167</v>
      </c>
      <c r="C127" s="31">
        <v>2695.35</v>
      </c>
      <c r="D127" s="38">
        <v>2681.8</v>
      </c>
      <c r="E127" s="38">
        <v>2663.6000000000004</v>
      </c>
      <c r="F127" s="38">
        <v>2631.8500000000004</v>
      </c>
      <c r="G127" s="38">
        <v>2613.6500000000005</v>
      </c>
      <c r="H127" s="38">
        <v>2713.55</v>
      </c>
      <c r="I127" s="38">
        <v>2731.75</v>
      </c>
      <c r="J127" s="38">
        <v>2763.5</v>
      </c>
      <c r="K127" s="31">
        <v>2700</v>
      </c>
      <c r="L127" s="31">
        <v>2650.05</v>
      </c>
      <c r="M127" s="31">
        <v>15.517340000000001</v>
      </c>
      <c r="N127" s="1"/>
      <c r="O127" s="1"/>
    </row>
    <row r="128" spans="1:15" ht="12.75" customHeight="1">
      <c r="A128" s="56">
        <v>119</v>
      </c>
      <c r="B128" s="58" t="s">
        <v>168</v>
      </c>
      <c r="C128" s="31">
        <v>5129.95</v>
      </c>
      <c r="D128" s="38">
        <v>5127.4333333333334</v>
      </c>
      <c r="E128" s="38">
        <v>5098.0166666666664</v>
      </c>
      <c r="F128" s="38">
        <v>5066.083333333333</v>
      </c>
      <c r="G128" s="38">
        <v>5036.6666666666661</v>
      </c>
      <c r="H128" s="38">
        <v>5159.3666666666668</v>
      </c>
      <c r="I128" s="38">
        <v>5188.7833333333328</v>
      </c>
      <c r="J128" s="38">
        <v>5220.7166666666672</v>
      </c>
      <c r="K128" s="31">
        <v>5156.8500000000004</v>
      </c>
      <c r="L128" s="31">
        <v>5095.5</v>
      </c>
      <c r="M128" s="31">
        <v>1.6582399999999999</v>
      </c>
      <c r="N128" s="1"/>
      <c r="O128" s="1"/>
    </row>
    <row r="129" spans="1:15" ht="12.75" customHeight="1">
      <c r="A129" s="56">
        <v>120</v>
      </c>
      <c r="B129" s="58" t="s">
        <v>169</v>
      </c>
      <c r="C129" s="31">
        <v>4357.25</v>
      </c>
      <c r="D129" s="38">
        <v>4353.3499999999995</v>
      </c>
      <c r="E129" s="38">
        <v>4326.8999999999987</v>
      </c>
      <c r="F129" s="38">
        <v>4296.5499999999993</v>
      </c>
      <c r="G129" s="38">
        <v>4270.0999999999985</v>
      </c>
      <c r="H129" s="38">
        <v>4383.6999999999989</v>
      </c>
      <c r="I129" s="38">
        <v>4410.1499999999996</v>
      </c>
      <c r="J129" s="38">
        <v>4440.4999999999991</v>
      </c>
      <c r="K129" s="31">
        <v>4379.8</v>
      </c>
      <c r="L129" s="31">
        <v>4323</v>
      </c>
      <c r="M129" s="31">
        <v>1.16536</v>
      </c>
      <c r="N129" s="1"/>
      <c r="O129" s="1"/>
    </row>
    <row r="130" spans="1:15" ht="12.75" customHeight="1">
      <c r="A130" s="56">
        <v>121</v>
      </c>
      <c r="B130" s="58" t="s">
        <v>170</v>
      </c>
      <c r="C130" s="31">
        <v>1108</v>
      </c>
      <c r="D130" s="38">
        <v>1098.1166666666666</v>
      </c>
      <c r="E130" s="38">
        <v>1085.1333333333332</v>
      </c>
      <c r="F130" s="38">
        <v>1062.2666666666667</v>
      </c>
      <c r="G130" s="38">
        <v>1049.2833333333333</v>
      </c>
      <c r="H130" s="38">
        <v>1120.9833333333331</v>
      </c>
      <c r="I130" s="38">
        <v>1133.9666666666662</v>
      </c>
      <c r="J130" s="38">
        <v>1156.833333333333</v>
      </c>
      <c r="K130" s="31">
        <v>1111.0999999999999</v>
      </c>
      <c r="L130" s="31">
        <v>1075.25</v>
      </c>
      <c r="M130" s="31">
        <v>8.3124000000000002</v>
      </c>
      <c r="N130" s="1"/>
      <c r="O130" s="1"/>
    </row>
    <row r="131" spans="1:15" ht="12.75" customHeight="1">
      <c r="A131" s="56">
        <v>122</v>
      </c>
      <c r="B131" s="58" t="s">
        <v>171</v>
      </c>
      <c r="C131" s="31">
        <v>1549.25</v>
      </c>
      <c r="D131" s="38">
        <v>1542.1166666666668</v>
      </c>
      <c r="E131" s="38">
        <v>1531.2333333333336</v>
      </c>
      <c r="F131" s="38">
        <v>1513.2166666666667</v>
      </c>
      <c r="G131" s="38">
        <v>1502.3333333333335</v>
      </c>
      <c r="H131" s="38">
        <v>1560.1333333333337</v>
      </c>
      <c r="I131" s="38">
        <v>1571.0166666666669</v>
      </c>
      <c r="J131" s="38">
        <v>1589.0333333333338</v>
      </c>
      <c r="K131" s="31">
        <v>1553</v>
      </c>
      <c r="L131" s="31">
        <v>1524.1</v>
      </c>
      <c r="M131" s="31">
        <v>21.325119999999998</v>
      </c>
      <c r="N131" s="1"/>
      <c r="O131" s="1"/>
    </row>
    <row r="132" spans="1:15" ht="12.75" customHeight="1">
      <c r="A132" s="56">
        <v>123</v>
      </c>
      <c r="B132" s="58" t="s">
        <v>172</v>
      </c>
      <c r="C132" s="31">
        <v>292.7</v>
      </c>
      <c r="D132" s="38">
        <v>294.34999999999997</v>
      </c>
      <c r="E132" s="38">
        <v>289.99999999999994</v>
      </c>
      <c r="F132" s="38">
        <v>287.29999999999995</v>
      </c>
      <c r="G132" s="38">
        <v>282.94999999999993</v>
      </c>
      <c r="H132" s="38">
        <v>297.04999999999995</v>
      </c>
      <c r="I132" s="38">
        <v>301.39999999999998</v>
      </c>
      <c r="J132" s="38">
        <v>304.09999999999997</v>
      </c>
      <c r="K132" s="31">
        <v>298.7</v>
      </c>
      <c r="L132" s="31">
        <v>291.64999999999998</v>
      </c>
      <c r="M132" s="31">
        <v>21.949950000000001</v>
      </c>
      <c r="N132" s="1"/>
      <c r="O132" s="1"/>
    </row>
    <row r="133" spans="1:15" ht="12.75" customHeight="1">
      <c r="A133" s="56">
        <v>124</v>
      </c>
      <c r="B133" s="58" t="s">
        <v>882</v>
      </c>
      <c r="C133" s="31">
        <v>1773.05</v>
      </c>
      <c r="D133" s="38">
        <v>1777.5</v>
      </c>
      <c r="E133" s="38">
        <v>1757.55</v>
      </c>
      <c r="F133" s="38">
        <v>1742.05</v>
      </c>
      <c r="G133" s="38">
        <v>1722.1</v>
      </c>
      <c r="H133" s="38">
        <v>1793</v>
      </c>
      <c r="I133" s="38">
        <v>1812.9499999999998</v>
      </c>
      <c r="J133" s="38">
        <v>1828.45</v>
      </c>
      <c r="K133" s="31">
        <v>1797.45</v>
      </c>
      <c r="L133" s="31">
        <v>1762</v>
      </c>
      <c r="M133" s="31">
        <v>2.9661599999999999</v>
      </c>
      <c r="N133" s="1"/>
      <c r="O133" s="1"/>
    </row>
    <row r="134" spans="1:15" ht="12.75" customHeight="1">
      <c r="A134" s="56">
        <v>125</v>
      </c>
      <c r="B134" s="58" t="s">
        <v>174</v>
      </c>
      <c r="C134" s="31">
        <v>558.15</v>
      </c>
      <c r="D134" s="38">
        <v>558.58333333333326</v>
      </c>
      <c r="E134" s="38">
        <v>552.61666666666656</v>
      </c>
      <c r="F134" s="38">
        <v>547.08333333333326</v>
      </c>
      <c r="G134" s="38">
        <v>541.11666666666656</v>
      </c>
      <c r="H134" s="38">
        <v>564.11666666666656</v>
      </c>
      <c r="I134" s="38">
        <v>570.08333333333326</v>
      </c>
      <c r="J134" s="38">
        <v>575.61666666666656</v>
      </c>
      <c r="K134" s="31">
        <v>564.54999999999995</v>
      </c>
      <c r="L134" s="31">
        <v>553.04999999999995</v>
      </c>
      <c r="M134" s="31">
        <v>6.5991400000000002</v>
      </c>
      <c r="N134" s="1"/>
      <c r="O134" s="1"/>
    </row>
    <row r="135" spans="1:15" ht="12.75" customHeight="1">
      <c r="A135" s="56">
        <v>126</v>
      </c>
      <c r="B135" s="58" t="s">
        <v>175</v>
      </c>
      <c r="C135" s="31">
        <v>9597.7000000000007</v>
      </c>
      <c r="D135" s="38">
        <v>9592.5666666666675</v>
      </c>
      <c r="E135" s="38">
        <v>9515.133333333335</v>
      </c>
      <c r="F135" s="38">
        <v>9432.5666666666675</v>
      </c>
      <c r="G135" s="38">
        <v>9355.133333333335</v>
      </c>
      <c r="H135" s="38">
        <v>9675.133333333335</v>
      </c>
      <c r="I135" s="38">
        <v>9752.5666666666657</v>
      </c>
      <c r="J135" s="38">
        <v>9835.133333333335</v>
      </c>
      <c r="K135" s="31">
        <v>9670</v>
      </c>
      <c r="L135" s="31">
        <v>9510</v>
      </c>
      <c r="M135" s="31">
        <v>3.2593800000000002</v>
      </c>
      <c r="N135" s="1"/>
      <c r="O135" s="1"/>
    </row>
    <row r="136" spans="1:15" ht="12.75" customHeight="1">
      <c r="A136" s="56">
        <v>127</v>
      </c>
      <c r="B136" s="58" t="s">
        <v>286</v>
      </c>
      <c r="C136" s="31">
        <v>554.95000000000005</v>
      </c>
      <c r="D136" s="38">
        <v>555.76666666666677</v>
      </c>
      <c r="E136" s="38">
        <v>550.28333333333353</v>
      </c>
      <c r="F136" s="38">
        <v>545.61666666666679</v>
      </c>
      <c r="G136" s="38">
        <v>540.13333333333355</v>
      </c>
      <c r="H136" s="38">
        <v>560.43333333333351</v>
      </c>
      <c r="I136" s="38">
        <v>565.91666666666686</v>
      </c>
      <c r="J136" s="38">
        <v>570.58333333333348</v>
      </c>
      <c r="K136" s="31">
        <v>561.25</v>
      </c>
      <c r="L136" s="31">
        <v>551.1</v>
      </c>
      <c r="M136" s="31">
        <v>14.95246</v>
      </c>
      <c r="N136" s="1"/>
      <c r="O136" s="1"/>
    </row>
    <row r="137" spans="1:15" ht="12.75" customHeight="1">
      <c r="A137" s="56">
        <v>128</v>
      </c>
      <c r="B137" s="58" t="s">
        <v>176</v>
      </c>
      <c r="C137" s="31">
        <v>1000.35</v>
      </c>
      <c r="D137" s="38">
        <v>1004.4166666666666</v>
      </c>
      <c r="E137" s="38">
        <v>993.13333333333321</v>
      </c>
      <c r="F137" s="38">
        <v>985.91666666666663</v>
      </c>
      <c r="G137" s="38">
        <v>974.63333333333321</v>
      </c>
      <c r="H137" s="38">
        <v>1011.6333333333332</v>
      </c>
      <c r="I137" s="38">
        <v>1022.9166666666667</v>
      </c>
      <c r="J137" s="38">
        <v>1030.1333333333332</v>
      </c>
      <c r="K137" s="31">
        <v>1015.7</v>
      </c>
      <c r="L137" s="31">
        <v>997.2</v>
      </c>
      <c r="M137" s="31">
        <v>4.0338900000000004</v>
      </c>
      <c r="N137" s="1"/>
      <c r="O137" s="1"/>
    </row>
    <row r="138" spans="1:15" ht="12.75" customHeight="1">
      <c r="A138" s="56">
        <v>129</v>
      </c>
      <c r="B138" s="58" t="s">
        <v>179</v>
      </c>
      <c r="C138" s="31">
        <v>927.55</v>
      </c>
      <c r="D138" s="38">
        <v>915.41666666666663</v>
      </c>
      <c r="E138" s="38">
        <v>898.83333333333326</v>
      </c>
      <c r="F138" s="38">
        <v>870.11666666666667</v>
      </c>
      <c r="G138" s="38">
        <v>853.5333333333333</v>
      </c>
      <c r="H138" s="38">
        <v>944.13333333333321</v>
      </c>
      <c r="I138" s="38">
        <v>960.71666666666647</v>
      </c>
      <c r="J138" s="38">
        <v>989.43333333333317</v>
      </c>
      <c r="K138" s="31">
        <v>932</v>
      </c>
      <c r="L138" s="31">
        <v>886.7</v>
      </c>
      <c r="M138" s="31">
        <v>14.21527</v>
      </c>
      <c r="N138" s="1"/>
      <c r="O138" s="1"/>
    </row>
    <row r="139" spans="1:15" ht="12.75" customHeight="1">
      <c r="A139" s="56">
        <v>130</v>
      </c>
      <c r="B139" s="58" t="s">
        <v>181</v>
      </c>
      <c r="C139" s="31">
        <v>95.95</v>
      </c>
      <c r="D139" s="38">
        <v>96.25</v>
      </c>
      <c r="E139" s="38">
        <v>95.2</v>
      </c>
      <c r="F139" s="38">
        <v>94.45</v>
      </c>
      <c r="G139" s="38">
        <v>93.4</v>
      </c>
      <c r="H139" s="38">
        <v>97</v>
      </c>
      <c r="I139" s="38">
        <v>98.050000000000011</v>
      </c>
      <c r="J139" s="38">
        <v>98.8</v>
      </c>
      <c r="K139" s="31">
        <v>97.3</v>
      </c>
      <c r="L139" s="31">
        <v>95.5</v>
      </c>
      <c r="M139" s="31">
        <v>62.716940000000001</v>
      </c>
      <c r="N139" s="1"/>
      <c r="O139" s="1"/>
    </row>
    <row r="140" spans="1:15" ht="12.75" customHeight="1">
      <c r="A140" s="56">
        <v>131</v>
      </c>
      <c r="B140" s="58" t="s">
        <v>182</v>
      </c>
      <c r="C140" s="31">
        <v>2330.5500000000002</v>
      </c>
      <c r="D140" s="38">
        <v>2354.2666666666669</v>
      </c>
      <c r="E140" s="38">
        <v>2298.5333333333338</v>
      </c>
      <c r="F140" s="38">
        <v>2266.5166666666669</v>
      </c>
      <c r="G140" s="38">
        <v>2210.7833333333338</v>
      </c>
      <c r="H140" s="38">
        <v>2386.2833333333338</v>
      </c>
      <c r="I140" s="38">
        <v>2442.0166666666664</v>
      </c>
      <c r="J140" s="38">
        <v>2474.0333333333338</v>
      </c>
      <c r="K140" s="31">
        <v>2410</v>
      </c>
      <c r="L140" s="31">
        <v>2322.25</v>
      </c>
      <c r="M140" s="31">
        <v>6.4716399999999998</v>
      </c>
      <c r="N140" s="1"/>
      <c r="O140" s="1"/>
    </row>
    <row r="141" spans="1:15" ht="12.75" customHeight="1">
      <c r="A141" s="56">
        <v>132</v>
      </c>
      <c r="B141" s="58" t="s">
        <v>183</v>
      </c>
      <c r="C141" s="31">
        <v>108288</v>
      </c>
      <c r="D141" s="38">
        <v>108370.03333333333</v>
      </c>
      <c r="E141" s="38">
        <v>107839.51666666665</v>
      </c>
      <c r="F141" s="38">
        <v>107391.03333333333</v>
      </c>
      <c r="G141" s="38">
        <v>106860.51666666665</v>
      </c>
      <c r="H141" s="38">
        <v>108818.51666666665</v>
      </c>
      <c r="I141" s="38">
        <v>109349.03333333331</v>
      </c>
      <c r="J141" s="38">
        <v>109797.51666666665</v>
      </c>
      <c r="K141" s="31">
        <v>108900.55</v>
      </c>
      <c r="L141" s="31">
        <v>107921.55</v>
      </c>
      <c r="M141" s="31">
        <v>3.5830000000000001E-2</v>
      </c>
      <c r="N141" s="1"/>
      <c r="O141" s="1"/>
    </row>
    <row r="142" spans="1:15" ht="12.75" customHeight="1">
      <c r="A142" s="56">
        <v>133</v>
      </c>
      <c r="B142" s="58" t="s">
        <v>287</v>
      </c>
      <c r="C142" s="31">
        <v>60</v>
      </c>
      <c r="D142" s="38">
        <v>59.983333333333327</v>
      </c>
      <c r="E142" s="38">
        <v>59.666666666666657</v>
      </c>
      <c r="F142" s="38">
        <v>59.333333333333329</v>
      </c>
      <c r="G142" s="38">
        <v>59.016666666666659</v>
      </c>
      <c r="H142" s="38">
        <v>60.316666666666656</v>
      </c>
      <c r="I142" s="38">
        <v>60.633333333333333</v>
      </c>
      <c r="J142" s="38">
        <v>60.966666666666654</v>
      </c>
      <c r="K142" s="31">
        <v>60.3</v>
      </c>
      <c r="L142" s="31">
        <v>59.65</v>
      </c>
      <c r="M142" s="31">
        <v>25.894010000000002</v>
      </c>
      <c r="N142" s="1"/>
      <c r="O142" s="1"/>
    </row>
    <row r="143" spans="1:15" ht="12.75" customHeight="1">
      <c r="A143" s="56">
        <v>134</v>
      </c>
      <c r="B143" s="58" t="s">
        <v>184</v>
      </c>
      <c r="C143" s="31">
        <v>1288</v>
      </c>
      <c r="D143" s="38">
        <v>1278.4833333333333</v>
      </c>
      <c r="E143" s="38">
        <v>1264.5166666666667</v>
      </c>
      <c r="F143" s="38">
        <v>1241.0333333333333</v>
      </c>
      <c r="G143" s="38">
        <v>1227.0666666666666</v>
      </c>
      <c r="H143" s="38">
        <v>1301.9666666666667</v>
      </c>
      <c r="I143" s="38">
        <v>1315.9333333333334</v>
      </c>
      <c r="J143" s="38">
        <v>1339.4166666666667</v>
      </c>
      <c r="K143" s="31">
        <v>1292.45</v>
      </c>
      <c r="L143" s="31">
        <v>1255</v>
      </c>
      <c r="M143" s="31">
        <v>8.9446600000000007</v>
      </c>
      <c r="N143" s="1"/>
      <c r="O143" s="1"/>
    </row>
    <row r="144" spans="1:15" ht="12.75" customHeight="1">
      <c r="A144" s="56">
        <v>135</v>
      </c>
      <c r="B144" s="58" t="s">
        <v>186</v>
      </c>
      <c r="C144" s="31">
        <v>4178.8999999999996</v>
      </c>
      <c r="D144" s="38">
        <v>4187.666666666667</v>
      </c>
      <c r="E144" s="38">
        <v>4144.7833333333338</v>
      </c>
      <c r="F144" s="38">
        <v>4110.666666666667</v>
      </c>
      <c r="G144" s="38">
        <v>4067.7833333333338</v>
      </c>
      <c r="H144" s="38">
        <v>4221.7833333333338</v>
      </c>
      <c r="I144" s="38">
        <v>4264.666666666667</v>
      </c>
      <c r="J144" s="38">
        <v>4298.7833333333338</v>
      </c>
      <c r="K144" s="31">
        <v>4230.55</v>
      </c>
      <c r="L144" s="31">
        <v>4153.55</v>
      </c>
      <c r="M144" s="31">
        <v>2.1251500000000001</v>
      </c>
      <c r="N144" s="1"/>
      <c r="O144" s="1"/>
    </row>
    <row r="145" spans="1:15" ht="12.75" customHeight="1">
      <c r="A145" s="56">
        <v>136</v>
      </c>
      <c r="B145" s="58" t="s">
        <v>187</v>
      </c>
      <c r="C145" s="31">
        <v>4509.45</v>
      </c>
      <c r="D145" s="38">
        <v>4516.1333333333332</v>
      </c>
      <c r="E145" s="38">
        <v>4483.3166666666666</v>
      </c>
      <c r="F145" s="38">
        <v>4457.1833333333334</v>
      </c>
      <c r="G145" s="38">
        <v>4424.3666666666668</v>
      </c>
      <c r="H145" s="38">
        <v>4542.2666666666664</v>
      </c>
      <c r="I145" s="38">
        <v>4575.0833333333321</v>
      </c>
      <c r="J145" s="38">
        <v>4601.2166666666662</v>
      </c>
      <c r="K145" s="31">
        <v>4548.95</v>
      </c>
      <c r="L145" s="31">
        <v>4490</v>
      </c>
      <c r="M145" s="31">
        <v>0.53978999999999999</v>
      </c>
      <c r="N145" s="1"/>
      <c r="O145" s="1"/>
    </row>
    <row r="146" spans="1:15" ht="12.75" customHeight="1">
      <c r="A146" s="56">
        <v>137</v>
      </c>
      <c r="B146" s="58" t="s">
        <v>188</v>
      </c>
      <c r="C146" s="31">
        <v>22034.45</v>
      </c>
      <c r="D146" s="38">
        <v>22083</v>
      </c>
      <c r="E146" s="38">
        <v>21951.45</v>
      </c>
      <c r="F146" s="38">
        <v>21868.45</v>
      </c>
      <c r="G146" s="38">
        <v>21736.9</v>
      </c>
      <c r="H146" s="38">
        <v>22166</v>
      </c>
      <c r="I146" s="38">
        <v>22297.550000000003</v>
      </c>
      <c r="J146" s="38">
        <v>22380.55</v>
      </c>
      <c r="K146" s="31">
        <v>22214.55</v>
      </c>
      <c r="L146" s="31">
        <v>22000</v>
      </c>
      <c r="M146" s="31">
        <v>0.41506999999999999</v>
      </c>
      <c r="N146" s="1"/>
      <c r="O146" s="1"/>
    </row>
    <row r="147" spans="1:15" ht="12.75" customHeight="1">
      <c r="A147" s="56">
        <v>138</v>
      </c>
      <c r="B147" s="58" t="s">
        <v>467</v>
      </c>
      <c r="C147" s="31">
        <v>50.65</v>
      </c>
      <c r="D147" s="38">
        <v>50.616666666666667</v>
      </c>
      <c r="E147" s="38">
        <v>50.033333333333331</v>
      </c>
      <c r="F147" s="38">
        <v>49.416666666666664</v>
      </c>
      <c r="G147" s="38">
        <v>48.833333333333329</v>
      </c>
      <c r="H147" s="38">
        <v>51.233333333333334</v>
      </c>
      <c r="I147" s="38">
        <v>51.816666666666663</v>
      </c>
      <c r="J147" s="38">
        <v>52.433333333333337</v>
      </c>
      <c r="K147" s="31">
        <v>51.2</v>
      </c>
      <c r="L147" s="31">
        <v>50</v>
      </c>
      <c r="M147" s="31">
        <v>101.76434999999999</v>
      </c>
      <c r="N147" s="1"/>
      <c r="O147" s="1"/>
    </row>
    <row r="148" spans="1:15" ht="12.75" customHeight="1">
      <c r="A148" s="56">
        <v>139</v>
      </c>
      <c r="B148" s="58" t="s">
        <v>189</v>
      </c>
      <c r="C148" s="31">
        <v>122.35</v>
      </c>
      <c r="D148" s="38">
        <v>121.51666666666665</v>
      </c>
      <c r="E148" s="38">
        <v>120.43333333333331</v>
      </c>
      <c r="F148" s="38">
        <v>118.51666666666665</v>
      </c>
      <c r="G148" s="38">
        <v>117.43333333333331</v>
      </c>
      <c r="H148" s="38">
        <v>123.43333333333331</v>
      </c>
      <c r="I148" s="38">
        <v>124.51666666666665</v>
      </c>
      <c r="J148" s="38">
        <v>126.43333333333331</v>
      </c>
      <c r="K148" s="31">
        <v>122.6</v>
      </c>
      <c r="L148" s="31">
        <v>119.6</v>
      </c>
      <c r="M148" s="31">
        <v>118.74612999999999</v>
      </c>
      <c r="N148" s="1"/>
      <c r="O148" s="1"/>
    </row>
    <row r="149" spans="1:15" ht="12.75" customHeight="1">
      <c r="A149" s="56">
        <v>140</v>
      </c>
      <c r="B149" s="58" t="s">
        <v>191</v>
      </c>
      <c r="C149" s="31">
        <v>218.7</v>
      </c>
      <c r="D149" s="38">
        <v>218.4</v>
      </c>
      <c r="E149" s="38">
        <v>217.5</v>
      </c>
      <c r="F149" s="38">
        <v>216.29999999999998</v>
      </c>
      <c r="G149" s="38">
        <v>215.39999999999998</v>
      </c>
      <c r="H149" s="38">
        <v>219.60000000000002</v>
      </c>
      <c r="I149" s="38">
        <v>220.50000000000006</v>
      </c>
      <c r="J149" s="38">
        <v>221.70000000000005</v>
      </c>
      <c r="K149" s="31">
        <v>219.3</v>
      </c>
      <c r="L149" s="31">
        <v>217.2</v>
      </c>
      <c r="M149" s="31">
        <v>48.51793</v>
      </c>
      <c r="N149" s="1"/>
      <c r="O149" s="1"/>
    </row>
    <row r="150" spans="1:15" ht="12.75" customHeight="1">
      <c r="A150" s="56">
        <v>141</v>
      </c>
      <c r="B150" s="58" t="s">
        <v>275</v>
      </c>
      <c r="C150" s="31">
        <v>132.85</v>
      </c>
      <c r="D150" s="38">
        <v>133.55000000000001</v>
      </c>
      <c r="E150" s="38">
        <v>130.60000000000002</v>
      </c>
      <c r="F150" s="38">
        <v>128.35000000000002</v>
      </c>
      <c r="G150" s="38">
        <v>125.40000000000003</v>
      </c>
      <c r="H150" s="38">
        <v>135.80000000000001</v>
      </c>
      <c r="I150" s="38">
        <v>138.75</v>
      </c>
      <c r="J150" s="38">
        <v>141</v>
      </c>
      <c r="K150" s="31">
        <v>136.5</v>
      </c>
      <c r="L150" s="31">
        <v>131.30000000000001</v>
      </c>
      <c r="M150" s="31">
        <v>67.041589999999999</v>
      </c>
      <c r="N150" s="1"/>
      <c r="O150" s="1"/>
    </row>
    <row r="151" spans="1:15" ht="12.75" customHeight="1">
      <c r="A151" s="56">
        <v>142</v>
      </c>
      <c r="B151" s="58" t="s">
        <v>192</v>
      </c>
      <c r="C151" s="31">
        <v>1083.05</v>
      </c>
      <c r="D151" s="38">
        <v>1085.75</v>
      </c>
      <c r="E151" s="38">
        <v>1072.5</v>
      </c>
      <c r="F151" s="38">
        <v>1061.95</v>
      </c>
      <c r="G151" s="38">
        <v>1048.7</v>
      </c>
      <c r="H151" s="38">
        <v>1096.3</v>
      </c>
      <c r="I151" s="38">
        <v>1109.55</v>
      </c>
      <c r="J151" s="38">
        <v>1120.0999999999999</v>
      </c>
      <c r="K151" s="31">
        <v>1099</v>
      </c>
      <c r="L151" s="31">
        <v>1075.2</v>
      </c>
      <c r="M151" s="31">
        <v>4.1111500000000003</v>
      </c>
      <c r="N151" s="1"/>
      <c r="O151" s="1"/>
    </row>
    <row r="152" spans="1:15" ht="12.75" customHeight="1">
      <c r="A152" s="56">
        <v>143</v>
      </c>
      <c r="B152" s="58" t="s">
        <v>193</v>
      </c>
      <c r="C152" s="31">
        <v>4001.6</v>
      </c>
      <c r="D152" s="38">
        <v>3979.6166666666668</v>
      </c>
      <c r="E152" s="38">
        <v>3945.2333333333336</v>
      </c>
      <c r="F152" s="38">
        <v>3888.8666666666668</v>
      </c>
      <c r="G152" s="38">
        <v>3854.4833333333336</v>
      </c>
      <c r="H152" s="38">
        <v>4035.9833333333336</v>
      </c>
      <c r="I152" s="38">
        <v>4070.3666666666668</v>
      </c>
      <c r="J152" s="38">
        <v>4126.7333333333336</v>
      </c>
      <c r="K152" s="31">
        <v>4014</v>
      </c>
      <c r="L152" s="31">
        <v>3923.25</v>
      </c>
      <c r="M152" s="31">
        <v>0.62216000000000005</v>
      </c>
      <c r="N152" s="1"/>
      <c r="O152" s="1"/>
    </row>
    <row r="153" spans="1:15" ht="12.75" customHeight="1">
      <c r="A153" s="56">
        <v>144</v>
      </c>
      <c r="B153" s="58" t="s">
        <v>289</v>
      </c>
      <c r="C153" s="31">
        <v>275.85000000000002</v>
      </c>
      <c r="D153" s="38">
        <v>277.76666666666665</v>
      </c>
      <c r="E153" s="38">
        <v>273.58333333333331</v>
      </c>
      <c r="F153" s="38">
        <v>271.31666666666666</v>
      </c>
      <c r="G153" s="38">
        <v>267.13333333333333</v>
      </c>
      <c r="H153" s="38">
        <v>280.0333333333333</v>
      </c>
      <c r="I153" s="38">
        <v>284.2166666666667</v>
      </c>
      <c r="J153" s="38">
        <v>286.48333333333329</v>
      </c>
      <c r="K153" s="31">
        <v>281.95</v>
      </c>
      <c r="L153" s="31">
        <v>275.5</v>
      </c>
      <c r="M153" s="31">
        <v>7.2717700000000001</v>
      </c>
      <c r="N153" s="1"/>
      <c r="O153" s="1"/>
    </row>
    <row r="154" spans="1:15" ht="12.75" customHeight="1">
      <c r="A154" s="56">
        <v>145</v>
      </c>
      <c r="B154" s="58" t="s">
        <v>194</v>
      </c>
      <c r="C154" s="31">
        <v>175.2</v>
      </c>
      <c r="D154" s="38">
        <v>175.18333333333331</v>
      </c>
      <c r="E154" s="38">
        <v>174.56666666666661</v>
      </c>
      <c r="F154" s="38">
        <v>173.93333333333331</v>
      </c>
      <c r="G154" s="38">
        <v>173.31666666666661</v>
      </c>
      <c r="H154" s="38">
        <v>175.81666666666661</v>
      </c>
      <c r="I154" s="38">
        <v>176.43333333333334</v>
      </c>
      <c r="J154" s="38">
        <v>177.06666666666661</v>
      </c>
      <c r="K154" s="31">
        <v>175.8</v>
      </c>
      <c r="L154" s="31">
        <v>174.55</v>
      </c>
      <c r="M154" s="31">
        <v>43.542209999999997</v>
      </c>
      <c r="N154" s="1"/>
      <c r="O154" s="1"/>
    </row>
    <row r="155" spans="1:15" ht="12.75" customHeight="1">
      <c r="A155" s="56">
        <v>146</v>
      </c>
      <c r="B155" s="58" t="s">
        <v>195</v>
      </c>
      <c r="C155" s="31">
        <v>39611.9</v>
      </c>
      <c r="D155" s="38">
        <v>39463.966666666667</v>
      </c>
      <c r="E155" s="38">
        <v>39147.933333333334</v>
      </c>
      <c r="F155" s="38">
        <v>38683.966666666667</v>
      </c>
      <c r="G155" s="38">
        <v>38367.933333333334</v>
      </c>
      <c r="H155" s="38">
        <v>39927.933333333334</v>
      </c>
      <c r="I155" s="38">
        <v>40243.966666666674</v>
      </c>
      <c r="J155" s="38">
        <v>40707.933333333334</v>
      </c>
      <c r="K155" s="31">
        <v>39780</v>
      </c>
      <c r="L155" s="31">
        <v>39000</v>
      </c>
      <c r="M155" s="31">
        <v>0.12059</v>
      </c>
      <c r="N155" s="1"/>
      <c r="O155" s="1"/>
    </row>
    <row r="156" spans="1:15" ht="12.75" customHeight="1">
      <c r="A156" s="56">
        <v>147</v>
      </c>
      <c r="B156" s="58" t="s">
        <v>292</v>
      </c>
      <c r="C156" s="31">
        <v>1252</v>
      </c>
      <c r="D156" s="38">
        <v>1254.3333333333333</v>
      </c>
      <c r="E156" s="38">
        <v>1230.7166666666665</v>
      </c>
      <c r="F156" s="38">
        <v>1209.4333333333332</v>
      </c>
      <c r="G156" s="38">
        <v>1185.8166666666664</v>
      </c>
      <c r="H156" s="38">
        <v>1275.6166666666666</v>
      </c>
      <c r="I156" s="38">
        <v>1299.2333333333333</v>
      </c>
      <c r="J156" s="38">
        <v>1320.5166666666667</v>
      </c>
      <c r="K156" s="31">
        <v>1277.95</v>
      </c>
      <c r="L156" s="31">
        <v>1233.05</v>
      </c>
      <c r="M156" s="31">
        <v>2.14507</v>
      </c>
      <c r="N156" s="1"/>
      <c r="O156" s="1"/>
    </row>
    <row r="157" spans="1:15" ht="12.75" customHeight="1">
      <c r="A157" s="56">
        <v>148</v>
      </c>
      <c r="B157" s="58" t="s">
        <v>290</v>
      </c>
      <c r="C157" s="31">
        <v>882.8</v>
      </c>
      <c r="D157" s="38">
        <v>884.83333333333337</v>
      </c>
      <c r="E157" s="38">
        <v>864.36666666666679</v>
      </c>
      <c r="F157" s="38">
        <v>845.93333333333339</v>
      </c>
      <c r="G157" s="38">
        <v>825.46666666666681</v>
      </c>
      <c r="H157" s="38">
        <v>903.26666666666677</v>
      </c>
      <c r="I157" s="38">
        <v>923.73333333333323</v>
      </c>
      <c r="J157" s="38">
        <v>942.16666666666674</v>
      </c>
      <c r="K157" s="31">
        <v>905.3</v>
      </c>
      <c r="L157" s="31">
        <v>866.4</v>
      </c>
      <c r="M157" s="31">
        <v>41.82743</v>
      </c>
      <c r="N157" s="1"/>
      <c r="O157" s="1"/>
    </row>
    <row r="158" spans="1:15" ht="12.75" customHeight="1">
      <c r="A158" s="56">
        <v>149</v>
      </c>
      <c r="B158" s="58" t="s">
        <v>196</v>
      </c>
      <c r="C158" s="31">
        <v>1106.6500000000001</v>
      </c>
      <c r="D158" s="38">
        <v>1097.7666666666667</v>
      </c>
      <c r="E158" s="38">
        <v>1072.2333333333333</v>
      </c>
      <c r="F158" s="38">
        <v>1037.8166666666666</v>
      </c>
      <c r="G158" s="38">
        <v>1012.2833333333333</v>
      </c>
      <c r="H158" s="38">
        <v>1132.1833333333334</v>
      </c>
      <c r="I158" s="38">
        <v>1157.7166666666667</v>
      </c>
      <c r="J158" s="38">
        <v>1192.1333333333334</v>
      </c>
      <c r="K158" s="31">
        <v>1123.3</v>
      </c>
      <c r="L158" s="31">
        <v>1063.3499999999999</v>
      </c>
      <c r="M158" s="31">
        <v>53.153269999999999</v>
      </c>
      <c r="N158" s="1"/>
      <c r="O158" s="1"/>
    </row>
    <row r="159" spans="1:15" ht="12.75" customHeight="1">
      <c r="A159" s="56">
        <v>150</v>
      </c>
      <c r="B159" s="58" t="s">
        <v>197</v>
      </c>
      <c r="C159" s="31">
        <v>5047.55</v>
      </c>
      <c r="D159" s="38">
        <v>5090.7166666666662</v>
      </c>
      <c r="E159" s="38">
        <v>4991.4333333333325</v>
      </c>
      <c r="F159" s="38">
        <v>4935.3166666666666</v>
      </c>
      <c r="G159" s="38">
        <v>4836.0333333333328</v>
      </c>
      <c r="H159" s="38">
        <v>5146.8333333333321</v>
      </c>
      <c r="I159" s="38">
        <v>5246.1166666666668</v>
      </c>
      <c r="J159" s="38">
        <v>5302.2333333333318</v>
      </c>
      <c r="K159" s="31">
        <v>5190</v>
      </c>
      <c r="L159" s="31">
        <v>5034.6000000000004</v>
      </c>
      <c r="M159" s="31">
        <v>2.9897999999999998</v>
      </c>
      <c r="N159" s="1"/>
      <c r="O159" s="1"/>
    </row>
    <row r="160" spans="1:15" ht="12.75" customHeight="1">
      <c r="A160" s="56">
        <v>151</v>
      </c>
      <c r="B160" s="58" t="s">
        <v>198</v>
      </c>
      <c r="C160" s="31">
        <v>218.1</v>
      </c>
      <c r="D160" s="38">
        <v>218.61666666666667</v>
      </c>
      <c r="E160" s="38">
        <v>217.33333333333334</v>
      </c>
      <c r="F160" s="38">
        <v>216.56666666666666</v>
      </c>
      <c r="G160" s="38">
        <v>215.28333333333333</v>
      </c>
      <c r="H160" s="38">
        <v>219.38333333333335</v>
      </c>
      <c r="I160" s="38">
        <v>220.66666666666666</v>
      </c>
      <c r="J160" s="38">
        <v>221.43333333333337</v>
      </c>
      <c r="K160" s="31">
        <v>219.9</v>
      </c>
      <c r="L160" s="31">
        <v>217.85</v>
      </c>
      <c r="M160" s="31">
        <v>13.64231</v>
      </c>
      <c r="N160" s="1"/>
      <c r="O160" s="1"/>
    </row>
    <row r="161" spans="1:15" ht="12.75" customHeight="1">
      <c r="A161" s="56">
        <v>152</v>
      </c>
      <c r="B161" s="58" t="s">
        <v>199</v>
      </c>
      <c r="C161" s="31">
        <v>272.05</v>
      </c>
      <c r="D161" s="38">
        <v>271.09999999999997</v>
      </c>
      <c r="E161" s="38">
        <v>269.24999999999994</v>
      </c>
      <c r="F161" s="38">
        <v>266.45</v>
      </c>
      <c r="G161" s="38">
        <v>264.59999999999997</v>
      </c>
      <c r="H161" s="38">
        <v>273.89999999999992</v>
      </c>
      <c r="I161" s="38">
        <v>275.74999999999994</v>
      </c>
      <c r="J161" s="38">
        <v>278.5499999999999</v>
      </c>
      <c r="K161" s="31">
        <v>272.95</v>
      </c>
      <c r="L161" s="31">
        <v>268.3</v>
      </c>
      <c r="M161" s="31">
        <v>165.39232000000001</v>
      </c>
      <c r="N161" s="1"/>
      <c r="O161" s="1"/>
    </row>
    <row r="162" spans="1:15" ht="12.75" customHeight="1">
      <c r="A162" s="56">
        <v>153</v>
      </c>
      <c r="B162" s="58" t="s">
        <v>295</v>
      </c>
      <c r="C162" s="31">
        <v>16422.2</v>
      </c>
      <c r="D162" s="38">
        <v>16153.083333333334</v>
      </c>
      <c r="E162" s="38">
        <v>15706.166666666668</v>
      </c>
      <c r="F162" s="38">
        <v>14990.133333333333</v>
      </c>
      <c r="G162" s="38">
        <v>14543.216666666667</v>
      </c>
      <c r="H162" s="38">
        <v>16869.116666666669</v>
      </c>
      <c r="I162" s="38">
        <v>17316.033333333336</v>
      </c>
      <c r="J162" s="38">
        <v>18032.066666666669</v>
      </c>
      <c r="K162" s="31">
        <v>16600</v>
      </c>
      <c r="L162" s="31">
        <v>15437.05</v>
      </c>
      <c r="M162" s="31">
        <v>0.37787999999999999</v>
      </c>
      <c r="N162" s="1"/>
      <c r="O162" s="1"/>
    </row>
    <row r="163" spans="1:15" ht="12.75" customHeight="1">
      <c r="A163" s="56">
        <v>154</v>
      </c>
      <c r="B163" s="58" t="s">
        <v>200</v>
      </c>
      <c r="C163" s="31">
        <v>2514.1</v>
      </c>
      <c r="D163" s="38">
        <v>2521.25</v>
      </c>
      <c r="E163" s="38">
        <v>2502.9</v>
      </c>
      <c r="F163" s="38">
        <v>2491.7000000000003</v>
      </c>
      <c r="G163" s="38">
        <v>2473.3500000000004</v>
      </c>
      <c r="H163" s="38">
        <v>2532.4499999999998</v>
      </c>
      <c r="I163" s="38">
        <v>2550.8000000000002</v>
      </c>
      <c r="J163" s="38">
        <v>2561.9999999999995</v>
      </c>
      <c r="K163" s="31">
        <v>2539.6</v>
      </c>
      <c r="L163" s="31">
        <v>2510.0500000000002</v>
      </c>
      <c r="M163" s="31">
        <v>3.4215</v>
      </c>
      <c r="N163" s="1"/>
      <c r="O163" s="1"/>
    </row>
    <row r="164" spans="1:15" ht="12.75" customHeight="1">
      <c r="A164" s="56">
        <v>155</v>
      </c>
      <c r="B164" s="58" t="s">
        <v>201</v>
      </c>
      <c r="C164" s="31">
        <v>3632.2</v>
      </c>
      <c r="D164" s="38">
        <v>3643.4</v>
      </c>
      <c r="E164" s="38">
        <v>3613.8</v>
      </c>
      <c r="F164" s="38">
        <v>3595.4</v>
      </c>
      <c r="G164" s="38">
        <v>3565.8</v>
      </c>
      <c r="H164" s="38">
        <v>3661.8</v>
      </c>
      <c r="I164" s="38">
        <v>3691.3999999999996</v>
      </c>
      <c r="J164" s="38">
        <v>3709.8</v>
      </c>
      <c r="K164" s="31">
        <v>3673</v>
      </c>
      <c r="L164" s="31">
        <v>3625</v>
      </c>
      <c r="M164" s="31">
        <v>2.1217299999999999</v>
      </c>
      <c r="N164" s="1"/>
      <c r="O164" s="1"/>
    </row>
    <row r="165" spans="1:15" ht="12.75" customHeight="1">
      <c r="A165" s="56">
        <v>156</v>
      </c>
      <c r="B165" s="58" t="s">
        <v>202</v>
      </c>
      <c r="C165" s="31">
        <v>62.5</v>
      </c>
      <c r="D165" s="38">
        <v>62.366666666666667</v>
      </c>
      <c r="E165" s="38">
        <v>61.483333333333334</v>
      </c>
      <c r="F165" s="38">
        <v>60.466666666666669</v>
      </c>
      <c r="G165" s="38">
        <v>59.583333333333336</v>
      </c>
      <c r="H165" s="38">
        <v>63.383333333333333</v>
      </c>
      <c r="I165" s="38">
        <v>64.26666666666668</v>
      </c>
      <c r="J165" s="38">
        <v>65.283333333333331</v>
      </c>
      <c r="K165" s="31">
        <v>63.25</v>
      </c>
      <c r="L165" s="31">
        <v>61.35</v>
      </c>
      <c r="M165" s="31">
        <v>516.11749999999995</v>
      </c>
      <c r="N165" s="1"/>
      <c r="O165" s="1"/>
    </row>
    <row r="166" spans="1:15" ht="12.75" customHeight="1">
      <c r="A166" s="56">
        <v>157</v>
      </c>
      <c r="B166" s="58" t="s">
        <v>291</v>
      </c>
      <c r="C166" s="31">
        <v>753.9</v>
      </c>
      <c r="D166" s="38">
        <v>759.30000000000007</v>
      </c>
      <c r="E166" s="38">
        <v>745.95000000000016</v>
      </c>
      <c r="F166" s="38">
        <v>738.00000000000011</v>
      </c>
      <c r="G166" s="38">
        <v>724.6500000000002</v>
      </c>
      <c r="H166" s="38">
        <v>767.25000000000011</v>
      </c>
      <c r="I166" s="38">
        <v>780.6</v>
      </c>
      <c r="J166" s="38">
        <v>788.55000000000007</v>
      </c>
      <c r="K166" s="31">
        <v>772.65</v>
      </c>
      <c r="L166" s="31">
        <v>751.35</v>
      </c>
      <c r="M166" s="31">
        <v>8.5972100000000005</v>
      </c>
      <c r="N166" s="1"/>
      <c r="O166" s="1"/>
    </row>
    <row r="167" spans="1:15" ht="12.75" customHeight="1">
      <c r="A167" s="56">
        <v>158</v>
      </c>
      <c r="B167" s="58" t="s">
        <v>203</v>
      </c>
      <c r="C167" s="31">
        <v>5093.45</v>
      </c>
      <c r="D167" s="38">
        <v>5069.5666666666666</v>
      </c>
      <c r="E167" s="38">
        <v>5025.7833333333328</v>
      </c>
      <c r="F167" s="38">
        <v>4958.1166666666659</v>
      </c>
      <c r="G167" s="38">
        <v>4914.3333333333321</v>
      </c>
      <c r="H167" s="38">
        <v>5137.2333333333336</v>
      </c>
      <c r="I167" s="38">
        <v>5181.0166666666682</v>
      </c>
      <c r="J167" s="38">
        <v>5248.6833333333343</v>
      </c>
      <c r="K167" s="31">
        <v>5113.3500000000004</v>
      </c>
      <c r="L167" s="31">
        <v>5001.8999999999996</v>
      </c>
      <c r="M167" s="31">
        <v>6.6902299999999997</v>
      </c>
      <c r="N167" s="1"/>
      <c r="O167" s="1"/>
    </row>
    <row r="168" spans="1:15" ht="12.75" customHeight="1">
      <c r="A168" s="56">
        <v>159</v>
      </c>
      <c r="B168" s="58" t="s">
        <v>293</v>
      </c>
      <c r="C168" s="31">
        <v>416</v>
      </c>
      <c r="D168" s="38">
        <v>420.95</v>
      </c>
      <c r="E168" s="38">
        <v>408.09999999999997</v>
      </c>
      <c r="F168" s="38">
        <v>400.2</v>
      </c>
      <c r="G168" s="38">
        <v>387.34999999999997</v>
      </c>
      <c r="H168" s="38">
        <v>428.84999999999997</v>
      </c>
      <c r="I168" s="38">
        <v>441.7</v>
      </c>
      <c r="J168" s="38">
        <v>449.59999999999997</v>
      </c>
      <c r="K168" s="31">
        <v>433.8</v>
      </c>
      <c r="L168" s="31">
        <v>413.05</v>
      </c>
      <c r="M168" s="31">
        <v>16.783190000000001</v>
      </c>
      <c r="N168" s="1"/>
      <c r="O168" s="1"/>
    </row>
    <row r="169" spans="1:15" ht="12.75" customHeight="1">
      <c r="A169" s="56">
        <v>160</v>
      </c>
      <c r="B169" s="58" t="s">
        <v>204</v>
      </c>
      <c r="C169" s="31">
        <v>248.5</v>
      </c>
      <c r="D169" s="38">
        <v>246.68333333333331</v>
      </c>
      <c r="E169" s="38">
        <v>244.36666666666662</v>
      </c>
      <c r="F169" s="38">
        <v>240.23333333333332</v>
      </c>
      <c r="G169" s="38">
        <v>237.91666666666663</v>
      </c>
      <c r="H169" s="38">
        <v>250.81666666666661</v>
      </c>
      <c r="I169" s="38">
        <v>253.13333333333327</v>
      </c>
      <c r="J169" s="38">
        <v>257.26666666666659</v>
      </c>
      <c r="K169" s="31">
        <v>249</v>
      </c>
      <c r="L169" s="31">
        <v>242.55</v>
      </c>
      <c r="M169" s="31">
        <v>89.314989999999995</v>
      </c>
      <c r="N169" s="1"/>
      <c r="O169" s="1"/>
    </row>
    <row r="170" spans="1:15" ht="12.75" customHeight="1">
      <c r="A170" s="56">
        <v>161</v>
      </c>
      <c r="B170" s="58" t="s">
        <v>294</v>
      </c>
      <c r="C170" s="31">
        <v>570.1</v>
      </c>
      <c r="D170" s="38">
        <v>570.56666666666672</v>
      </c>
      <c r="E170" s="38">
        <v>567.18333333333339</v>
      </c>
      <c r="F170" s="38">
        <v>564.26666666666665</v>
      </c>
      <c r="G170" s="38">
        <v>560.88333333333333</v>
      </c>
      <c r="H170" s="38">
        <v>573.48333333333346</v>
      </c>
      <c r="I170" s="38">
        <v>576.8666666666669</v>
      </c>
      <c r="J170" s="38">
        <v>579.78333333333353</v>
      </c>
      <c r="K170" s="31">
        <v>573.95000000000005</v>
      </c>
      <c r="L170" s="31">
        <v>567.65</v>
      </c>
      <c r="M170" s="31">
        <v>1.36904</v>
      </c>
      <c r="N170" s="1"/>
      <c r="O170" s="1"/>
    </row>
    <row r="171" spans="1:15" ht="12.75" customHeight="1">
      <c r="A171" s="56">
        <v>162</v>
      </c>
      <c r="B171" s="58" t="s">
        <v>208</v>
      </c>
      <c r="C171" s="31">
        <v>868.9</v>
      </c>
      <c r="D171" s="38">
        <v>863.38333333333321</v>
      </c>
      <c r="E171" s="38">
        <v>855.81666666666638</v>
      </c>
      <c r="F171" s="38">
        <v>842.73333333333312</v>
      </c>
      <c r="G171" s="38">
        <v>835.16666666666629</v>
      </c>
      <c r="H171" s="38">
        <v>876.46666666666647</v>
      </c>
      <c r="I171" s="38">
        <v>884.0333333333333</v>
      </c>
      <c r="J171" s="38">
        <v>897.11666666666656</v>
      </c>
      <c r="K171" s="31">
        <v>870.95</v>
      </c>
      <c r="L171" s="31">
        <v>850.3</v>
      </c>
      <c r="M171" s="31">
        <v>2.3604099999999999</v>
      </c>
      <c r="N171" s="1"/>
      <c r="O171" s="1"/>
    </row>
    <row r="172" spans="1:15" ht="12.75" customHeight="1">
      <c r="A172" s="56">
        <v>163</v>
      </c>
      <c r="B172" s="58" t="s">
        <v>210</v>
      </c>
      <c r="C172" s="31">
        <v>243.25</v>
      </c>
      <c r="D172" s="38">
        <v>242.21666666666667</v>
      </c>
      <c r="E172" s="38">
        <v>240.18333333333334</v>
      </c>
      <c r="F172" s="38">
        <v>237.11666666666667</v>
      </c>
      <c r="G172" s="38">
        <v>235.08333333333334</v>
      </c>
      <c r="H172" s="38">
        <v>245.28333333333333</v>
      </c>
      <c r="I172" s="38">
        <v>247.31666666666669</v>
      </c>
      <c r="J172" s="38">
        <v>250.38333333333333</v>
      </c>
      <c r="K172" s="31">
        <v>244.25</v>
      </c>
      <c r="L172" s="31">
        <v>239.15</v>
      </c>
      <c r="M172" s="31">
        <v>160.39839000000001</v>
      </c>
      <c r="N172" s="1"/>
      <c r="O172" s="1"/>
    </row>
    <row r="173" spans="1:15" ht="12.75" customHeight="1">
      <c r="A173" s="56">
        <v>164</v>
      </c>
      <c r="B173" s="58" t="s">
        <v>211</v>
      </c>
      <c r="C173" s="31">
        <v>2443.75</v>
      </c>
      <c r="D173" s="38">
        <v>2452.9500000000003</v>
      </c>
      <c r="E173" s="38">
        <v>2421.9000000000005</v>
      </c>
      <c r="F173" s="38">
        <v>2400.0500000000002</v>
      </c>
      <c r="G173" s="38">
        <v>2369.0000000000005</v>
      </c>
      <c r="H173" s="38">
        <v>2474.8000000000006</v>
      </c>
      <c r="I173" s="38">
        <v>2505.8500000000008</v>
      </c>
      <c r="J173" s="38">
        <v>2527.7000000000007</v>
      </c>
      <c r="K173" s="31">
        <v>2484</v>
      </c>
      <c r="L173" s="31">
        <v>2431.1</v>
      </c>
      <c r="M173" s="31">
        <v>62.904130000000002</v>
      </c>
      <c r="N173" s="1"/>
      <c r="O173" s="1"/>
    </row>
    <row r="174" spans="1:15" ht="12.75" customHeight="1">
      <c r="A174" s="56">
        <v>165</v>
      </c>
      <c r="B174" s="58" t="s">
        <v>212</v>
      </c>
      <c r="C174" s="31">
        <v>86.95</v>
      </c>
      <c r="D174" s="38">
        <v>86.63333333333334</v>
      </c>
      <c r="E174" s="38">
        <v>86.116666666666674</v>
      </c>
      <c r="F174" s="38">
        <v>85.283333333333331</v>
      </c>
      <c r="G174" s="38">
        <v>84.766666666666666</v>
      </c>
      <c r="H174" s="38">
        <v>87.466666666666683</v>
      </c>
      <c r="I174" s="38">
        <v>87.983333333333363</v>
      </c>
      <c r="J174" s="38">
        <v>88.816666666666691</v>
      </c>
      <c r="K174" s="31">
        <v>87.15</v>
      </c>
      <c r="L174" s="31">
        <v>85.8</v>
      </c>
      <c r="M174" s="31">
        <v>76.8536</v>
      </c>
      <c r="N174" s="1"/>
      <c r="O174" s="1"/>
    </row>
    <row r="175" spans="1:15" ht="12.75" customHeight="1">
      <c r="A175" s="56">
        <v>166</v>
      </c>
      <c r="B175" t="s">
        <v>213</v>
      </c>
      <c r="C175" s="31">
        <v>823.7</v>
      </c>
      <c r="D175" s="38">
        <v>822.0333333333333</v>
      </c>
      <c r="E175" s="38">
        <v>816.91666666666663</v>
      </c>
      <c r="F175" s="38">
        <v>810.13333333333333</v>
      </c>
      <c r="G175" s="38">
        <v>805.01666666666665</v>
      </c>
      <c r="H175" s="38">
        <v>828.81666666666661</v>
      </c>
      <c r="I175" s="38">
        <v>833.93333333333339</v>
      </c>
      <c r="J175" s="38">
        <v>840.71666666666658</v>
      </c>
      <c r="K175" s="31">
        <v>827.15</v>
      </c>
      <c r="L175" s="31">
        <v>815.25</v>
      </c>
      <c r="M175" s="31">
        <v>5.1898799999999996</v>
      </c>
      <c r="N175" s="1"/>
      <c r="O175" s="1"/>
    </row>
    <row r="176" spans="1:15" ht="12.75" customHeight="1">
      <c r="A176" s="56">
        <v>167</v>
      </c>
      <c r="B176" s="58" t="s">
        <v>214</v>
      </c>
      <c r="C176" s="31">
        <v>1291.55</v>
      </c>
      <c r="D176" s="38">
        <v>1296.0333333333335</v>
      </c>
      <c r="E176" s="38">
        <v>1285.0666666666671</v>
      </c>
      <c r="F176" s="38">
        <v>1278.5833333333335</v>
      </c>
      <c r="G176" s="38">
        <v>1267.616666666667</v>
      </c>
      <c r="H176" s="38">
        <v>1302.5166666666671</v>
      </c>
      <c r="I176" s="38">
        <v>1313.4833333333338</v>
      </c>
      <c r="J176" s="38">
        <v>1319.9666666666672</v>
      </c>
      <c r="K176" s="31">
        <v>1307</v>
      </c>
      <c r="L176" s="31">
        <v>1289.55</v>
      </c>
      <c r="M176" s="31">
        <v>7.6475099999999996</v>
      </c>
      <c r="N176" s="1"/>
      <c r="O176" s="1"/>
    </row>
    <row r="177" spans="1:15" ht="12.75" customHeight="1">
      <c r="A177" s="56">
        <v>168</v>
      </c>
      <c r="B177" s="58" t="s">
        <v>215</v>
      </c>
      <c r="C177" s="31">
        <v>572.85</v>
      </c>
      <c r="D177" s="38">
        <v>572.28333333333342</v>
      </c>
      <c r="E177" s="38">
        <v>569.76666666666688</v>
      </c>
      <c r="F177" s="38">
        <v>566.68333333333351</v>
      </c>
      <c r="G177" s="38">
        <v>564.16666666666697</v>
      </c>
      <c r="H177" s="38">
        <v>575.36666666666679</v>
      </c>
      <c r="I177" s="38">
        <v>577.88333333333344</v>
      </c>
      <c r="J177" s="38">
        <v>580.9666666666667</v>
      </c>
      <c r="K177" s="31">
        <v>574.79999999999995</v>
      </c>
      <c r="L177" s="31">
        <v>569.20000000000005</v>
      </c>
      <c r="M177" s="31">
        <v>97.119320000000002</v>
      </c>
      <c r="N177" s="1"/>
      <c r="O177" s="1"/>
    </row>
    <row r="178" spans="1:15" ht="12.75" customHeight="1">
      <c r="A178" s="56">
        <v>169</v>
      </c>
      <c r="B178" s="58" t="s">
        <v>216</v>
      </c>
      <c r="C178" s="31">
        <v>24020.35</v>
      </c>
      <c r="D178" s="38">
        <v>23955.583333333332</v>
      </c>
      <c r="E178" s="38">
        <v>23817.166666666664</v>
      </c>
      <c r="F178" s="38">
        <v>23613.983333333334</v>
      </c>
      <c r="G178" s="38">
        <v>23475.566666666666</v>
      </c>
      <c r="H178" s="38">
        <v>24158.766666666663</v>
      </c>
      <c r="I178" s="38">
        <v>24297.183333333327</v>
      </c>
      <c r="J178" s="38">
        <v>24500.366666666661</v>
      </c>
      <c r="K178" s="31">
        <v>24094</v>
      </c>
      <c r="L178" s="31">
        <v>23752.400000000001</v>
      </c>
      <c r="M178" s="31">
        <v>0.13891000000000001</v>
      </c>
      <c r="N178" s="1"/>
      <c r="O178" s="1"/>
    </row>
    <row r="179" spans="1:15" ht="12.75" customHeight="1">
      <c r="A179" s="56">
        <v>170</v>
      </c>
      <c r="B179" s="58" t="s">
        <v>219</v>
      </c>
      <c r="C179" s="31">
        <v>1861.85</v>
      </c>
      <c r="D179" s="38">
        <v>1859.6500000000003</v>
      </c>
      <c r="E179" s="38">
        <v>1848.3500000000006</v>
      </c>
      <c r="F179" s="38">
        <v>1834.8500000000004</v>
      </c>
      <c r="G179" s="38">
        <v>1823.5500000000006</v>
      </c>
      <c r="H179" s="38">
        <v>1873.1500000000005</v>
      </c>
      <c r="I179" s="38">
        <v>1884.4500000000003</v>
      </c>
      <c r="J179" s="38">
        <v>1897.9500000000005</v>
      </c>
      <c r="K179" s="31">
        <v>1870.95</v>
      </c>
      <c r="L179" s="31">
        <v>1846.15</v>
      </c>
      <c r="M179" s="31">
        <v>9.3402899999999995</v>
      </c>
      <c r="N179" s="1"/>
      <c r="O179" s="1"/>
    </row>
    <row r="180" spans="1:15" ht="12.75" customHeight="1">
      <c r="A180" s="56">
        <v>171</v>
      </c>
      <c r="B180" s="58" t="s">
        <v>217</v>
      </c>
      <c r="C180" s="31">
        <v>3847</v>
      </c>
      <c r="D180" s="38">
        <v>3831.0499999999997</v>
      </c>
      <c r="E180" s="38">
        <v>3799.1999999999994</v>
      </c>
      <c r="F180" s="38">
        <v>3751.3999999999996</v>
      </c>
      <c r="G180" s="38">
        <v>3719.5499999999993</v>
      </c>
      <c r="H180" s="38">
        <v>3878.8499999999995</v>
      </c>
      <c r="I180" s="38">
        <v>3910.7</v>
      </c>
      <c r="J180" s="38">
        <v>3958.4999999999995</v>
      </c>
      <c r="K180" s="31">
        <v>3862.9</v>
      </c>
      <c r="L180" s="31">
        <v>3783.25</v>
      </c>
      <c r="M180" s="31">
        <v>2.7448899999999998</v>
      </c>
      <c r="N180" s="1"/>
      <c r="O180" s="1"/>
    </row>
    <row r="181" spans="1:15" ht="12.75" customHeight="1">
      <c r="A181" s="56">
        <v>172</v>
      </c>
      <c r="B181" s="58" t="s">
        <v>296</v>
      </c>
      <c r="C181" s="31">
        <v>590.35</v>
      </c>
      <c r="D181" s="38">
        <v>590.0333333333333</v>
      </c>
      <c r="E181" s="38">
        <v>585.66666666666663</v>
      </c>
      <c r="F181" s="38">
        <v>580.98333333333335</v>
      </c>
      <c r="G181" s="38">
        <v>576.61666666666667</v>
      </c>
      <c r="H181" s="38">
        <v>594.71666666666658</v>
      </c>
      <c r="I181" s="38">
        <v>599.08333333333337</v>
      </c>
      <c r="J181" s="38">
        <v>603.76666666666654</v>
      </c>
      <c r="K181" s="31">
        <v>594.4</v>
      </c>
      <c r="L181" s="31">
        <v>585.35</v>
      </c>
      <c r="M181" s="31">
        <v>5.8281999999999998</v>
      </c>
      <c r="N181" s="1"/>
      <c r="O181" s="1"/>
    </row>
    <row r="182" spans="1:15" ht="12.75" customHeight="1">
      <c r="A182" s="56">
        <v>173</v>
      </c>
      <c r="B182" s="58" t="s">
        <v>218</v>
      </c>
      <c r="C182" s="31">
        <v>2311.85</v>
      </c>
      <c r="D182" s="38">
        <v>2310.6</v>
      </c>
      <c r="E182" s="38">
        <v>2302.2999999999997</v>
      </c>
      <c r="F182" s="38">
        <v>2292.75</v>
      </c>
      <c r="G182" s="38">
        <v>2284.4499999999998</v>
      </c>
      <c r="H182" s="38">
        <v>2320.1499999999996</v>
      </c>
      <c r="I182" s="38">
        <v>2328.4499999999998</v>
      </c>
      <c r="J182" s="38">
        <v>2337.9999999999995</v>
      </c>
      <c r="K182" s="31">
        <v>2318.9</v>
      </c>
      <c r="L182" s="31">
        <v>2301.0500000000002</v>
      </c>
      <c r="M182" s="31">
        <v>2.2751800000000002</v>
      </c>
      <c r="N182" s="1"/>
      <c r="O182" s="1"/>
    </row>
    <row r="183" spans="1:15" ht="12.75" customHeight="1">
      <c r="A183" s="56">
        <v>174</v>
      </c>
      <c r="B183" s="58" t="s">
        <v>220</v>
      </c>
      <c r="C183" s="31">
        <v>1117</v>
      </c>
      <c r="D183" s="38">
        <v>1115.4333333333334</v>
      </c>
      <c r="E183" s="38">
        <v>1106.7166666666667</v>
      </c>
      <c r="F183" s="38">
        <v>1096.4333333333334</v>
      </c>
      <c r="G183" s="38">
        <v>1087.7166666666667</v>
      </c>
      <c r="H183" s="38">
        <v>1125.7166666666667</v>
      </c>
      <c r="I183" s="38">
        <v>1134.4333333333334</v>
      </c>
      <c r="J183" s="38">
        <v>1144.7166666666667</v>
      </c>
      <c r="K183" s="31">
        <v>1124.1500000000001</v>
      </c>
      <c r="L183" s="31">
        <v>1105.1500000000001</v>
      </c>
      <c r="M183" s="31">
        <v>19.596450000000001</v>
      </c>
      <c r="N183" s="1"/>
      <c r="O183" s="1"/>
    </row>
    <row r="184" spans="1:15" ht="12.75" customHeight="1">
      <c r="A184" s="56">
        <v>175</v>
      </c>
      <c r="B184" s="58" t="s">
        <v>221</v>
      </c>
      <c r="C184" s="31">
        <v>602.4</v>
      </c>
      <c r="D184" s="38">
        <v>605.63333333333333</v>
      </c>
      <c r="E184" s="38">
        <v>594.26666666666665</v>
      </c>
      <c r="F184" s="38">
        <v>586.13333333333333</v>
      </c>
      <c r="G184" s="38">
        <v>574.76666666666665</v>
      </c>
      <c r="H184" s="38">
        <v>613.76666666666665</v>
      </c>
      <c r="I184" s="38">
        <v>625.13333333333321</v>
      </c>
      <c r="J184" s="38">
        <v>633.26666666666665</v>
      </c>
      <c r="K184" s="31">
        <v>617</v>
      </c>
      <c r="L184" s="31">
        <v>597.5</v>
      </c>
      <c r="M184" s="31">
        <v>24.67332</v>
      </c>
      <c r="N184" s="1"/>
      <c r="O184" s="1"/>
    </row>
    <row r="185" spans="1:15" ht="12.75" customHeight="1">
      <c r="A185" s="56">
        <v>176</v>
      </c>
      <c r="B185" s="58" t="s">
        <v>222</v>
      </c>
      <c r="C185" s="31">
        <v>773.4</v>
      </c>
      <c r="D185" s="38">
        <v>768.48333333333323</v>
      </c>
      <c r="E185" s="38">
        <v>761.46666666666647</v>
      </c>
      <c r="F185" s="38">
        <v>749.53333333333319</v>
      </c>
      <c r="G185" s="38">
        <v>742.51666666666642</v>
      </c>
      <c r="H185" s="38">
        <v>780.41666666666652</v>
      </c>
      <c r="I185" s="38">
        <v>787.43333333333317</v>
      </c>
      <c r="J185" s="38">
        <v>799.36666666666656</v>
      </c>
      <c r="K185" s="31">
        <v>775.5</v>
      </c>
      <c r="L185" s="31">
        <v>756.55</v>
      </c>
      <c r="M185" s="31">
        <v>6.9490299999999996</v>
      </c>
      <c r="N185" s="1"/>
      <c r="O185" s="1"/>
    </row>
    <row r="186" spans="1:15" ht="12.75" customHeight="1">
      <c r="A186" s="56">
        <v>177</v>
      </c>
      <c r="B186" s="58" t="s">
        <v>223</v>
      </c>
      <c r="C186" s="31">
        <v>1035.75</v>
      </c>
      <c r="D186" s="38">
        <v>1027.5</v>
      </c>
      <c r="E186" s="38">
        <v>1014</v>
      </c>
      <c r="F186" s="38">
        <v>992.25</v>
      </c>
      <c r="G186" s="38">
        <v>978.75</v>
      </c>
      <c r="H186" s="38">
        <v>1049.25</v>
      </c>
      <c r="I186" s="38">
        <v>1062.75</v>
      </c>
      <c r="J186" s="38">
        <v>1084.5</v>
      </c>
      <c r="K186" s="31">
        <v>1041</v>
      </c>
      <c r="L186" s="31">
        <v>1005.75</v>
      </c>
      <c r="M186" s="31">
        <v>19.557410000000001</v>
      </c>
      <c r="N186" s="1"/>
      <c r="O186" s="1"/>
    </row>
    <row r="187" spans="1:15" ht="12.75" customHeight="1">
      <c r="A187" s="56">
        <v>178</v>
      </c>
      <c r="B187" s="58" t="s">
        <v>224</v>
      </c>
      <c r="C187" s="31">
        <v>1797.75</v>
      </c>
      <c r="D187" s="38">
        <v>1803.2666666666667</v>
      </c>
      <c r="E187" s="38">
        <v>1784.5333333333333</v>
      </c>
      <c r="F187" s="38">
        <v>1771.3166666666666</v>
      </c>
      <c r="G187" s="38">
        <v>1752.5833333333333</v>
      </c>
      <c r="H187" s="38">
        <v>1816.4833333333333</v>
      </c>
      <c r="I187" s="38">
        <v>1835.2166666666665</v>
      </c>
      <c r="J187" s="38">
        <v>1848.4333333333334</v>
      </c>
      <c r="K187" s="31">
        <v>1822</v>
      </c>
      <c r="L187" s="31">
        <v>1790.05</v>
      </c>
      <c r="M187" s="31">
        <v>8.0077700000000007</v>
      </c>
      <c r="N187" s="1"/>
      <c r="O187" s="1"/>
    </row>
    <row r="188" spans="1:15" ht="12.75" customHeight="1">
      <c r="A188" s="56">
        <v>179</v>
      </c>
      <c r="B188" s="58" t="s">
        <v>225</v>
      </c>
      <c r="C188" s="31">
        <v>841.8</v>
      </c>
      <c r="D188" s="38">
        <v>837.66666666666663</v>
      </c>
      <c r="E188" s="38">
        <v>832.38333333333321</v>
      </c>
      <c r="F188" s="38">
        <v>822.96666666666658</v>
      </c>
      <c r="G188" s="38">
        <v>817.68333333333317</v>
      </c>
      <c r="H188" s="38">
        <v>847.08333333333326</v>
      </c>
      <c r="I188" s="38">
        <v>852.36666666666679</v>
      </c>
      <c r="J188" s="38">
        <v>861.7833333333333</v>
      </c>
      <c r="K188" s="31">
        <v>842.95</v>
      </c>
      <c r="L188" s="31">
        <v>828.25</v>
      </c>
      <c r="M188" s="31">
        <v>6.4999599999999997</v>
      </c>
      <c r="N188" s="1"/>
      <c r="O188" s="1"/>
    </row>
    <row r="189" spans="1:15" ht="12.75" customHeight="1">
      <c r="A189" s="56">
        <v>180</v>
      </c>
      <c r="B189" s="58" t="s">
        <v>297</v>
      </c>
      <c r="C189" s="31">
        <v>7374.15</v>
      </c>
      <c r="D189" s="38">
        <v>7355.6499999999987</v>
      </c>
      <c r="E189" s="38">
        <v>7321.3999999999978</v>
      </c>
      <c r="F189" s="38">
        <v>7268.6499999999987</v>
      </c>
      <c r="G189" s="38">
        <v>7234.3999999999978</v>
      </c>
      <c r="H189" s="38">
        <v>7408.3999999999978</v>
      </c>
      <c r="I189" s="38">
        <v>7442.65</v>
      </c>
      <c r="J189" s="38">
        <v>7495.3999999999978</v>
      </c>
      <c r="K189" s="31">
        <v>7389.9</v>
      </c>
      <c r="L189" s="31">
        <v>7302.9</v>
      </c>
      <c r="M189" s="31">
        <v>1.0173700000000001</v>
      </c>
      <c r="N189" s="1"/>
      <c r="O189" s="1"/>
    </row>
    <row r="190" spans="1:15" ht="12.75" customHeight="1">
      <c r="A190" s="56">
        <v>181</v>
      </c>
      <c r="B190" s="58" t="s">
        <v>226</v>
      </c>
      <c r="C190" s="31">
        <v>602.4</v>
      </c>
      <c r="D190" s="38">
        <v>604.15</v>
      </c>
      <c r="E190" s="38">
        <v>599.79999999999995</v>
      </c>
      <c r="F190" s="38">
        <v>597.19999999999993</v>
      </c>
      <c r="G190" s="38">
        <v>592.84999999999991</v>
      </c>
      <c r="H190" s="38">
        <v>606.75</v>
      </c>
      <c r="I190" s="38">
        <v>611.10000000000014</v>
      </c>
      <c r="J190" s="38">
        <v>613.70000000000005</v>
      </c>
      <c r="K190" s="31">
        <v>608.5</v>
      </c>
      <c r="L190" s="31">
        <v>601.54999999999995</v>
      </c>
      <c r="M190" s="31">
        <v>74.792540000000002</v>
      </c>
      <c r="N190" s="1"/>
      <c r="O190" s="1"/>
    </row>
    <row r="191" spans="1:15" ht="12.75" customHeight="1">
      <c r="A191" s="56">
        <v>182</v>
      </c>
      <c r="B191" s="58" t="s">
        <v>227</v>
      </c>
      <c r="C191" s="31">
        <v>244.95</v>
      </c>
      <c r="D191" s="38">
        <v>245.18333333333331</v>
      </c>
      <c r="E191" s="38">
        <v>243.46666666666661</v>
      </c>
      <c r="F191" s="38">
        <v>241.98333333333329</v>
      </c>
      <c r="G191" s="38">
        <v>240.26666666666659</v>
      </c>
      <c r="H191" s="38">
        <v>246.66666666666663</v>
      </c>
      <c r="I191" s="38">
        <v>248.38333333333333</v>
      </c>
      <c r="J191" s="38">
        <v>249.86666666666665</v>
      </c>
      <c r="K191" s="31">
        <v>246.9</v>
      </c>
      <c r="L191" s="31">
        <v>243.7</v>
      </c>
      <c r="M191" s="31">
        <v>73.956800000000001</v>
      </c>
      <c r="N191" s="1"/>
      <c r="O191" s="1"/>
    </row>
    <row r="192" spans="1:15" ht="12.75" customHeight="1">
      <c r="A192" s="56">
        <v>183</v>
      </c>
      <c r="B192" s="58" t="s">
        <v>228</v>
      </c>
      <c r="C192" s="31">
        <v>117.6</v>
      </c>
      <c r="D192" s="38">
        <v>117.61666666666667</v>
      </c>
      <c r="E192" s="38">
        <v>116.98333333333335</v>
      </c>
      <c r="F192" s="38">
        <v>116.36666666666667</v>
      </c>
      <c r="G192" s="38">
        <v>115.73333333333335</v>
      </c>
      <c r="H192" s="38">
        <v>118.23333333333335</v>
      </c>
      <c r="I192" s="38">
        <v>118.86666666666667</v>
      </c>
      <c r="J192" s="38">
        <v>119.48333333333335</v>
      </c>
      <c r="K192" s="31">
        <v>118.25</v>
      </c>
      <c r="L192" s="31">
        <v>117</v>
      </c>
      <c r="M192" s="31">
        <v>192.18821</v>
      </c>
      <c r="N192" s="1"/>
      <c r="O192" s="1"/>
    </row>
    <row r="193" spans="1:15" ht="12.75" customHeight="1">
      <c r="A193" s="56">
        <v>184</v>
      </c>
      <c r="B193" s="58" t="s">
        <v>229</v>
      </c>
      <c r="C193" s="31">
        <v>3375.55</v>
      </c>
      <c r="D193" s="38">
        <v>3376.5499999999997</v>
      </c>
      <c r="E193" s="38">
        <v>3359.0999999999995</v>
      </c>
      <c r="F193" s="38">
        <v>3342.6499999999996</v>
      </c>
      <c r="G193" s="38">
        <v>3325.1999999999994</v>
      </c>
      <c r="H193" s="38">
        <v>3392.9999999999995</v>
      </c>
      <c r="I193" s="38">
        <v>3410.4499999999994</v>
      </c>
      <c r="J193" s="38">
        <v>3426.8999999999996</v>
      </c>
      <c r="K193" s="31">
        <v>3394</v>
      </c>
      <c r="L193" s="31">
        <v>3360.1</v>
      </c>
      <c r="M193" s="31">
        <v>10.37485</v>
      </c>
      <c r="N193" s="1"/>
      <c r="O193" s="1"/>
    </row>
    <row r="194" spans="1:15" ht="12.75" customHeight="1">
      <c r="A194" s="56">
        <v>185</v>
      </c>
      <c r="B194" s="58" t="s">
        <v>230</v>
      </c>
      <c r="C194" s="31">
        <v>1184.75</v>
      </c>
      <c r="D194" s="38">
        <v>1187.7833333333335</v>
      </c>
      <c r="E194" s="38">
        <v>1179.2666666666671</v>
      </c>
      <c r="F194" s="38">
        <v>1173.7833333333335</v>
      </c>
      <c r="G194" s="38">
        <v>1165.2666666666671</v>
      </c>
      <c r="H194" s="38">
        <v>1193.2666666666671</v>
      </c>
      <c r="I194" s="38">
        <v>1201.7833333333335</v>
      </c>
      <c r="J194" s="38">
        <v>1207.2666666666671</v>
      </c>
      <c r="K194" s="31">
        <v>1196.3</v>
      </c>
      <c r="L194" s="31">
        <v>1182.3</v>
      </c>
      <c r="M194" s="31">
        <v>9.5001300000000004</v>
      </c>
      <c r="N194" s="1"/>
      <c r="O194" s="1"/>
    </row>
    <row r="195" spans="1:15" ht="12.75" customHeight="1">
      <c r="A195" s="56">
        <v>186</v>
      </c>
      <c r="B195" s="58" t="s">
        <v>301</v>
      </c>
      <c r="C195" s="31">
        <v>2876.9</v>
      </c>
      <c r="D195" s="38">
        <v>2887.3833333333332</v>
      </c>
      <c r="E195" s="38">
        <v>2849.7666666666664</v>
      </c>
      <c r="F195" s="38">
        <v>2822.6333333333332</v>
      </c>
      <c r="G195" s="38">
        <v>2785.0166666666664</v>
      </c>
      <c r="H195" s="38">
        <v>2914.5166666666664</v>
      </c>
      <c r="I195" s="38">
        <v>2952.1333333333332</v>
      </c>
      <c r="J195" s="38">
        <v>2979.2666666666664</v>
      </c>
      <c r="K195" s="31">
        <v>2925</v>
      </c>
      <c r="L195" s="31">
        <v>2860.25</v>
      </c>
      <c r="M195" s="31">
        <v>0.95674000000000003</v>
      </c>
      <c r="N195" s="1"/>
      <c r="O195" s="1"/>
    </row>
    <row r="196" spans="1:15" ht="12.75" customHeight="1">
      <c r="A196" s="56">
        <v>187</v>
      </c>
      <c r="B196" s="58" t="s">
        <v>231</v>
      </c>
      <c r="C196" s="31">
        <v>3048.55</v>
      </c>
      <c r="D196" s="38">
        <v>3056.4</v>
      </c>
      <c r="E196" s="38">
        <v>3032.8500000000004</v>
      </c>
      <c r="F196" s="38">
        <v>3017.15</v>
      </c>
      <c r="G196" s="38">
        <v>2993.6000000000004</v>
      </c>
      <c r="H196" s="38">
        <v>3072.1000000000004</v>
      </c>
      <c r="I196" s="38">
        <v>3095.6500000000005</v>
      </c>
      <c r="J196" s="38">
        <v>3111.3500000000004</v>
      </c>
      <c r="K196" s="31">
        <v>3079.95</v>
      </c>
      <c r="L196" s="31">
        <v>3040.7</v>
      </c>
      <c r="M196" s="31">
        <v>4.7169800000000004</v>
      </c>
      <c r="N196" s="1"/>
      <c r="O196" s="1"/>
    </row>
    <row r="197" spans="1:15" ht="12.75" customHeight="1">
      <c r="A197" s="56">
        <v>188</v>
      </c>
      <c r="B197" s="58" t="s">
        <v>232</v>
      </c>
      <c r="C197" s="31">
        <v>1958.15</v>
      </c>
      <c r="D197" s="38">
        <v>1951.95</v>
      </c>
      <c r="E197" s="38">
        <v>1941.0500000000002</v>
      </c>
      <c r="F197" s="38">
        <v>1923.95</v>
      </c>
      <c r="G197" s="38">
        <v>1913.0500000000002</v>
      </c>
      <c r="H197" s="38">
        <v>1969.0500000000002</v>
      </c>
      <c r="I197" s="38">
        <v>1979.9500000000003</v>
      </c>
      <c r="J197" s="38">
        <v>1997.0500000000002</v>
      </c>
      <c r="K197" s="31">
        <v>1962.85</v>
      </c>
      <c r="L197" s="31">
        <v>1934.85</v>
      </c>
      <c r="M197" s="31">
        <v>2.0657800000000002</v>
      </c>
      <c r="N197" s="1"/>
      <c r="O197" s="1"/>
    </row>
    <row r="198" spans="1:15" ht="12.75" customHeight="1">
      <c r="A198" s="56">
        <v>189</v>
      </c>
      <c r="B198" s="58" t="s">
        <v>299</v>
      </c>
      <c r="C198" s="31">
        <v>666.7</v>
      </c>
      <c r="D198" s="38">
        <v>668.58333333333337</v>
      </c>
      <c r="E198" s="38">
        <v>662.16666666666674</v>
      </c>
      <c r="F198" s="38">
        <v>657.63333333333333</v>
      </c>
      <c r="G198" s="38">
        <v>651.2166666666667</v>
      </c>
      <c r="H198" s="38">
        <v>673.11666666666679</v>
      </c>
      <c r="I198" s="38">
        <v>679.53333333333353</v>
      </c>
      <c r="J198" s="38">
        <v>684.06666666666683</v>
      </c>
      <c r="K198" s="31">
        <v>675</v>
      </c>
      <c r="L198" s="31">
        <v>664.05</v>
      </c>
      <c r="M198" s="31">
        <v>1.0940300000000001</v>
      </c>
      <c r="N198" s="1"/>
      <c r="O198" s="1"/>
    </row>
    <row r="199" spans="1:15" ht="12.75" customHeight="1">
      <c r="A199" s="56">
        <v>190</v>
      </c>
      <c r="B199" s="58" t="s">
        <v>233</v>
      </c>
      <c r="C199" s="31">
        <v>2005.75</v>
      </c>
      <c r="D199" s="38">
        <v>2007.75</v>
      </c>
      <c r="E199" s="38">
        <v>1988.45</v>
      </c>
      <c r="F199" s="38">
        <v>1971.15</v>
      </c>
      <c r="G199" s="38">
        <v>1951.8500000000001</v>
      </c>
      <c r="H199" s="38">
        <v>2025.05</v>
      </c>
      <c r="I199" s="38">
        <v>2044.3500000000001</v>
      </c>
      <c r="J199" s="38">
        <v>2061.6499999999996</v>
      </c>
      <c r="K199" s="31">
        <v>2027.05</v>
      </c>
      <c r="L199" s="31">
        <v>1990.45</v>
      </c>
      <c r="M199" s="31">
        <v>6.9672999999999998</v>
      </c>
      <c r="N199" s="1"/>
      <c r="O199" s="1"/>
    </row>
    <row r="200" spans="1:15" ht="12.75" customHeight="1">
      <c r="A200" s="56">
        <v>191</v>
      </c>
      <c r="B200" s="58" t="s">
        <v>300</v>
      </c>
      <c r="C200" s="31">
        <v>36.75</v>
      </c>
      <c r="D200" s="38">
        <v>37.016666666666666</v>
      </c>
      <c r="E200" s="38">
        <v>36.18333333333333</v>
      </c>
      <c r="F200" s="38">
        <v>35.616666666666667</v>
      </c>
      <c r="G200" s="38">
        <v>34.783333333333331</v>
      </c>
      <c r="H200" s="38">
        <v>37.583333333333329</v>
      </c>
      <c r="I200" s="38">
        <v>38.416666666666671</v>
      </c>
      <c r="J200" s="38">
        <v>38.983333333333327</v>
      </c>
      <c r="K200" s="31">
        <v>37.85</v>
      </c>
      <c r="L200" s="31">
        <v>36.450000000000003</v>
      </c>
      <c r="M200" s="31">
        <v>290.46839999999997</v>
      </c>
      <c r="N200" s="1"/>
      <c r="O200" s="1"/>
    </row>
    <row r="201" spans="1:15" ht="12.75" customHeight="1">
      <c r="A201" s="56">
        <v>192</v>
      </c>
      <c r="B201" s="58" t="s">
        <v>298</v>
      </c>
      <c r="C201" s="31">
        <v>91.45</v>
      </c>
      <c r="D201" s="38">
        <v>89.483333333333348</v>
      </c>
      <c r="E201" s="38">
        <v>86.366666666666703</v>
      </c>
      <c r="F201" s="38">
        <v>81.28333333333336</v>
      </c>
      <c r="G201" s="38">
        <v>78.166666666666714</v>
      </c>
      <c r="H201" s="38">
        <v>94.566666666666691</v>
      </c>
      <c r="I201" s="38">
        <v>97.683333333333337</v>
      </c>
      <c r="J201" s="38">
        <v>102.76666666666668</v>
      </c>
      <c r="K201" s="31">
        <v>92.6</v>
      </c>
      <c r="L201" s="31">
        <v>84.4</v>
      </c>
      <c r="M201" s="31">
        <v>402.74004000000002</v>
      </c>
      <c r="N201" s="1"/>
      <c r="O201" s="1"/>
    </row>
    <row r="202" spans="1:15" ht="12.75" customHeight="1">
      <c r="A202" s="56">
        <v>193</v>
      </c>
      <c r="B202" s="58" t="s">
        <v>234</v>
      </c>
      <c r="C202" s="31">
        <v>1349.25</v>
      </c>
      <c r="D202" s="38">
        <v>1345.7166666666665</v>
      </c>
      <c r="E202" s="38">
        <v>1339.4833333333329</v>
      </c>
      <c r="F202" s="38">
        <v>1329.7166666666665</v>
      </c>
      <c r="G202" s="38">
        <v>1323.4833333333329</v>
      </c>
      <c r="H202" s="38">
        <v>1355.4833333333329</v>
      </c>
      <c r="I202" s="38">
        <v>1361.7166666666665</v>
      </c>
      <c r="J202" s="38">
        <v>1371.4833333333329</v>
      </c>
      <c r="K202" s="31">
        <v>1351.95</v>
      </c>
      <c r="L202" s="31">
        <v>1335.95</v>
      </c>
      <c r="M202" s="31">
        <v>7.8443800000000001</v>
      </c>
      <c r="N202" s="1"/>
      <c r="O202" s="1"/>
    </row>
    <row r="203" spans="1:15" ht="12.75" customHeight="1">
      <c r="A203" s="56">
        <v>194</v>
      </c>
      <c r="B203" s="58" t="s">
        <v>235</v>
      </c>
      <c r="C203" s="31">
        <v>1518.8</v>
      </c>
      <c r="D203" s="38">
        <v>1516.1666666666667</v>
      </c>
      <c r="E203" s="38">
        <v>1507.6333333333334</v>
      </c>
      <c r="F203" s="38">
        <v>1496.4666666666667</v>
      </c>
      <c r="G203" s="38">
        <v>1487.9333333333334</v>
      </c>
      <c r="H203" s="38">
        <v>1527.3333333333335</v>
      </c>
      <c r="I203" s="38">
        <v>1535.8666666666668</v>
      </c>
      <c r="J203" s="38">
        <v>1547.0333333333335</v>
      </c>
      <c r="K203" s="31">
        <v>1524.7</v>
      </c>
      <c r="L203" s="31">
        <v>1505</v>
      </c>
      <c r="M203" s="31">
        <v>0.67466000000000004</v>
      </c>
      <c r="N203" s="1"/>
      <c r="O203" s="1"/>
    </row>
    <row r="204" spans="1:15" ht="12.75" customHeight="1">
      <c r="A204" s="56">
        <v>195</v>
      </c>
      <c r="B204" s="58" t="s">
        <v>236</v>
      </c>
      <c r="C204" s="31">
        <v>8117.65</v>
      </c>
      <c r="D204" s="38">
        <v>8105.5</v>
      </c>
      <c r="E204" s="38">
        <v>8060.6</v>
      </c>
      <c r="F204" s="38">
        <v>8003.55</v>
      </c>
      <c r="G204" s="38">
        <v>7958.6500000000005</v>
      </c>
      <c r="H204" s="38">
        <v>8162.55</v>
      </c>
      <c r="I204" s="38">
        <v>8207.4500000000007</v>
      </c>
      <c r="J204" s="38">
        <v>8264.5</v>
      </c>
      <c r="K204" s="31">
        <v>8150.4</v>
      </c>
      <c r="L204" s="31">
        <v>8048.45</v>
      </c>
      <c r="M204" s="31">
        <v>3.2778</v>
      </c>
      <c r="N204" s="1"/>
      <c r="O204" s="1"/>
    </row>
    <row r="205" spans="1:15" ht="12.75" customHeight="1">
      <c r="A205" s="56">
        <v>196</v>
      </c>
      <c r="B205" s="58" t="s">
        <v>302</v>
      </c>
      <c r="C205" s="31">
        <v>92.05</v>
      </c>
      <c r="D205" s="38">
        <v>91.55</v>
      </c>
      <c r="E205" s="38">
        <v>90.6</v>
      </c>
      <c r="F205" s="38">
        <v>89.149999999999991</v>
      </c>
      <c r="G205" s="38">
        <v>88.199999999999989</v>
      </c>
      <c r="H205" s="38">
        <v>93</v>
      </c>
      <c r="I205" s="38">
        <v>93.950000000000017</v>
      </c>
      <c r="J205" s="38">
        <v>95.4</v>
      </c>
      <c r="K205" s="31">
        <v>92.5</v>
      </c>
      <c r="L205" s="31">
        <v>90.1</v>
      </c>
      <c r="M205" s="31">
        <v>97.753519999999995</v>
      </c>
      <c r="N205" s="1"/>
      <c r="O205" s="1"/>
    </row>
    <row r="206" spans="1:15" ht="12.75" customHeight="1">
      <c r="A206" s="56">
        <v>197</v>
      </c>
      <c r="B206" s="58" t="s">
        <v>237</v>
      </c>
      <c r="C206" s="31">
        <v>585.15</v>
      </c>
      <c r="D206" s="38">
        <v>584.9</v>
      </c>
      <c r="E206" s="38">
        <v>582.25</v>
      </c>
      <c r="F206" s="38">
        <v>579.35</v>
      </c>
      <c r="G206" s="38">
        <v>576.70000000000005</v>
      </c>
      <c r="H206" s="38">
        <v>587.79999999999995</v>
      </c>
      <c r="I206" s="38">
        <v>590.44999999999982</v>
      </c>
      <c r="J206" s="38">
        <v>593.34999999999991</v>
      </c>
      <c r="K206" s="31">
        <v>587.54999999999995</v>
      </c>
      <c r="L206" s="31">
        <v>582</v>
      </c>
      <c r="M206" s="31">
        <v>10.05968</v>
      </c>
      <c r="N206" s="1"/>
      <c r="O206" s="1"/>
    </row>
    <row r="207" spans="1:15" ht="12.75" customHeight="1">
      <c r="A207" s="56">
        <v>198</v>
      </c>
      <c r="B207" s="58" t="s">
        <v>303</v>
      </c>
      <c r="C207" s="31">
        <v>874.5</v>
      </c>
      <c r="D207" s="38">
        <v>870.31666666666661</v>
      </c>
      <c r="E207" s="38">
        <v>863.23333333333323</v>
      </c>
      <c r="F207" s="38">
        <v>851.96666666666658</v>
      </c>
      <c r="G207" s="38">
        <v>844.88333333333321</v>
      </c>
      <c r="H207" s="38">
        <v>881.58333333333326</v>
      </c>
      <c r="I207" s="38">
        <v>888.66666666666674</v>
      </c>
      <c r="J207" s="38">
        <v>899.93333333333328</v>
      </c>
      <c r="K207" s="31">
        <v>877.4</v>
      </c>
      <c r="L207" s="31">
        <v>859.05</v>
      </c>
      <c r="M207" s="31">
        <v>10.543380000000001</v>
      </c>
      <c r="N207" s="1"/>
      <c r="O207" s="1"/>
    </row>
    <row r="208" spans="1:15" ht="12.75" customHeight="1">
      <c r="A208" s="56">
        <v>199</v>
      </c>
      <c r="B208" s="58" t="s">
        <v>238</v>
      </c>
      <c r="C208" s="31">
        <v>238.2</v>
      </c>
      <c r="D208" s="38">
        <v>238.15</v>
      </c>
      <c r="E208" s="38">
        <v>236.10000000000002</v>
      </c>
      <c r="F208" s="38">
        <v>234.00000000000003</v>
      </c>
      <c r="G208" s="38">
        <v>231.95000000000005</v>
      </c>
      <c r="H208" s="38">
        <v>240.25</v>
      </c>
      <c r="I208" s="38">
        <v>242.3</v>
      </c>
      <c r="J208" s="38">
        <v>244.39999999999998</v>
      </c>
      <c r="K208" s="31">
        <v>240.2</v>
      </c>
      <c r="L208" s="31">
        <v>236.05</v>
      </c>
      <c r="M208" s="31">
        <v>83.380949999999999</v>
      </c>
      <c r="N208" s="1"/>
      <c r="O208" s="1"/>
    </row>
    <row r="209" spans="1:15" ht="12.75" customHeight="1">
      <c r="A209" s="56">
        <v>200</v>
      </c>
      <c r="B209" s="58" t="s">
        <v>239</v>
      </c>
      <c r="C209" s="31">
        <v>827.45</v>
      </c>
      <c r="D209" s="38">
        <v>827.20000000000016</v>
      </c>
      <c r="E209" s="38">
        <v>823.8000000000003</v>
      </c>
      <c r="F209" s="38">
        <v>820.15000000000009</v>
      </c>
      <c r="G209" s="38">
        <v>816.75000000000023</v>
      </c>
      <c r="H209" s="38">
        <v>830.85000000000036</v>
      </c>
      <c r="I209" s="38">
        <v>834.25000000000023</v>
      </c>
      <c r="J209" s="38">
        <v>837.90000000000043</v>
      </c>
      <c r="K209" s="31">
        <v>830.6</v>
      </c>
      <c r="L209" s="31">
        <v>823.55</v>
      </c>
      <c r="M209" s="31">
        <v>7.4244599999999998</v>
      </c>
      <c r="N209" s="1"/>
      <c r="O209" s="1"/>
    </row>
    <row r="210" spans="1:15" ht="12.75" customHeight="1">
      <c r="A210" s="56">
        <v>201</v>
      </c>
      <c r="B210" s="58" t="s">
        <v>304</v>
      </c>
      <c r="C210" s="31">
        <v>1631.1</v>
      </c>
      <c r="D210" s="38">
        <v>1626.7</v>
      </c>
      <c r="E210" s="38">
        <v>1614.4</v>
      </c>
      <c r="F210" s="38">
        <v>1597.7</v>
      </c>
      <c r="G210" s="38">
        <v>1585.4</v>
      </c>
      <c r="H210" s="38">
        <v>1643.4</v>
      </c>
      <c r="I210" s="38">
        <v>1655.6999999999998</v>
      </c>
      <c r="J210" s="38">
        <v>1672.4</v>
      </c>
      <c r="K210" s="31">
        <v>1639</v>
      </c>
      <c r="L210" s="31">
        <v>1610</v>
      </c>
      <c r="M210" s="31">
        <v>0.38639000000000001</v>
      </c>
      <c r="N210" s="1"/>
      <c r="O210" s="1"/>
    </row>
    <row r="211" spans="1:15" ht="12.75" customHeight="1">
      <c r="A211" s="56">
        <v>202</v>
      </c>
      <c r="B211" s="58" t="s">
        <v>240</v>
      </c>
      <c r="C211" s="31">
        <v>408.05</v>
      </c>
      <c r="D211" s="38">
        <v>409.38333333333338</v>
      </c>
      <c r="E211" s="38">
        <v>406.31666666666678</v>
      </c>
      <c r="F211" s="38">
        <v>404.58333333333337</v>
      </c>
      <c r="G211" s="38">
        <v>401.51666666666677</v>
      </c>
      <c r="H211" s="38">
        <v>411.11666666666679</v>
      </c>
      <c r="I211" s="38">
        <v>414.18333333333339</v>
      </c>
      <c r="J211" s="38">
        <v>415.9166666666668</v>
      </c>
      <c r="K211" s="31">
        <v>412.45</v>
      </c>
      <c r="L211" s="31">
        <v>407.65</v>
      </c>
      <c r="M211" s="31">
        <v>17.009869999999999</v>
      </c>
      <c r="N211" s="1"/>
      <c r="O211" s="1"/>
    </row>
    <row r="212" spans="1:15" ht="12.75" customHeight="1">
      <c r="A212" s="56">
        <v>203</v>
      </c>
      <c r="B212" s="58" t="s">
        <v>305</v>
      </c>
      <c r="C212" s="31">
        <v>16.8</v>
      </c>
      <c r="D212" s="38">
        <v>16.849999999999998</v>
      </c>
      <c r="E212" s="38">
        <v>16.699999999999996</v>
      </c>
      <c r="F212" s="38">
        <v>16.599999999999998</v>
      </c>
      <c r="G212" s="38">
        <v>16.449999999999996</v>
      </c>
      <c r="H212" s="38">
        <v>16.949999999999996</v>
      </c>
      <c r="I212" s="38">
        <v>17.099999999999994</v>
      </c>
      <c r="J212" s="38">
        <v>17.199999999999996</v>
      </c>
      <c r="K212" s="31">
        <v>17</v>
      </c>
      <c r="L212" s="31">
        <v>16.75</v>
      </c>
      <c r="M212" s="31">
        <v>488.16935000000001</v>
      </c>
      <c r="N212" s="1"/>
      <c r="O212" s="1"/>
    </row>
    <row r="213" spans="1:15" ht="12.75" customHeight="1">
      <c r="A213" s="56">
        <v>204</v>
      </c>
      <c r="B213" s="58" t="s">
        <v>241</v>
      </c>
      <c r="C213" s="31">
        <v>262.95</v>
      </c>
      <c r="D213" s="38">
        <v>265.23333333333335</v>
      </c>
      <c r="E213" s="38">
        <v>259.4666666666667</v>
      </c>
      <c r="F213" s="38">
        <v>255.98333333333335</v>
      </c>
      <c r="G213" s="38">
        <v>250.2166666666667</v>
      </c>
      <c r="H213" s="38">
        <v>268.7166666666667</v>
      </c>
      <c r="I213" s="38">
        <v>274.48333333333335</v>
      </c>
      <c r="J213" s="38">
        <v>277.9666666666667</v>
      </c>
      <c r="K213" s="31">
        <v>271</v>
      </c>
      <c r="L213" s="31">
        <v>261.75</v>
      </c>
      <c r="M213" s="31">
        <v>110.38103</v>
      </c>
      <c r="N213" s="1"/>
      <c r="O213" s="1"/>
    </row>
    <row r="214" spans="1:15" ht="12.75" customHeight="1">
      <c r="A214" s="56">
        <v>205</v>
      </c>
      <c r="B214" s="58" t="s">
        <v>306</v>
      </c>
      <c r="C214" s="31">
        <v>92.35</v>
      </c>
      <c r="D214" s="38">
        <v>93.399999999999991</v>
      </c>
      <c r="E214" s="38">
        <v>90.699999999999989</v>
      </c>
      <c r="F214" s="38">
        <v>89.05</v>
      </c>
      <c r="G214" s="38">
        <v>86.35</v>
      </c>
      <c r="H214" s="38">
        <v>95.049999999999983</v>
      </c>
      <c r="I214" s="38">
        <v>97.75</v>
      </c>
      <c r="J214" s="38">
        <v>99.399999999999977</v>
      </c>
      <c r="K214" s="31">
        <v>96.1</v>
      </c>
      <c r="L214" s="31">
        <v>91.75</v>
      </c>
      <c r="M214" s="31">
        <v>1411.1844100000001</v>
      </c>
      <c r="N214" s="1"/>
      <c r="O214" s="1"/>
    </row>
    <row r="215" spans="1:15" ht="12.75" customHeight="1">
      <c r="A215" s="56">
        <v>206</v>
      </c>
      <c r="B215" s="58" t="s">
        <v>242</v>
      </c>
      <c r="C215" s="31">
        <v>634.29999999999995</v>
      </c>
      <c r="D215" s="38">
        <v>633.51666666666665</v>
      </c>
      <c r="E215" s="38">
        <v>627.7833333333333</v>
      </c>
      <c r="F215" s="38">
        <v>621.26666666666665</v>
      </c>
      <c r="G215" s="38">
        <v>615.5333333333333</v>
      </c>
      <c r="H215" s="38">
        <v>640.0333333333333</v>
      </c>
      <c r="I215" s="38">
        <v>645.76666666666665</v>
      </c>
      <c r="J215" s="38">
        <v>652.2833333333333</v>
      </c>
      <c r="K215" s="31">
        <v>639.25</v>
      </c>
      <c r="L215" s="31">
        <v>627</v>
      </c>
      <c r="M215" s="31">
        <v>11.29082</v>
      </c>
      <c r="N215" s="1"/>
      <c r="O215" s="1"/>
    </row>
    <row r="216" spans="1:15" ht="12.75" customHeight="1">
      <c r="A216" s="59"/>
      <c r="B216" s="58"/>
      <c r="C216" s="31"/>
      <c r="D216" s="38"/>
      <c r="E216" s="38"/>
      <c r="F216" s="38"/>
      <c r="G216" s="38"/>
      <c r="H216" s="38"/>
      <c r="I216" s="38"/>
      <c r="J216" s="38"/>
      <c r="K216" s="31"/>
      <c r="L216" s="31"/>
      <c r="M216" s="31"/>
      <c r="N216" s="1"/>
      <c r="O216" s="1"/>
    </row>
    <row r="217" spans="1:15" ht="12.75" customHeight="1">
      <c r="A217" s="60"/>
      <c r="B217" s="61"/>
      <c r="C217" s="62"/>
      <c r="D217" s="62"/>
      <c r="E217" s="62"/>
      <c r="F217" s="62"/>
      <c r="G217" s="62"/>
      <c r="H217" s="62"/>
      <c r="I217" s="62"/>
      <c r="J217" s="62"/>
      <c r="K217" s="62"/>
      <c r="L217" s="63"/>
      <c r="M217" s="1"/>
      <c r="N217" s="1"/>
      <c r="O217" s="1"/>
    </row>
    <row r="218" spans="1:15" ht="12.75" customHeight="1">
      <c r="A218" s="60"/>
      <c r="B218" s="1"/>
      <c r="C218" s="62"/>
      <c r="D218" s="62"/>
      <c r="E218" s="62"/>
      <c r="F218" s="62"/>
      <c r="G218" s="62"/>
      <c r="H218" s="62"/>
      <c r="I218" s="62"/>
      <c r="J218" s="62"/>
      <c r="K218" s="62"/>
      <c r="L218" s="63"/>
      <c r="M218" s="1"/>
      <c r="N218" s="1"/>
      <c r="O218" s="1"/>
    </row>
    <row r="219" spans="1:15" ht="12.75" customHeight="1">
      <c r="A219" s="60"/>
      <c r="B219" s="1"/>
      <c r="C219" s="62"/>
      <c r="D219" s="62"/>
      <c r="E219" s="62"/>
      <c r="F219" s="62"/>
      <c r="G219" s="62"/>
      <c r="H219" s="62"/>
      <c r="I219" s="62"/>
      <c r="J219" s="62"/>
      <c r="K219" s="62"/>
      <c r="L219" s="63"/>
      <c r="M219" s="1"/>
      <c r="N219" s="1"/>
      <c r="O219" s="1"/>
    </row>
    <row r="220" spans="1:15" ht="12.75" customHeight="1">
      <c r="A220" s="64" t="s">
        <v>307</v>
      </c>
      <c r="B220" s="1"/>
      <c r="C220" s="62"/>
      <c r="D220" s="62"/>
      <c r="E220" s="62"/>
      <c r="F220" s="62"/>
      <c r="G220" s="62"/>
      <c r="H220" s="62"/>
      <c r="I220" s="62"/>
      <c r="J220" s="62"/>
      <c r="K220" s="62"/>
      <c r="L220" s="63"/>
      <c r="M220" s="1"/>
      <c r="N220" s="1"/>
      <c r="O220" s="1"/>
    </row>
    <row r="221" spans="1:15" ht="12.75" customHeight="1">
      <c r="A221" s="1"/>
      <c r="B221" s="1"/>
      <c r="C221" s="62"/>
      <c r="D221" s="62"/>
      <c r="E221" s="62"/>
      <c r="F221" s="62"/>
      <c r="G221" s="62"/>
      <c r="H221" s="62"/>
      <c r="I221" s="62"/>
      <c r="J221" s="62"/>
      <c r="K221" s="62"/>
      <c r="L221" s="63"/>
      <c r="M221" s="1"/>
      <c r="N221" s="1"/>
      <c r="O221" s="1"/>
    </row>
    <row r="222" spans="1:15" ht="12.75" customHeight="1">
      <c r="A222" s="1"/>
      <c r="B222" s="1"/>
      <c r="C222" s="62"/>
      <c r="D222" s="62"/>
      <c r="E222" s="62"/>
      <c r="F222" s="62"/>
      <c r="G222" s="62"/>
      <c r="H222" s="62"/>
      <c r="I222" s="62"/>
      <c r="J222" s="62"/>
      <c r="K222" s="62"/>
      <c r="L222" s="63"/>
      <c r="M222" s="1"/>
      <c r="N222" s="1"/>
      <c r="O222" s="1"/>
    </row>
    <row r="223" spans="1:15" ht="12.75" customHeight="1">
      <c r="A223" s="65" t="s">
        <v>308</v>
      </c>
      <c r="B223" s="1"/>
      <c r="C223" s="62"/>
      <c r="D223" s="62"/>
      <c r="E223" s="62"/>
      <c r="F223" s="62"/>
      <c r="G223" s="62"/>
      <c r="H223" s="62"/>
      <c r="I223" s="62"/>
      <c r="J223" s="62"/>
      <c r="K223" s="62"/>
      <c r="L223" s="63"/>
      <c r="M223" s="1"/>
      <c r="N223" s="1"/>
      <c r="O223" s="1"/>
    </row>
    <row r="224" spans="1:15" ht="12.75" customHeight="1">
      <c r="A224" s="66"/>
      <c r="B224" s="1"/>
      <c r="C224" s="62"/>
      <c r="D224" s="62"/>
      <c r="E224" s="62"/>
      <c r="F224" s="62"/>
      <c r="G224" s="62"/>
      <c r="H224" s="62"/>
      <c r="I224" s="62"/>
      <c r="J224" s="62"/>
      <c r="K224" s="62"/>
      <c r="L224" s="63"/>
      <c r="M224" s="1"/>
      <c r="N224" s="1"/>
      <c r="O224" s="1"/>
    </row>
    <row r="225" spans="1:15" ht="12.75" customHeight="1">
      <c r="A225" s="67" t="s">
        <v>309</v>
      </c>
      <c r="B225" s="1"/>
      <c r="C225" s="62"/>
      <c r="D225" s="62"/>
      <c r="E225" s="62"/>
      <c r="F225" s="62"/>
      <c r="G225" s="62"/>
      <c r="H225" s="62"/>
      <c r="I225" s="62"/>
      <c r="J225" s="62"/>
      <c r="K225" s="62"/>
      <c r="L225" s="63"/>
      <c r="M225" s="1"/>
      <c r="N225" s="1"/>
      <c r="O225" s="1"/>
    </row>
    <row r="226" spans="1:15" ht="12.75" customHeight="1">
      <c r="A226" s="49" t="s">
        <v>243</v>
      </c>
      <c r="B226" s="1"/>
      <c r="C226" s="62"/>
      <c r="D226" s="62"/>
      <c r="E226" s="62"/>
      <c r="F226" s="62"/>
      <c r="G226" s="62"/>
      <c r="H226" s="62"/>
      <c r="I226" s="62"/>
      <c r="J226" s="62"/>
      <c r="K226" s="62"/>
      <c r="L226" s="63"/>
      <c r="M226" s="1"/>
      <c r="N226" s="1"/>
      <c r="O226" s="1"/>
    </row>
    <row r="227" spans="1:15" ht="12.75" customHeight="1">
      <c r="A227" s="49" t="s">
        <v>244</v>
      </c>
      <c r="B227" s="1"/>
      <c r="C227" s="62"/>
      <c r="D227" s="62"/>
      <c r="E227" s="62"/>
      <c r="F227" s="62"/>
      <c r="G227" s="62"/>
      <c r="H227" s="62"/>
      <c r="I227" s="62"/>
      <c r="J227" s="62"/>
      <c r="K227" s="62"/>
      <c r="L227" s="63"/>
      <c r="M227" s="1"/>
      <c r="N227" s="1"/>
      <c r="O227" s="1"/>
    </row>
    <row r="228" spans="1:15" ht="12.75" customHeight="1">
      <c r="A228" s="49" t="s">
        <v>245</v>
      </c>
      <c r="B228" s="1"/>
      <c r="C228" s="68"/>
      <c r="D228" s="68"/>
      <c r="E228" s="68"/>
      <c r="F228" s="68"/>
      <c r="G228" s="68"/>
      <c r="H228" s="68"/>
      <c r="I228" s="68"/>
      <c r="J228" s="68"/>
      <c r="K228" s="68"/>
      <c r="L228" s="63"/>
      <c r="M228" s="1"/>
      <c r="N228" s="1"/>
      <c r="O228" s="1"/>
    </row>
    <row r="229" spans="1:15" ht="12.75" customHeight="1">
      <c r="A229" s="49" t="s">
        <v>246</v>
      </c>
      <c r="B229" s="1"/>
      <c r="C229" s="62"/>
      <c r="D229" s="62"/>
      <c r="E229" s="62"/>
      <c r="F229" s="62"/>
      <c r="G229" s="62"/>
      <c r="H229" s="62"/>
      <c r="I229" s="62"/>
      <c r="J229" s="62"/>
      <c r="K229" s="62"/>
      <c r="L229" s="63"/>
      <c r="M229" s="1"/>
      <c r="N229" s="1"/>
      <c r="O229" s="1"/>
    </row>
    <row r="230" spans="1:15" ht="12.75" customHeight="1">
      <c r="A230" s="49" t="s">
        <v>247</v>
      </c>
      <c r="B230" s="1"/>
      <c r="C230" s="62"/>
      <c r="D230" s="62"/>
      <c r="E230" s="62"/>
      <c r="F230" s="62"/>
      <c r="G230" s="62"/>
      <c r="H230" s="62"/>
      <c r="I230" s="62"/>
      <c r="J230" s="62"/>
      <c r="K230" s="62"/>
      <c r="L230" s="63"/>
      <c r="M230" s="1"/>
      <c r="N230" s="1"/>
      <c r="O230" s="1"/>
    </row>
    <row r="231" spans="1:15" ht="12.75" customHeight="1">
      <c r="A231" s="69"/>
      <c r="B231" s="1"/>
      <c r="C231" s="62"/>
      <c r="D231" s="62"/>
      <c r="E231" s="62"/>
      <c r="F231" s="62"/>
      <c r="G231" s="62"/>
      <c r="H231" s="62"/>
      <c r="I231" s="62"/>
      <c r="J231" s="62"/>
      <c r="K231" s="62"/>
      <c r="L231" s="63"/>
      <c r="M231" s="1"/>
      <c r="N231" s="1"/>
      <c r="O231" s="1"/>
    </row>
    <row r="232" spans="1:15" ht="12.75" customHeight="1">
      <c r="A232" s="1"/>
      <c r="B232" s="1"/>
      <c r="C232" s="62"/>
      <c r="D232" s="62"/>
      <c r="E232" s="62"/>
      <c r="F232" s="62"/>
      <c r="G232" s="62"/>
      <c r="H232" s="62"/>
      <c r="I232" s="62"/>
      <c r="J232" s="62"/>
      <c r="K232" s="62"/>
      <c r="L232" s="63"/>
      <c r="M232" s="1"/>
      <c r="N232" s="1"/>
      <c r="O232" s="1"/>
    </row>
    <row r="233" spans="1:15" ht="12.75" customHeight="1">
      <c r="A233" s="1"/>
      <c r="B233" s="1"/>
      <c r="C233" s="62"/>
      <c r="D233" s="62"/>
      <c r="E233" s="62"/>
      <c r="F233" s="62"/>
      <c r="G233" s="62"/>
      <c r="H233" s="62"/>
      <c r="I233" s="62"/>
      <c r="J233" s="62"/>
      <c r="K233" s="62"/>
      <c r="L233" s="63"/>
      <c r="M233" s="1"/>
      <c r="N233" s="1"/>
      <c r="O233" s="1"/>
    </row>
    <row r="234" spans="1:15" ht="12.75" customHeight="1">
      <c r="A234" s="1"/>
      <c r="B234" s="1"/>
      <c r="C234" s="62"/>
      <c r="D234" s="62"/>
      <c r="E234" s="62"/>
      <c r="F234" s="62"/>
      <c r="G234" s="62"/>
      <c r="H234" s="62"/>
      <c r="I234" s="62"/>
      <c r="J234" s="62"/>
      <c r="K234" s="62"/>
      <c r="L234" s="63"/>
      <c r="M234" s="1"/>
      <c r="N234" s="1"/>
      <c r="O234" s="1"/>
    </row>
    <row r="235" spans="1:15" ht="12.75" customHeight="1">
      <c r="A235" s="1"/>
      <c r="B235" s="1"/>
      <c r="C235" s="62"/>
      <c r="D235" s="62"/>
      <c r="E235" s="62"/>
      <c r="F235" s="62"/>
      <c r="G235" s="62"/>
      <c r="H235" s="62"/>
      <c r="I235" s="62"/>
      <c r="J235" s="62"/>
      <c r="K235" s="62"/>
      <c r="L235" s="63"/>
      <c r="M235" s="1"/>
      <c r="N235" s="1"/>
      <c r="O235" s="1"/>
    </row>
    <row r="236" spans="1:15" ht="12.75" customHeight="1">
      <c r="A236" s="70" t="s">
        <v>248</v>
      </c>
      <c r="B236" s="1"/>
      <c r="C236" s="62"/>
      <c r="D236" s="62"/>
      <c r="E236" s="62"/>
      <c r="F236" s="62"/>
      <c r="G236" s="62"/>
      <c r="H236" s="62"/>
      <c r="I236" s="62"/>
      <c r="J236" s="62"/>
      <c r="K236" s="62"/>
      <c r="L236" s="63"/>
      <c r="M236" s="1"/>
      <c r="N236" s="1"/>
      <c r="O236" s="1"/>
    </row>
    <row r="237" spans="1:15" ht="12.75" customHeight="1">
      <c r="A237" s="71" t="s">
        <v>249</v>
      </c>
      <c r="B237" s="1"/>
      <c r="C237" s="62"/>
      <c r="D237" s="62"/>
      <c r="E237" s="62"/>
      <c r="F237" s="62"/>
      <c r="G237" s="62"/>
      <c r="H237" s="62"/>
      <c r="I237" s="62"/>
      <c r="J237" s="62"/>
      <c r="K237" s="62"/>
      <c r="L237" s="63"/>
      <c r="M237" s="1"/>
      <c r="N237" s="1"/>
      <c r="O237" s="1"/>
    </row>
    <row r="238" spans="1:15" ht="12.75" customHeight="1">
      <c r="A238" s="71" t="s">
        <v>250</v>
      </c>
      <c r="B238" s="1"/>
      <c r="C238" s="62"/>
      <c r="D238" s="62"/>
      <c r="E238" s="62"/>
      <c r="F238" s="62"/>
      <c r="G238" s="62"/>
      <c r="H238" s="62"/>
      <c r="I238" s="62"/>
      <c r="J238" s="62"/>
      <c r="K238" s="62"/>
      <c r="L238" s="63"/>
      <c r="M238" s="1"/>
      <c r="N238" s="1"/>
      <c r="O238" s="1"/>
    </row>
    <row r="239" spans="1:15" ht="12.75" customHeight="1">
      <c r="A239" s="71" t="s">
        <v>251</v>
      </c>
      <c r="B239" s="1"/>
      <c r="C239" s="62"/>
      <c r="D239" s="62"/>
      <c r="E239" s="62"/>
      <c r="F239" s="62"/>
      <c r="G239" s="62"/>
      <c r="H239" s="62"/>
      <c r="I239" s="62"/>
      <c r="J239" s="62"/>
      <c r="K239" s="62"/>
      <c r="L239" s="63"/>
      <c r="M239" s="1"/>
      <c r="N239" s="1"/>
      <c r="O239" s="1"/>
    </row>
    <row r="240" spans="1:15" ht="12.75" customHeight="1">
      <c r="A240" s="71" t="s">
        <v>252</v>
      </c>
      <c r="B240" s="1"/>
      <c r="C240" s="62"/>
      <c r="D240" s="62"/>
      <c r="E240" s="62"/>
      <c r="F240" s="62"/>
      <c r="G240" s="62"/>
      <c r="H240" s="62"/>
      <c r="I240" s="62"/>
      <c r="J240" s="62"/>
      <c r="K240" s="62"/>
      <c r="L240" s="63"/>
      <c r="M240" s="1"/>
      <c r="N240" s="1"/>
      <c r="O240" s="1"/>
    </row>
    <row r="241" spans="1:15" ht="12.75" customHeight="1">
      <c r="A241" s="71" t="s">
        <v>253</v>
      </c>
      <c r="B241" s="1"/>
      <c r="C241" s="62"/>
      <c r="D241" s="62"/>
      <c r="E241" s="62"/>
      <c r="F241" s="62"/>
      <c r="G241" s="62"/>
      <c r="H241" s="62"/>
      <c r="I241" s="62"/>
      <c r="J241" s="62"/>
      <c r="K241" s="62"/>
      <c r="L241" s="63"/>
      <c r="M241" s="1"/>
      <c r="N241" s="1"/>
      <c r="O241" s="1"/>
    </row>
    <row r="242" spans="1:15" ht="12.75" customHeight="1">
      <c r="A242" s="71" t="s">
        <v>254</v>
      </c>
      <c r="B242" s="1"/>
      <c r="C242" s="62"/>
      <c r="D242" s="62"/>
      <c r="E242" s="62"/>
      <c r="F242" s="62"/>
      <c r="G242" s="62"/>
      <c r="H242" s="62"/>
      <c r="I242" s="62"/>
      <c r="J242" s="62"/>
      <c r="K242" s="62"/>
      <c r="L242" s="63"/>
      <c r="M242" s="1"/>
      <c r="N242" s="1"/>
      <c r="O242" s="1"/>
    </row>
    <row r="243" spans="1:15" ht="12.75" customHeight="1">
      <c r="A243" s="71" t="s">
        <v>255</v>
      </c>
      <c r="B243" s="1"/>
      <c r="C243" s="62"/>
      <c r="D243" s="62"/>
      <c r="E243" s="62"/>
      <c r="F243" s="62"/>
      <c r="G243" s="62"/>
      <c r="H243" s="62"/>
      <c r="I243" s="62"/>
      <c r="J243" s="62"/>
      <c r="K243" s="62"/>
      <c r="L243" s="63"/>
      <c r="M243" s="1"/>
      <c r="N243" s="1"/>
      <c r="O243" s="1"/>
    </row>
    <row r="244" spans="1:15" ht="12.75" customHeight="1">
      <c r="A244" s="71" t="s">
        <v>256</v>
      </c>
      <c r="B244" s="1"/>
      <c r="C244" s="62"/>
      <c r="D244" s="62"/>
      <c r="E244" s="62"/>
      <c r="F244" s="62"/>
      <c r="G244" s="62"/>
      <c r="H244" s="62"/>
      <c r="I244" s="62"/>
      <c r="J244" s="62"/>
      <c r="K244" s="62"/>
      <c r="L244" s="63"/>
      <c r="M244" s="1"/>
      <c r="N244" s="1"/>
      <c r="O244" s="1"/>
    </row>
    <row r="245" spans="1:15" ht="12.75" customHeight="1">
      <c r="A245" s="71" t="s">
        <v>257</v>
      </c>
      <c r="B245" s="1"/>
      <c r="C245" s="68"/>
      <c r="D245" s="68"/>
      <c r="E245" s="68"/>
      <c r="F245" s="68"/>
      <c r="G245" s="68"/>
      <c r="H245" s="68"/>
      <c r="I245" s="68"/>
      <c r="J245" s="68"/>
      <c r="K245" s="68"/>
      <c r="L245" s="63"/>
      <c r="M245" s="1"/>
      <c r="N245" s="1"/>
      <c r="O245" s="1"/>
    </row>
    <row r="246" spans="1:15" ht="12.75" customHeight="1">
      <c r="A246" s="1"/>
      <c r="B246" s="1"/>
      <c r="C246" s="62"/>
      <c r="D246" s="62"/>
      <c r="E246" s="62"/>
      <c r="F246" s="62"/>
      <c r="G246" s="62"/>
      <c r="H246" s="62"/>
      <c r="I246" s="62"/>
      <c r="J246" s="62"/>
      <c r="K246" s="62"/>
      <c r="L246" s="63"/>
      <c r="M246" s="1"/>
      <c r="N246" s="1"/>
      <c r="O246" s="1"/>
    </row>
    <row r="247" spans="1:15" ht="12.75" customHeight="1">
      <c r="A247" s="1"/>
      <c r="B247" s="1"/>
      <c r="C247" s="62"/>
      <c r="D247" s="62"/>
      <c r="E247" s="62"/>
      <c r="F247" s="62"/>
      <c r="G247" s="62"/>
      <c r="H247" s="62"/>
      <c r="I247" s="62"/>
      <c r="J247" s="62"/>
      <c r="K247" s="62"/>
      <c r="L247" s="63"/>
      <c r="M247" s="1"/>
      <c r="N247" s="1"/>
      <c r="O247" s="1"/>
    </row>
    <row r="248" spans="1:15" ht="12.75" customHeight="1">
      <c r="A248" s="1"/>
      <c r="B248" s="1"/>
      <c r="C248" s="62"/>
      <c r="D248" s="62"/>
      <c r="E248" s="62"/>
      <c r="F248" s="62"/>
      <c r="G248" s="62"/>
      <c r="H248" s="62"/>
      <c r="I248" s="62"/>
      <c r="J248" s="62"/>
      <c r="K248" s="62"/>
      <c r="L248" s="63"/>
      <c r="M248" s="1"/>
      <c r="N248" s="1"/>
      <c r="O248" s="1"/>
    </row>
    <row r="249" spans="1:15" ht="12.75" customHeight="1">
      <c r="A249" s="1"/>
      <c r="B249" s="1"/>
      <c r="C249" s="62"/>
      <c r="D249" s="62"/>
      <c r="E249" s="62"/>
      <c r="F249" s="62"/>
      <c r="G249" s="62"/>
      <c r="H249" s="62"/>
      <c r="I249" s="62"/>
      <c r="J249" s="62"/>
      <c r="K249" s="62"/>
      <c r="L249" s="63"/>
      <c r="M249" s="1"/>
      <c r="N249" s="1"/>
      <c r="O249" s="1"/>
    </row>
    <row r="250" spans="1:15" ht="12.75" customHeight="1">
      <c r="A250" s="1"/>
      <c r="B250" s="1"/>
      <c r="C250" s="62"/>
      <c r="D250" s="62"/>
      <c r="E250" s="62"/>
      <c r="F250" s="62"/>
      <c r="G250" s="62"/>
      <c r="H250" s="62"/>
      <c r="I250" s="62"/>
      <c r="J250" s="62"/>
      <c r="K250" s="62"/>
      <c r="L250" s="63"/>
      <c r="M250" s="1"/>
      <c r="N250" s="1"/>
      <c r="O250" s="1"/>
    </row>
    <row r="251" spans="1:15" ht="12.75" customHeight="1">
      <c r="A251" s="1"/>
      <c r="B251" s="1"/>
      <c r="C251" s="62"/>
      <c r="D251" s="62"/>
      <c r="E251" s="62"/>
      <c r="F251" s="62"/>
      <c r="G251" s="62"/>
      <c r="H251" s="62"/>
      <c r="I251" s="62"/>
      <c r="J251" s="62"/>
      <c r="K251" s="62"/>
      <c r="L251" s="63"/>
      <c r="M251" s="1"/>
      <c r="N251" s="1"/>
      <c r="O251" s="1"/>
    </row>
    <row r="252" spans="1:15" ht="12.75" customHeight="1">
      <c r="A252" s="1"/>
      <c r="B252" s="1"/>
      <c r="C252" s="62"/>
      <c r="D252" s="62"/>
      <c r="E252" s="62"/>
      <c r="F252" s="62"/>
      <c r="G252" s="62"/>
      <c r="H252" s="62"/>
      <c r="I252" s="62"/>
      <c r="J252" s="62"/>
      <c r="K252" s="62"/>
      <c r="L252" s="63"/>
      <c r="M252" s="1"/>
      <c r="N252" s="1"/>
      <c r="O252" s="1"/>
    </row>
    <row r="253" spans="1:15" ht="12.75" customHeight="1">
      <c r="A253" s="1"/>
      <c r="B253" s="1"/>
      <c r="C253" s="62"/>
      <c r="D253" s="62"/>
      <c r="E253" s="62"/>
      <c r="F253" s="62"/>
      <c r="G253" s="62"/>
      <c r="H253" s="62"/>
      <c r="I253" s="62"/>
      <c r="J253" s="62"/>
      <c r="K253" s="62"/>
      <c r="L253" s="63"/>
      <c r="M253" s="1"/>
      <c r="N253" s="1"/>
      <c r="O253" s="1"/>
    </row>
    <row r="254" spans="1:15" ht="12.75" customHeight="1">
      <c r="A254" s="1"/>
      <c r="B254" s="1"/>
      <c r="C254" s="62"/>
      <c r="D254" s="62"/>
      <c r="E254" s="62"/>
      <c r="F254" s="62"/>
      <c r="G254" s="62"/>
      <c r="H254" s="62"/>
      <c r="I254" s="62"/>
      <c r="J254" s="62"/>
      <c r="K254" s="62"/>
      <c r="L254" s="63"/>
      <c r="M254" s="1"/>
      <c r="N254" s="1"/>
      <c r="O254" s="1"/>
    </row>
    <row r="255" spans="1:15" ht="12.75" customHeight="1">
      <c r="A255" s="1"/>
      <c r="B255" s="1"/>
      <c r="C255" s="62"/>
      <c r="D255" s="62"/>
      <c r="E255" s="62"/>
      <c r="F255" s="62"/>
      <c r="G255" s="62"/>
      <c r="H255" s="62"/>
      <c r="I255" s="62"/>
      <c r="J255" s="62"/>
      <c r="K255" s="62"/>
      <c r="L255" s="63"/>
      <c r="M255" s="1"/>
      <c r="N255" s="1"/>
      <c r="O255" s="1"/>
    </row>
    <row r="256" spans="1:15" ht="12.75" customHeight="1">
      <c r="A256" s="1"/>
      <c r="B256" s="1"/>
      <c r="C256" s="62"/>
      <c r="D256" s="62"/>
      <c r="E256" s="62"/>
      <c r="F256" s="62"/>
      <c r="G256" s="62"/>
      <c r="H256" s="62"/>
      <c r="I256" s="62"/>
      <c r="J256" s="62"/>
      <c r="K256" s="62"/>
      <c r="L256" s="63"/>
      <c r="M256" s="1"/>
      <c r="N256" s="1"/>
      <c r="O256" s="1"/>
    </row>
    <row r="257" spans="1:15" ht="12.75" customHeight="1">
      <c r="A257" s="1"/>
      <c r="B257" s="1"/>
      <c r="C257" s="62"/>
      <c r="D257" s="62"/>
      <c r="E257" s="62"/>
      <c r="F257" s="62"/>
      <c r="G257" s="62"/>
      <c r="H257" s="62"/>
      <c r="I257" s="62"/>
      <c r="J257" s="62"/>
      <c r="K257" s="62"/>
      <c r="L257" s="63"/>
      <c r="M257" s="1"/>
      <c r="N257" s="1"/>
      <c r="O257" s="1"/>
    </row>
    <row r="258" spans="1:15" ht="12.75" customHeight="1">
      <c r="A258" s="1"/>
      <c r="B258" s="1"/>
      <c r="C258" s="62"/>
      <c r="D258" s="62"/>
      <c r="E258" s="62"/>
      <c r="F258" s="62"/>
      <c r="G258" s="62"/>
      <c r="H258" s="62"/>
      <c r="I258" s="62"/>
      <c r="J258" s="62"/>
      <c r="K258" s="62"/>
      <c r="L258" s="63"/>
      <c r="M258" s="1"/>
      <c r="N258" s="1"/>
      <c r="O258" s="1"/>
    </row>
    <row r="259" spans="1:15" ht="12.75" customHeight="1">
      <c r="A259" s="1"/>
      <c r="B259" s="1"/>
      <c r="C259" s="62"/>
      <c r="D259" s="62"/>
      <c r="E259" s="62"/>
      <c r="F259" s="62"/>
      <c r="G259" s="62"/>
      <c r="H259" s="62"/>
      <c r="I259" s="62"/>
      <c r="J259" s="62"/>
      <c r="K259" s="62"/>
      <c r="L259" s="63"/>
      <c r="M259" s="1"/>
      <c r="N259" s="1"/>
      <c r="O259" s="1"/>
    </row>
    <row r="260" spans="1:15" ht="12.75" customHeight="1">
      <c r="A260" s="1"/>
      <c r="B260" s="1"/>
      <c r="C260" s="62"/>
      <c r="D260" s="62"/>
      <c r="E260" s="62"/>
      <c r="F260" s="62"/>
      <c r="G260" s="62"/>
      <c r="H260" s="62"/>
      <c r="I260" s="62"/>
      <c r="J260" s="62"/>
      <c r="K260" s="62"/>
      <c r="L260" s="63"/>
      <c r="M260" s="1"/>
      <c r="N260" s="1"/>
      <c r="O260" s="1"/>
    </row>
    <row r="261" spans="1:15" ht="12.75" customHeight="1">
      <c r="A261" s="1"/>
      <c r="B261" s="1"/>
      <c r="C261" s="62"/>
      <c r="D261" s="62"/>
      <c r="E261" s="62"/>
      <c r="F261" s="62"/>
      <c r="G261" s="62"/>
      <c r="H261" s="62"/>
      <c r="I261" s="62"/>
      <c r="J261" s="62"/>
      <c r="K261" s="62"/>
      <c r="L261" s="63"/>
      <c r="M261" s="1"/>
      <c r="N261" s="1"/>
      <c r="O261" s="1"/>
    </row>
    <row r="262" spans="1:15" ht="12.75" customHeight="1">
      <c r="A262" s="1"/>
      <c r="B262" s="1"/>
      <c r="C262" s="62"/>
      <c r="D262" s="62"/>
      <c r="E262" s="62"/>
      <c r="F262" s="62"/>
      <c r="G262" s="62"/>
      <c r="H262" s="62"/>
      <c r="I262" s="62"/>
      <c r="J262" s="62"/>
      <c r="K262" s="62"/>
      <c r="L262" s="63"/>
      <c r="M262" s="1"/>
      <c r="N262" s="1"/>
      <c r="O262" s="1"/>
    </row>
    <row r="263" spans="1:15" ht="12.75" customHeight="1">
      <c r="A263" s="1"/>
      <c r="B263" s="1"/>
      <c r="C263" s="62"/>
      <c r="D263" s="62"/>
      <c r="E263" s="62"/>
      <c r="F263" s="62"/>
      <c r="G263" s="62"/>
      <c r="H263" s="62"/>
      <c r="I263" s="62"/>
      <c r="J263" s="62"/>
      <c r="K263" s="62"/>
      <c r="L263" s="63"/>
      <c r="M263" s="1"/>
      <c r="N263" s="1"/>
      <c r="O263" s="1"/>
    </row>
    <row r="264" spans="1:15" ht="12.75" customHeight="1">
      <c r="A264" s="1"/>
      <c r="B264" s="1"/>
      <c r="C264" s="62"/>
      <c r="D264" s="62"/>
      <c r="E264" s="62"/>
      <c r="F264" s="62"/>
      <c r="G264" s="62"/>
      <c r="H264" s="62"/>
      <c r="I264" s="62"/>
      <c r="J264" s="62"/>
      <c r="K264" s="62"/>
      <c r="L264" s="63"/>
      <c r="M264" s="1"/>
      <c r="N264" s="1"/>
      <c r="O264" s="1"/>
    </row>
    <row r="265" spans="1:15" ht="12.75" customHeight="1">
      <c r="A265" s="1"/>
      <c r="B265" s="1"/>
      <c r="C265" s="62"/>
      <c r="D265" s="62"/>
      <c r="E265" s="62"/>
      <c r="F265" s="62"/>
      <c r="G265" s="62"/>
      <c r="H265" s="62"/>
      <c r="I265" s="62"/>
      <c r="J265" s="62"/>
      <c r="K265" s="62"/>
      <c r="L265" s="63"/>
      <c r="M265" s="1"/>
      <c r="N265" s="1"/>
      <c r="O265" s="1"/>
    </row>
    <row r="266" spans="1:15" ht="12.75" customHeight="1">
      <c r="A266" s="1"/>
      <c r="B266" s="1"/>
      <c r="C266" s="62"/>
      <c r="D266" s="62"/>
      <c r="E266" s="62"/>
      <c r="F266" s="62"/>
      <c r="G266" s="62"/>
      <c r="H266" s="62"/>
      <c r="I266" s="62"/>
      <c r="J266" s="62"/>
      <c r="K266" s="62"/>
      <c r="L266" s="63"/>
      <c r="M266" s="1"/>
      <c r="N266" s="1"/>
      <c r="O266" s="1"/>
    </row>
    <row r="267" spans="1:15" ht="12.75" customHeight="1">
      <c r="A267" s="1"/>
      <c r="B267" s="1"/>
      <c r="C267" s="62"/>
      <c r="D267" s="62"/>
      <c r="E267" s="62"/>
      <c r="F267" s="62"/>
      <c r="G267" s="62"/>
      <c r="H267" s="62"/>
      <c r="I267" s="62"/>
      <c r="J267" s="62"/>
      <c r="K267" s="62"/>
      <c r="L267" s="63"/>
      <c r="M267" s="1"/>
      <c r="N267" s="1"/>
      <c r="O267" s="1"/>
    </row>
    <row r="268" spans="1:15" ht="12.75" customHeight="1">
      <c r="A268" s="1"/>
      <c r="B268" s="1"/>
      <c r="C268" s="62"/>
      <c r="D268" s="62"/>
      <c r="E268" s="62"/>
      <c r="F268" s="62"/>
      <c r="G268" s="62"/>
      <c r="H268" s="62"/>
      <c r="I268" s="62"/>
      <c r="J268" s="62"/>
      <c r="K268" s="62"/>
      <c r="L268" s="63"/>
      <c r="M268" s="1"/>
      <c r="N268" s="1"/>
      <c r="O268" s="1"/>
    </row>
    <row r="269" spans="1:15" ht="12.75" customHeight="1">
      <c r="A269" s="1"/>
      <c r="B269" s="1"/>
      <c r="C269" s="62"/>
      <c r="D269" s="62"/>
      <c r="E269" s="62"/>
      <c r="F269" s="62"/>
      <c r="G269" s="62"/>
      <c r="H269" s="62"/>
      <c r="I269" s="62"/>
      <c r="J269" s="62"/>
      <c r="K269" s="62"/>
      <c r="L269" s="63"/>
      <c r="M269" s="1"/>
      <c r="N269" s="1"/>
      <c r="O269" s="1"/>
    </row>
    <row r="270" spans="1:15" ht="12.75" customHeight="1">
      <c r="A270" s="1"/>
      <c r="B270" s="1"/>
      <c r="C270" s="62"/>
      <c r="D270" s="62"/>
      <c r="E270" s="62"/>
      <c r="F270" s="62"/>
      <c r="G270" s="62"/>
      <c r="H270" s="62"/>
      <c r="I270" s="62"/>
      <c r="J270" s="62"/>
      <c r="K270" s="62"/>
      <c r="L270" s="63"/>
      <c r="M270" s="1"/>
      <c r="N270" s="1"/>
      <c r="O270" s="1"/>
    </row>
    <row r="271" spans="1:15" ht="12.75" customHeight="1">
      <c r="A271" s="1"/>
      <c r="B271" s="1"/>
      <c r="C271" s="62"/>
      <c r="D271" s="62"/>
      <c r="E271" s="62"/>
      <c r="F271" s="62"/>
      <c r="G271" s="62"/>
      <c r="H271" s="62"/>
      <c r="I271" s="62"/>
      <c r="J271" s="62"/>
      <c r="K271" s="62"/>
      <c r="L271" s="63"/>
      <c r="M271" s="1"/>
      <c r="N271" s="1"/>
      <c r="O271" s="1"/>
    </row>
    <row r="272" spans="1:15" ht="12.75" customHeight="1">
      <c r="A272" s="1"/>
      <c r="B272" s="1"/>
      <c r="C272" s="62"/>
      <c r="D272" s="62"/>
      <c r="E272" s="62"/>
      <c r="F272" s="62"/>
      <c r="G272" s="62"/>
      <c r="H272" s="62"/>
      <c r="I272" s="62"/>
      <c r="J272" s="62"/>
      <c r="K272" s="62"/>
      <c r="L272" s="63"/>
      <c r="M272" s="1"/>
      <c r="N272" s="1"/>
      <c r="O272" s="1"/>
    </row>
    <row r="273" spans="1:15" ht="12.75" customHeight="1">
      <c r="A273" s="1"/>
      <c r="B273" s="1"/>
      <c r="C273" s="62"/>
      <c r="D273" s="62"/>
      <c r="E273" s="62"/>
      <c r="F273" s="62"/>
      <c r="G273" s="62"/>
      <c r="H273" s="62"/>
      <c r="I273" s="62"/>
      <c r="J273" s="62"/>
      <c r="K273" s="62"/>
      <c r="L273" s="63"/>
      <c r="M273" s="1"/>
      <c r="N273" s="1"/>
      <c r="O273" s="1"/>
    </row>
    <row r="274" spans="1:15" ht="12.75" customHeight="1">
      <c r="A274" s="1"/>
      <c r="B274" s="1"/>
      <c r="C274" s="62"/>
      <c r="D274" s="62"/>
      <c r="E274" s="62"/>
      <c r="F274" s="62"/>
      <c r="G274" s="62"/>
      <c r="H274" s="62"/>
      <c r="I274" s="62"/>
      <c r="J274" s="62"/>
      <c r="K274" s="62"/>
      <c r="L274" s="63"/>
      <c r="M274" s="1"/>
      <c r="N274" s="1"/>
      <c r="O274" s="1"/>
    </row>
    <row r="275" spans="1:15" ht="12.75" customHeight="1">
      <c r="A275" s="1"/>
      <c r="B275" s="1"/>
      <c r="C275" s="62"/>
      <c r="D275" s="62"/>
      <c r="E275" s="62"/>
      <c r="F275" s="62"/>
      <c r="G275" s="62"/>
      <c r="H275" s="62"/>
      <c r="I275" s="62"/>
      <c r="J275" s="62"/>
      <c r="K275" s="62"/>
      <c r="L275" s="63"/>
      <c r="M275" s="1"/>
      <c r="N275" s="1"/>
      <c r="O275" s="1"/>
    </row>
    <row r="276" spans="1:15" ht="12.75" customHeight="1">
      <c r="A276" s="1"/>
      <c r="B276" s="1"/>
      <c r="C276" s="62"/>
      <c r="D276" s="62"/>
      <c r="E276" s="62"/>
      <c r="F276" s="62"/>
      <c r="G276" s="62"/>
      <c r="H276" s="62"/>
      <c r="I276" s="62"/>
      <c r="J276" s="62"/>
      <c r="K276" s="62"/>
      <c r="L276" s="63"/>
      <c r="M276" s="1"/>
      <c r="N276" s="1"/>
      <c r="O276" s="1"/>
    </row>
    <row r="277" spans="1:15" ht="12.75" customHeight="1">
      <c r="A277" s="1"/>
      <c r="B277" s="1"/>
      <c r="C277" s="62"/>
      <c r="D277" s="62"/>
      <c r="E277" s="62"/>
      <c r="F277" s="62"/>
      <c r="G277" s="62"/>
      <c r="H277" s="62"/>
      <c r="I277" s="62"/>
      <c r="J277" s="62"/>
      <c r="K277" s="62"/>
      <c r="L277" s="63"/>
      <c r="M277" s="1"/>
      <c r="N277" s="1"/>
      <c r="O277" s="1"/>
    </row>
    <row r="278" spans="1:15" ht="12.75" customHeight="1">
      <c r="A278" s="1"/>
      <c r="B278" s="1"/>
      <c r="C278" s="62"/>
      <c r="D278" s="62"/>
      <c r="E278" s="62"/>
      <c r="F278" s="62"/>
      <c r="G278" s="62"/>
      <c r="H278" s="62"/>
      <c r="I278" s="62"/>
      <c r="J278" s="62"/>
      <c r="K278" s="62"/>
      <c r="L278" s="63"/>
      <c r="M278" s="1"/>
      <c r="N278" s="1"/>
      <c r="O278" s="1"/>
    </row>
    <row r="279" spans="1:15" ht="12.75" customHeight="1">
      <c r="A279" s="1"/>
      <c r="B279" s="1"/>
      <c r="C279" s="62"/>
      <c r="D279" s="62"/>
      <c r="E279" s="62"/>
      <c r="F279" s="62"/>
      <c r="G279" s="62"/>
      <c r="H279" s="62"/>
      <c r="I279" s="62"/>
      <c r="J279" s="62"/>
      <c r="K279" s="62"/>
      <c r="L279" s="63"/>
      <c r="M279" s="1"/>
      <c r="N279" s="1"/>
      <c r="O279" s="1"/>
    </row>
    <row r="280" spans="1:15" ht="12.75" customHeight="1">
      <c r="A280" s="1"/>
      <c r="B280" s="1"/>
      <c r="C280" s="62"/>
      <c r="D280" s="62"/>
      <c r="E280" s="62"/>
      <c r="F280" s="62"/>
      <c r="G280" s="62"/>
      <c r="H280" s="62"/>
      <c r="I280" s="62"/>
      <c r="J280" s="62"/>
      <c r="K280" s="62"/>
      <c r="L280" s="63"/>
      <c r="M280" s="1"/>
      <c r="N280" s="1"/>
      <c r="O280" s="1"/>
    </row>
    <row r="281" spans="1:15" ht="12.75" customHeight="1">
      <c r="A281" s="1"/>
      <c r="B281" s="1"/>
      <c r="C281" s="62"/>
      <c r="D281" s="62"/>
      <c r="E281" s="62"/>
      <c r="F281" s="62"/>
      <c r="G281" s="62"/>
      <c r="H281" s="62"/>
      <c r="I281" s="62"/>
      <c r="J281" s="62"/>
      <c r="K281" s="62"/>
      <c r="L281" s="63"/>
      <c r="M281" s="1"/>
      <c r="N281" s="1"/>
      <c r="O281" s="1"/>
    </row>
    <row r="282" spans="1:15" ht="12.75" customHeight="1">
      <c r="A282" s="1"/>
      <c r="B282" s="1"/>
      <c r="C282" s="62"/>
      <c r="D282" s="62"/>
      <c r="E282" s="62"/>
      <c r="F282" s="62"/>
      <c r="G282" s="62"/>
      <c r="H282" s="62"/>
      <c r="I282" s="62"/>
      <c r="J282" s="62"/>
      <c r="K282" s="62"/>
      <c r="L282" s="63"/>
      <c r="M282" s="1"/>
      <c r="N282" s="1"/>
      <c r="O282" s="1"/>
    </row>
    <row r="283" spans="1:15" ht="12.75" customHeight="1">
      <c r="A283" s="1"/>
      <c r="B283" s="1"/>
      <c r="C283" s="62"/>
      <c r="D283" s="62"/>
      <c r="E283" s="62"/>
      <c r="F283" s="62"/>
      <c r="G283" s="62"/>
      <c r="H283" s="62"/>
      <c r="I283" s="62"/>
      <c r="J283" s="62"/>
      <c r="K283" s="62"/>
      <c r="L283" s="63"/>
      <c r="M283" s="1"/>
      <c r="N283" s="1"/>
      <c r="O283" s="1"/>
    </row>
    <row r="284" spans="1:15" ht="12.75" customHeight="1">
      <c r="A284" s="1"/>
      <c r="B284" s="1"/>
      <c r="C284" s="62"/>
      <c r="D284" s="62"/>
      <c r="E284" s="62"/>
      <c r="F284" s="62"/>
      <c r="G284" s="62"/>
      <c r="H284" s="62"/>
      <c r="I284" s="62"/>
      <c r="J284" s="62"/>
      <c r="K284" s="62"/>
      <c r="L284" s="63"/>
      <c r="M284" s="1"/>
      <c r="N284" s="1"/>
      <c r="O284" s="1"/>
    </row>
    <row r="285" spans="1:15" ht="12.75" customHeight="1">
      <c r="A285" s="1"/>
      <c r="B285" s="1"/>
      <c r="C285" s="62"/>
      <c r="D285" s="62"/>
      <c r="E285" s="62"/>
      <c r="F285" s="62"/>
      <c r="G285" s="62"/>
      <c r="H285" s="62"/>
      <c r="I285" s="62"/>
      <c r="J285" s="62"/>
      <c r="K285" s="62"/>
      <c r="L285" s="63"/>
      <c r="M285" s="1"/>
      <c r="N285" s="1"/>
      <c r="O285" s="1"/>
    </row>
    <row r="286" spans="1:15" ht="12.75" customHeight="1">
      <c r="A286" s="1"/>
      <c r="B286" s="1"/>
      <c r="C286" s="62"/>
      <c r="D286" s="62"/>
      <c r="E286" s="62"/>
      <c r="F286" s="62"/>
      <c r="G286" s="62"/>
      <c r="H286" s="62"/>
      <c r="I286" s="62"/>
      <c r="J286" s="62"/>
      <c r="K286" s="62"/>
      <c r="L286" s="63"/>
      <c r="M286" s="1"/>
      <c r="N286" s="1"/>
      <c r="O286" s="1"/>
    </row>
    <row r="287" spans="1:15" ht="12.75" customHeight="1">
      <c r="A287" s="1"/>
      <c r="B287" s="1"/>
      <c r="C287" s="62"/>
      <c r="D287" s="62"/>
      <c r="E287" s="62"/>
      <c r="F287" s="62"/>
      <c r="G287" s="62"/>
      <c r="H287" s="62"/>
      <c r="I287" s="62"/>
      <c r="J287" s="62"/>
      <c r="K287" s="62"/>
      <c r="L287" s="63"/>
      <c r="M287" s="1"/>
      <c r="N287" s="1"/>
      <c r="O287" s="1"/>
    </row>
    <row r="288" spans="1:15" ht="12.75" customHeight="1">
      <c r="A288" s="1"/>
      <c r="B288" s="1"/>
      <c r="C288" s="62"/>
      <c r="D288" s="62"/>
      <c r="E288" s="62"/>
      <c r="F288" s="62"/>
      <c r="G288" s="62"/>
      <c r="H288" s="62"/>
      <c r="I288" s="62"/>
      <c r="J288" s="62"/>
      <c r="K288" s="62"/>
      <c r="L288" s="63"/>
      <c r="M288" s="1"/>
      <c r="N288" s="1"/>
      <c r="O288" s="1"/>
    </row>
    <row r="289" spans="1:15" ht="12.75" customHeight="1">
      <c r="A289" s="1"/>
      <c r="B289" s="1"/>
      <c r="C289" s="62"/>
      <c r="D289" s="62"/>
      <c r="E289" s="62"/>
      <c r="F289" s="62"/>
      <c r="G289" s="62"/>
      <c r="H289" s="62"/>
      <c r="I289" s="62"/>
      <c r="J289" s="62"/>
      <c r="K289" s="62"/>
      <c r="L289" s="63"/>
      <c r="M289" s="1"/>
      <c r="N289" s="1"/>
      <c r="O289" s="1"/>
    </row>
    <row r="290" spans="1:15" ht="12.75" customHeight="1">
      <c r="A290" s="1"/>
      <c r="B290" s="1"/>
      <c r="C290" s="62"/>
      <c r="D290" s="62"/>
      <c r="E290" s="62"/>
      <c r="F290" s="62"/>
      <c r="G290" s="62"/>
      <c r="H290" s="62"/>
      <c r="I290" s="62"/>
      <c r="J290" s="62"/>
      <c r="K290" s="62"/>
      <c r="L290" s="63"/>
      <c r="M290" s="1"/>
      <c r="N290" s="1"/>
      <c r="O290" s="1"/>
    </row>
    <row r="291" spans="1:15" ht="12.75" customHeight="1">
      <c r="A291" s="1"/>
      <c r="B291" s="1"/>
      <c r="C291" s="62"/>
      <c r="D291" s="62"/>
      <c r="E291" s="62"/>
      <c r="F291" s="62"/>
      <c r="G291" s="62"/>
      <c r="H291" s="62"/>
      <c r="I291" s="62"/>
      <c r="J291" s="62"/>
      <c r="K291" s="62"/>
      <c r="L291" s="63"/>
      <c r="M291" s="1"/>
      <c r="N291" s="1"/>
      <c r="O291" s="1"/>
    </row>
    <row r="292" spans="1:15" ht="12.75" customHeight="1">
      <c r="A292" s="1"/>
      <c r="B292" s="1"/>
      <c r="C292" s="62"/>
      <c r="D292" s="62"/>
      <c r="E292" s="62"/>
      <c r="F292" s="62"/>
      <c r="G292" s="62"/>
      <c r="H292" s="62"/>
      <c r="I292" s="62"/>
      <c r="J292" s="62"/>
      <c r="K292" s="62"/>
      <c r="L292" s="63"/>
      <c r="M292" s="1"/>
      <c r="N292" s="1"/>
      <c r="O292" s="1"/>
    </row>
    <row r="293" spans="1:15" ht="12.75" customHeight="1">
      <c r="A293" s="1"/>
      <c r="B293" s="1"/>
      <c r="C293" s="68"/>
      <c r="D293" s="68"/>
      <c r="E293" s="68"/>
      <c r="F293" s="68"/>
      <c r="G293" s="68"/>
      <c r="H293" s="68"/>
      <c r="I293" s="68"/>
      <c r="J293" s="68"/>
      <c r="K293" s="68"/>
      <c r="L293" s="63"/>
      <c r="M293" s="1"/>
      <c r="N293" s="1"/>
      <c r="O293" s="1"/>
    </row>
    <row r="294" spans="1:15" ht="12.75" customHeight="1">
      <c r="A294" s="1"/>
      <c r="B294" s="1"/>
      <c r="C294" s="62"/>
      <c r="D294" s="62"/>
      <c r="E294" s="62"/>
      <c r="F294" s="62"/>
      <c r="G294" s="62"/>
      <c r="H294" s="62"/>
      <c r="I294" s="62"/>
      <c r="J294" s="62"/>
      <c r="K294" s="62"/>
      <c r="L294" s="63"/>
      <c r="M294" s="1"/>
      <c r="N294" s="1"/>
      <c r="O294" s="1"/>
    </row>
    <row r="295" spans="1:15" ht="12.75" customHeight="1">
      <c r="A295" s="1"/>
      <c r="B295" s="1"/>
      <c r="C295" s="62"/>
      <c r="D295" s="62"/>
      <c r="E295" s="62"/>
      <c r="F295" s="62"/>
      <c r="G295" s="62"/>
      <c r="H295" s="62"/>
      <c r="I295" s="62"/>
      <c r="J295" s="62"/>
      <c r="K295" s="62"/>
      <c r="L295" s="63"/>
      <c r="M295" s="1"/>
      <c r="N295" s="1"/>
      <c r="O295" s="1"/>
    </row>
    <row r="296" spans="1:15" ht="12.75" customHeight="1">
      <c r="A296" s="1"/>
      <c r="B296" s="1"/>
      <c r="C296" s="62"/>
      <c r="D296" s="62"/>
      <c r="E296" s="62"/>
      <c r="F296" s="62"/>
      <c r="G296" s="62"/>
      <c r="H296" s="62"/>
      <c r="I296" s="62"/>
      <c r="J296" s="62"/>
      <c r="K296" s="62"/>
      <c r="L296" s="63"/>
      <c r="M296" s="1"/>
      <c r="N296" s="1"/>
      <c r="O296" s="1"/>
    </row>
    <row r="297" spans="1:15" ht="12.75" customHeight="1">
      <c r="A297" s="1"/>
      <c r="B297" s="1"/>
      <c r="C297" s="62"/>
      <c r="D297" s="62"/>
      <c r="E297" s="62"/>
      <c r="F297" s="62"/>
      <c r="G297" s="62"/>
      <c r="H297" s="62"/>
      <c r="I297" s="62"/>
      <c r="J297" s="62"/>
      <c r="K297" s="62"/>
      <c r="L297" s="63"/>
      <c r="M297" s="1"/>
      <c r="N297" s="1"/>
      <c r="O297" s="1"/>
    </row>
    <row r="298" spans="1:15" ht="12.75" customHeight="1">
      <c r="A298" s="1"/>
      <c r="B298" s="1"/>
      <c r="C298" s="62"/>
      <c r="D298" s="62"/>
      <c r="E298" s="62"/>
      <c r="F298" s="62"/>
      <c r="G298" s="62"/>
      <c r="H298" s="62"/>
      <c r="I298" s="62"/>
      <c r="J298" s="62"/>
      <c r="K298" s="62"/>
      <c r="L298" s="63"/>
      <c r="M298" s="1"/>
      <c r="N298" s="1"/>
      <c r="O298" s="1"/>
    </row>
    <row r="299" spans="1:15" ht="12.75" customHeight="1">
      <c r="A299" s="1"/>
      <c r="B299" s="1"/>
      <c r="C299" s="62"/>
      <c r="D299" s="62"/>
      <c r="E299" s="62"/>
      <c r="F299" s="62"/>
      <c r="G299" s="62"/>
      <c r="H299" s="62"/>
      <c r="I299" s="62"/>
      <c r="J299" s="62"/>
      <c r="K299" s="62"/>
      <c r="L299" s="63"/>
      <c r="M299" s="1"/>
      <c r="N299" s="1"/>
      <c r="O299" s="1"/>
    </row>
    <row r="300" spans="1:15" ht="12.75" customHeight="1">
      <c r="A300" s="1"/>
      <c r="B300" s="1"/>
      <c r="C300" s="62"/>
      <c r="D300" s="62"/>
      <c r="E300" s="62"/>
      <c r="F300" s="62"/>
      <c r="G300" s="62"/>
      <c r="H300" s="62"/>
      <c r="I300" s="62"/>
      <c r="J300" s="62"/>
      <c r="K300" s="62"/>
      <c r="L300" s="63"/>
      <c r="M300" s="1"/>
      <c r="N300" s="1"/>
      <c r="O300" s="1"/>
    </row>
    <row r="301" spans="1:15" ht="12.75" customHeight="1">
      <c r="A301" s="1"/>
      <c r="B301" s="1"/>
      <c r="C301" s="62"/>
      <c r="D301" s="62"/>
      <c r="E301" s="62"/>
      <c r="F301" s="62"/>
      <c r="G301" s="62"/>
      <c r="H301" s="62"/>
      <c r="I301" s="62"/>
      <c r="J301" s="62"/>
      <c r="K301" s="62"/>
      <c r="L301" s="63"/>
      <c r="M301" s="1"/>
      <c r="N301" s="1"/>
      <c r="O301" s="1"/>
    </row>
    <row r="302" spans="1:15" ht="12.75" customHeight="1">
      <c r="A302" s="1"/>
      <c r="B302" s="1"/>
      <c r="C302" s="62"/>
      <c r="D302" s="62"/>
      <c r="E302" s="62"/>
      <c r="F302" s="62"/>
      <c r="G302" s="62"/>
      <c r="H302" s="62"/>
      <c r="I302" s="62"/>
      <c r="J302" s="62"/>
      <c r="K302" s="62"/>
      <c r="L302" s="63"/>
      <c r="M302" s="1"/>
      <c r="N302" s="1"/>
      <c r="O302" s="1"/>
    </row>
    <row r="303" spans="1:15" ht="12.75" customHeight="1">
      <c r="A303" s="1"/>
      <c r="B303" s="1"/>
      <c r="C303" s="62"/>
      <c r="D303" s="62"/>
      <c r="E303" s="62"/>
      <c r="F303" s="62"/>
      <c r="G303" s="62"/>
      <c r="H303" s="62"/>
      <c r="I303" s="62"/>
      <c r="J303" s="62"/>
      <c r="K303" s="62"/>
      <c r="L303" s="63"/>
      <c r="M303" s="1"/>
      <c r="N303" s="1"/>
      <c r="O303" s="1"/>
    </row>
    <row r="304" spans="1:15" ht="12.75" customHeight="1">
      <c r="A304" s="1"/>
      <c r="B304" s="1"/>
      <c r="C304" s="62"/>
      <c r="D304" s="62"/>
      <c r="E304" s="62"/>
      <c r="F304" s="62"/>
      <c r="G304" s="62"/>
      <c r="H304" s="62"/>
      <c r="I304" s="62"/>
      <c r="J304" s="62"/>
      <c r="K304" s="62"/>
      <c r="L304" s="63"/>
      <c r="M304" s="1"/>
      <c r="N304" s="1"/>
      <c r="O304" s="1"/>
    </row>
    <row r="305" spans="1:15" ht="12.75" customHeight="1">
      <c r="A305" s="1"/>
      <c r="B305" s="1"/>
      <c r="C305" s="62"/>
      <c r="D305" s="62"/>
      <c r="E305" s="62"/>
      <c r="F305" s="62"/>
      <c r="G305" s="62"/>
      <c r="H305" s="62"/>
      <c r="I305" s="62"/>
      <c r="J305" s="62"/>
      <c r="K305" s="62"/>
      <c r="L305" s="63"/>
      <c r="M305" s="1"/>
      <c r="N305" s="1"/>
      <c r="O305" s="1"/>
    </row>
    <row r="306" spans="1:15" ht="12.75" customHeight="1">
      <c r="A306" s="1"/>
      <c r="B306" s="1"/>
      <c r="C306" s="62"/>
      <c r="D306" s="62"/>
      <c r="E306" s="62"/>
      <c r="F306" s="62"/>
      <c r="G306" s="62"/>
      <c r="H306" s="62"/>
      <c r="I306" s="62"/>
      <c r="J306" s="62"/>
      <c r="K306" s="62"/>
      <c r="L306" s="63"/>
      <c r="M306" s="1"/>
      <c r="N306" s="1"/>
      <c r="O306" s="1"/>
    </row>
    <row r="307" spans="1:15" ht="12.75" customHeight="1">
      <c r="A307" s="1"/>
      <c r="B307" s="1"/>
      <c r="C307" s="62"/>
      <c r="D307" s="62"/>
      <c r="E307" s="62"/>
      <c r="F307" s="62"/>
      <c r="G307" s="62"/>
      <c r="H307" s="62"/>
      <c r="I307" s="62"/>
      <c r="J307" s="62"/>
      <c r="K307" s="62"/>
      <c r="L307" s="63"/>
      <c r="M307" s="1"/>
      <c r="N307" s="1"/>
      <c r="O307" s="1"/>
    </row>
    <row r="308" spans="1:15" ht="12.75" customHeight="1">
      <c r="A308" s="1"/>
      <c r="B308" s="1"/>
      <c r="C308" s="62"/>
      <c r="D308" s="62"/>
      <c r="E308" s="62"/>
      <c r="F308" s="62"/>
      <c r="G308" s="62"/>
      <c r="H308" s="62"/>
      <c r="I308" s="62"/>
      <c r="J308" s="62"/>
      <c r="K308" s="62"/>
      <c r="L308" s="63"/>
      <c r="M308" s="1"/>
      <c r="N308" s="1"/>
      <c r="O308" s="1"/>
    </row>
    <row r="309" spans="1:15" ht="12.75" customHeight="1">
      <c r="A309" s="1"/>
      <c r="B309" s="1"/>
      <c r="C309" s="62"/>
      <c r="D309" s="62"/>
      <c r="E309" s="62"/>
      <c r="F309" s="62"/>
      <c r="G309" s="62"/>
      <c r="H309" s="62"/>
      <c r="I309" s="62"/>
      <c r="J309" s="62"/>
      <c r="K309" s="62"/>
      <c r="L309" s="63"/>
      <c r="M309" s="1"/>
      <c r="N309" s="1"/>
      <c r="O309" s="1"/>
    </row>
    <row r="310" spans="1:15" ht="12.75" customHeight="1">
      <c r="A310" s="1"/>
      <c r="B310" s="1"/>
      <c r="C310" s="62"/>
      <c r="D310" s="62"/>
      <c r="E310" s="62"/>
      <c r="F310" s="62"/>
      <c r="G310" s="62"/>
      <c r="H310" s="62"/>
      <c r="I310" s="62"/>
      <c r="J310" s="62"/>
      <c r="K310" s="62"/>
      <c r="L310" s="63"/>
      <c r="M310" s="1"/>
      <c r="N310" s="1"/>
      <c r="O310" s="1"/>
    </row>
    <row r="311" spans="1:15" ht="12.75" customHeight="1">
      <c r="A311" s="1"/>
      <c r="B311" s="1"/>
      <c r="C311" s="62"/>
      <c r="D311" s="62"/>
      <c r="E311" s="62"/>
      <c r="F311" s="62"/>
      <c r="G311" s="62"/>
      <c r="H311" s="62"/>
      <c r="I311" s="62"/>
      <c r="J311" s="62"/>
      <c r="K311" s="62"/>
      <c r="L311" s="63"/>
      <c r="M311" s="1"/>
      <c r="N311" s="1"/>
      <c r="O311" s="1"/>
    </row>
    <row r="312" spans="1:15" ht="12.75" customHeight="1">
      <c r="A312" s="1"/>
      <c r="B312" s="1"/>
      <c r="C312" s="62"/>
      <c r="D312" s="62"/>
      <c r="E312" s="62"/>
      <c r="F312" s="62"/>
      <c r="G312" s="62"/>
      <c r="H312" s="62"/>
      <c r="I312" s="62"/>
      <c r="J312" s="62"/>
      <c r="K312" s="62"/>
      <c r="L312" s="63"/>
      <c r="M312" s="1"/>
      <c r="N312" s="1"/>
      <c r="O312" s="1"/>
    </row>
    <row r="313" spans="1:15" ht="12.75" customHeight="1">
      <c r="A313" s="1"/>
      <c r="B313" s="1"/>
      <c r="C313" s="62"/>
      <c r="D313" s="62"/>
      <c r="E313" s="62"/>
      <c r="F313" s="62"/>
      <c r="G313" s="62"/>
      <c r="H313" s="62"/>
      <c r="I313" s="62"/>
      <c r="J313" s="62"/>
      <c r="K313" s="62"/>
      <c r="L313" s="63"/>
      <c r="M313" s="1"/>
      <c r="N313" s="1"/>
      <c r="O313" s="1"/>
    </row>
    <row r="314" spans="1:15" ht="12.75" customHeight="1">
      <c r="A314" s="1"/>
      <c r="B314" s="1"/>
      <c r="C314" s="62"/>
      <c r="D314" s="62"/>
      <c r="E314" s="62"/>
      <c r="F314" s="62"/>
      <c r="G314" s="62"/>
      <c r="H314" s="62"/>
      <c r="I314" s="62"/>
      <c r="J314" s="62"/>
      <c r="K314" s="62"/>
      <c r="L314" s="63"/>
      <c r="M314" s="1"/>
      <c r="N314" s="1"/>
      <c r="O314" s="1"/>
    </row>
    <row r="315" spans="1:15" ht="12.75" customHeight="1">
      <c r="A315" s="1"/>
      <c r="B315" s="1"/>
      <c r="C315" s="62"/>
      <c r="D315" s="62"/>
      <c r="E315" s="62"/>
      <c r="F315" s="62"/>
      <c r="G315" s="62"/>
      <c r="H315" s="62"/>
      <c r="I315" s="62"/>
      <c r="J315" s="62"/>
      <c r="K315" s="62"/>
      <c r="L315" s="63"/>
      <c r="M315" s="1"/>
      <c r="N315" s="1"/>
      <c r="O315" s="1"/>
    </row>
    <row r="316" spans="1:15" ht="12.75" customHeight="1">
      <c r="A316" s="1"/>
      <c r="B316" s="1"/>
      <c r="C316" s="62"/>
      <c r="D316" s="62"/>
      <c r="E316" s="62"/>
      <c r="F316" s="62"/>
      <c r="G316" s="62"/>
      <c r="H316" s="62"/>
      <c r="I316" s="62"/>
      <c r="J316" s="62"/>
      <c r="K316" s="62"/>
      <c r="L316" s="63"/>
      <c r="M316" s="1"/>
      <c r="N316" s="1"/>
      <c r="O316" s="1"/>
    </row>
    <row r="317" spans="1:15" ht="12.75" customHeight="1">
      <c r="A317" s="1"/>
      <c r="B317" s="1"/>
      <c r="C317" s="62"/>
      <c r="D317" s="62"/>
      <c r="E317" s="62"/>
      <c r="F317" s="62"/>
      <c r="G317" s="62"/>
      <c r="H317" s="62"/>
      <c r="I317" s="62"/>
      <c r="J317" s="62"/>
      <c r="K317" s="62"/>
      <c r="L317" s="63"/>
      <c r="M317" s="1"/>
      <c r="N317" s="1"/>
      <c r="O317" s="1"/>
    </row>
    <row r="318" spans="1:15" ht="12.75" customHeight="1">
      <c r="A318" s="1"/>
      <c r="B318" s="1"/>
      <c r="C318" s="62"/>
      <c r="D318" s="62"/>
      <c r="E318" s="62"/>
      <c r="F318" s="62"/>
      <c r="G318" s="62"/>
      <c r="H318" s="62"/>
      <c r="I318" s="62"/>
      <c r="J318" s="62"/>
      <c r="K318" s="62"/>
      <c r="L318" s="63"/>
      <c r="M318" s="1"/>
      <c r="N318" s="1"/>
      <c r="O318" s="1"/>
    </row>
    <row r="319" spans="1:15" ht="12.75" customHeight="1">
      <c r="A319" s="1"/>
      <c r="B319" s="1"/>
      <c r="C319" s="62"/>
      <c r="D319" s="62"/>
      <c r="E319" s="62"/>
      <c r="F319" s="62"/>
      <c r="G319" s="62"/>
      <c r="H319" s="62"/>
      <c r="I319" s="62"/>
      <c r="J319" s="62"/>
      <c r="K319" s="62"/>
      <c r="L319" s="63"/>
      <c r="M319" s="1"/>
      <c r="N319" s="1"/>
      <c r="O319" s="1"/>
    </row>
    <row r="320" spans="1:15" ht="12.75" customHeight="1">
      <c r="A320" s="1"/>
      <c r="B320" s="1"/>
      <c r="C320" s="62"/>
      <c r="D320" s="62"/>
      <c r="E320" s="62"/>
      <c r="F320" s="62"/>
      <c r="G320" s="62"/>
      <c r="H320" s="62"/>
      <c r="I320" s="62"/>
      <c r="J320" s="62"/>
      <c r="K320" s="62"/>
      <c r="L320" s="63"/>
      <c r="M320" s="1"/>
      <c r="N320" s="1"/>
      <c r="O320" s="1"/>
    </row>
    <row r="321" spans="1:15" ht="12.75" customHeight="1">
      <c r="A321" s="1"/>
      <c r="B321" s="1"/>
      <c r="C321" s="62"/>
      <c r="D321" s="62"/>
      <c r="E321" s="62"/>
      <c r="F321" s="62"/>
      <c r="G321" s="62"/>
      <c r="H321" s="62"/>
      <c r="I321" s="62"/>
      <c r="J321" s="62"/>
      <c r="K321" s="62"/>
      <c r="L321" s="63"/>
      <c r="M321" s="1"/>
      <c r="N321" s="1"/>
      <c r="O321" s="1"/>
    </row>
    <row r="322" spans="1:15" ht="12.75" customHeight="1">
      <c r="A322" s="1"/>
      <c r="B322" s="1"/>
      <c r="C322" s="62"/>
      <c r="D322" s="62"/>
      <c r="E322" s="62"/>
      <c r="F322" s="62"/>
      <c r="G322" s="62"/>
      <c r="H322" s="62"/>
      <c r="I322" s="62"/>
      <c r="J322" s="62"/>
      <c r="K322" s="62"/>
      <c r="L322" s="63"/>
      <c r="M322" s="1"/>
      <c r="N322" s="1"/>
      <c r="O322" s="1"/>
    </row>
    <row r="323" spans="1:15" ht="12.75" customHeight="1">
      <c r="A323" s="1"/>
      <c r="B323" s="1"/>
      <c r="C323" s="62"/>
      <c r="D323" s="62"/>
      <c r="E323" s="62"/>
      <c r="F323" s="62"/>
      <c r="G323" s="62"/>
      <c r="H323" s="62"/>
      <c r="I323" s="62"/>
      <c r="J323" s="62"/>
      <c r="K323" s="62"/>
      <c r="L323" s="63"/>
      <c r="M323" s="1"/>
      <c r="N323" s="1"/>
      <c r="O323" s="1"/>
    </row>
    <row r="324" spans="1:15" ht="12.75" customHeight="1">
      <c r="A324" s="1"/>
      <c r="B324" s="1"/>
      <c r="C324" s="62"/>
      <c r="D324" s="62"/>
      <c r="E324" s="62"/>
      <c r="F324" s="62"/>
      <c r="G324" s="62"/>
      <c r="H324" s="62"/>
      <c r="I324" s="62"/>
      <c r="J324" s="62"/>
      <c r="K324" s="62"/>
      <c r="L324" s="63"/>
      <c r="M324" s="1"/>
      <c r="N324" s="1"/>
      <c r="O324" s="1"/>
    </row>
    <row r="325" spans="1:15" ht="12.75" customHeight="1">
      <c r="A325" s="1"/>
      <c r="B325" s="1"/>
      <c r="C325" s="62"/>
      <c r="D325" s="62"/>
      <c r="E325" s="62"/>
      <c r="F325" s="62"/>
      <c r="G325" s="62"/>
      <c r="H325" s="62"/>
      <c r="I325" s="62"/>
      <c r="J325" s="62"/>
      <c r="K325" s="62"/>
      <c r="L325" s="63"/>
      <c r="M325" s="1"/>
      <c r="N325" s="1"/>
      <c r="O325" s="1"/>
    </row>
    <row r="326" spans="1:15" ht="12.75" customHeight="1">
      <c r="A326" s="1"/>
      <c r="B326" s="1"/>
      <c r="C326" s="62"/>
      <c r="D326" s="62"/>
      <c r="E326" s="62"/>
      <c r="F326" s="62"/>
      <c r="G326" s="62"/>
      <c r="H326" s="62"/>
      <c r="I326" s="62"/>
      <c r="J326" s="62"/>
      <c r="K326" s="62"/>
      <c r="L326" s="63"/>
      <c r="M326" s="1"/>
      <c r="N326" s="1"/>
      <c r="O326" s="1"/>
    </row>
    <row r="327" spans="1:15" ht="12.75" customHeight="1">
      <c r="A327" s="1"/>
      <c r="B327" s="1"/>
      <c r="C327" s="62"/>
      <c r="D327" s="62"/>
      <c r="E327" s="62"/>
      <c r="F327" s="62"/>
      <c r="G327" s="62"/>
      <c r="H327" s="62"/>
      <c r="I327" s="62"/>
      <c r="J327" s="62"/>
      <c r="K327" s="62"/>
      <c r="L327" s="63"/>
      <c r="M327" s="1"/>
      <c r="N327" s="1"/>
      <c r="O327" s="1"/>
    </row>
    <row r="328" spans="1:15" ht="12.75" customHeight="1">
      <c r="A328" s="1"/>
      <c r="B328" s="1"/>
      <c r="C328" s="62"/>
      <c r="D328" s="62"/>
      <c r="E328" s="62"/>
      <c r="F328" s="62"/>
      <c r="G328" s="62"/>
      <c r="H328" s="62"/>
      <c r="I328" s="62"/>
      <c r="J328" s="62"/>
      <c r="K328" s="62"/>
      <c r="L328" s="63"/>
      <c r="M328" s="1"/>
      <c r="N328" s="1"/>
      <c r="O328" s="1"/>
    </row>
    <row r="329" spans="1:15" ht="12.75" customHeight="1">
      <c r="A329" s="1"/>
      <c r="B329" s="1"/>
      <c r="C329" s="62"/>
      <c r="D329" s="62"/>
      <c r="E329" s="62"/>
      <c r="F329" s="62"/>
      <c r="G329" s="62"/>
      <c r="H329" s="62"/>
      <c r="I329" s="62"/>
      <c r="J329" s="62"/>
      <c r="K329" s="62"/>
      <c r="L329" s="63"/>
      <c r="M329" s="1"/>
      <c r="N329" s="1"/>
      <c r="O329" s="1"/>
    </row>
    <row r="330" spans="1:15" ht="12.75" customHeight="1">
      <c r="A330" s="1"/>
      <c r="B330" s="1"/>
      <c r="C330" s="62"/>
      <c r="D330" s="62"/>
      <c r="E330" s="62"/>
      <c r="F330" s="62"/>
      <c r="G330" s="62"/>
      <c r="H330" s="62"/>
      <c r="I330" s="62"/>
      <c r="J330" s="62"/>
      <c r="K330" s="62"/>
      <c r="L330" s="63"/>
      <c r="M330" s="1"/>
      <c r="N330" s="1"/>
      <c r="O330" s="1"/>
    </row>
    <row r="331" spans="1:15" ht="12.75" customHeight="1">
      <c r="A331" s="1"/>
      <c r="B331" s="1"/>
      <c r="C331" s="62"/>
      <c r="D331" s="62"/>
      <c r="E331" s="62"/>
      <c r="F331" s="62"/>
      <c r="G331" s="62"/>
      <c r="H331" s="62"/>
      <c r="I331" s="62"/>
      <c r="J331" s="62"/>
      <c r="K331" s="62"/>
      <c r="L331" s="63"/>
      <c r="M331" s="1"/>
      <c r="N331" s="1"/>
      <c r="O331" s="1"/>
    </row>
    <row r="332" spans="1:15" ht="12.75" customHeight="1">
      <c r="A332" s="1"/>
      <c r="B332" s="1"/>
      <c r="C332" s="62"/>
      <c r="D332" s="62"/>
      <c r="E332" s="62"/>
      <c r="F332" s="62"/>
      <c r="G332" s="62"/>
      <c r="H332" s="62"/>
      <c r="I332" s="62"/>
      <c r="J332" s="62"/>
      <c r="K332" s="62"/>
      <c r="L332" s="63"/>
      <c r="M332" s="1"/>
      <c r="N332" s="1"/>
      <c r="O332" s="1"/>
    </row>
    <row r="333" spans="1:15" ht="12.75" customHeight="1">
      <c r="A333" s="1"/>
      <c r="B333" s="1"/>
      <c r="C333" s="62"/>
      <c r="D333" s="62"/>
      <c r="E333" s="62"/>
      <c r="F333" s="62"/>
      <c r="G333" s="62"/>
      <c r="H333" s="62"/>
      <c r="I333" s="62"/>
      <c r="J333" s="62"/>
      <c r="K333" s="62"/>
      <c r="L333" s="63"/>
      <c r="M333" s="1"/>
      <c r="N333" s="1"/>
      <c r="O333" s="1"/>
    </row>
    <row r="334" spans="1:15" ht="12.75" customHeight="1">
      <c r="A334" s="1"/>
      <c r="B334" s="1"/>
      <c r="C334" s="68"/>
      <c r="D334" s="68"/>
      <c r="E334" s="62"/>
      <c r="F334" s="62"/>
      <c r="G334" s="62"/>
      <c r="H334" s="68"/>
      <c r="I334" s="68"/>
      <c r="J334" s="68"/>
      <c r="K334" s="68"/>
      <c r="L334" s="63"/>
      <c r="M334" s="1"/>
      <c r="N334" s="1"/>
      <c r="O334" s="1"/>
    </row>
    <row r="335" spans="1:15" ht="12.75" customHeight="1">
      <c r="A335" s="1"/>
      <c r="B335" s="1"/>
      <c r="C335" s="62"/>
      <c r="D335" s="62"/>
      <c r="E335" s="62"/>
      <c r="F335" s="62"/>
      <c r="G335" s="62"/>
      <c r="H335" s="62"/>
      <c r="I335" s="62"/>
      <c r="J335" s="62"/>
      <c r="K335" s="62"/>
      <c r="L335" s="63"/>
      <c r="M335" s="1"/>
      <c r="N335" s="1"/>
      <c r="O335" s="1"/>
    </row>
    <row r="336" spans="1:15" ht="12.75" customHeight="1">
      <c r="A336" s="1"/>
      <c r="B336" s="1"/>
      <c r="C336" s="62"/>
      <c r="D336" s="62"/>
      <c r="E336" s="62"/>
      <c r="F336" s="62"/>
      <c r="G336" s="62"/>
      <c r="H336" s="62"/>
      <c r="I336" s="62"/>
      <c r="J336" s="62"/>
      <c r="K336" s="62"/>
      <c r="L336" s="63"/>
      <c r="M336" s="1"/>
      <c r="N336" s="1"/>
      <c r="O336" s="1"/>
    </row>
    <row r="337" spans="1:15" ht="12.75" customHeight="1">
      <c r="A337" s="1"/>
      <c r="B337" s="1"/>
      <c r="C337" s="62"/>
      <c r="D337" s="62"/>
      <c r="E337" s="62"/>
      <c r="F337" s="62"/>
      <c r="G337" s="62"/>
      <c r="H337" s="62"/>
      <c r="I337" s="62"/>
      <c r="J337" s="62"/>
      <c r="K337" s="62"/>
      <c r="L337" s="63"/>
      <c r="M337" s="1"/>
      <c r="N337" s="1"/>
      <c r="O337" s="1"/>
    </row>
    <row r="338" spans="1:15" ht="12.75" customHeight="1">
      <c r="A338" s="1"/>
      <c r="B338" s="1"/>
      <c r="C338" s="62"/>
      <c r="D338" s="62"/>
      <c r="E338" s="62"/>
      <c r="F338" s="62"/>
      <c r="G338" s="62"/>
      <c r="H338" s="62"/>
      <c r="I338" s="62"/>
      <c r="J338" s="62"/>
      <c r="K338" s="62"/>
      <c r="L338" s="63"/>
      <c r="M338" s="1"/>
      <c r="N338" s="1"/>
      <c r="O338" s="1"/>
    </row>
    <row r="339" spans="1:15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51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51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51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51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51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51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51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51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51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51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51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51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51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51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51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51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51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51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51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51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51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51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51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51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51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51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51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51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51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51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51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51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51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51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51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51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51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51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51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51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51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51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51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51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51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51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51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51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51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51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51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51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51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51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51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51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51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51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51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51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51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51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51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51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51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51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51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51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51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51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51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51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51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51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51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51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51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51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51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51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51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51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51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51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51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51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51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51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51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51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51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51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51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51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51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51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51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51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51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51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51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51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51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51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51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51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51"/>
      <c r="M445" s="1"/>
      <c r="N445" s="1"/>
      <c r="O445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" footer="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0"/>
  <sheetViews>
    <sheetView zoomScale="85" zoomScaleNormal="85" workbookViewId="0">
      <pane ySplit="10" topLeftCell="A11" activePane="bottomLeft" state="frozen"/>
      <selection pane="bottomLeft" activeCell="B11" sqref="B11"/>
    </sheetView>
  </sheetViews>
  <sheetFormatPr defaultColWidth="14.425781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371"/>
      <c r="B1" s="372"/>
      <c r="C1" s="72"/>
      <c r="D1" s="72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3" t="s">
        <v>310</v>
      </c>
      <c r="M5" s="1"/>
      <c r="N5" s="1"/>
      <c r="O5" s="1"/>
    </row>
    <row r="6" spans="1:15" ht="12.75" customHeight="1">
      <c r="A6" s="73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45167</v>
      </c>
      <c r="L6" s="1"/>
      <c r="M6" s="1"/>
      <c r="N6" s="1"/>
      <c r="O6" s="1"/>
    </row>
    <row r="7" spans="1:15" ht="12.75" customHeight="1">
      <c r="B7" s="1"/>
      <c r="C7" s="1" t="s">
        <v>311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70"/>
      <c r="B8" s="5"/>
      <c r="C8" s="5"/>
      <c r="D8" s="5"/>
      <c r="E8" s="5"/>
      <c r="F8" s="5"/>
      <c r="G8" s="74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364" t="s">
        <v>16</v>
      </c>
      <c r="B9" s="366" t="s">
        <v>18</v>
      </c>
      <c r="C9" s="370" t="s">
        <v>20</v>
      </c>
      <c r="D9" s="370" t="s">
        <v>21</v>
      </c>
      <c r="E9" s="361" t="s">
        <v>22</v>
      </c>
      <c r="F9" s="362"/>
      <c r="G9" s="363"/>
      <c r="H9" s="361" t="s">
        <v>23</v>
      </c>
      <c r="I9" s="362"/>
      <c r="J9" s="363"/>
      <c r="K9" s="26"/>
      <c r="L9" s="27"/>
      <c r="M9" s="53"/>
      <c r="N9" s="1"/>
      <c r="O9" s="1"/>
    </row>
    <row r="10" spans="1:15" ht="42.75" customHeight="1">
      <c r="A10" s="368"/>
      <c r="B10" s="369"/>
      <c r="C10" s="369"/>
      <c r="D10" s="369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9" t="s">
        <v>32</v>
      </c>
      <c r="M10" s="55" t="s">
        <v>258</v>
      </c>
      <c r="N10" s="1"/>
      <c r="O10" s="1"/>
    </row>
    <row r="11" spans="1:15" ht="12" customHeight="1">
      <c r="A11" s="33">
        <v>1</v>
      </c>
      <c r="B11" s="58" t="s">
        <v>312</v>
      </c>
      <c r="C11" s="31">
        <v>505.6</v>
      </c>
      <c r="D11" s="38">
        <v>507.2</v>
      </c>
      <c r="E11" s="38">
        <v>502.4</v>
      </c>
      <c r="F11" s="38">
        <v>499.2</v>
      </c>
      <c r="G11" s="38">
        <v>494.4</v>
      </c>
      <c r="H11" s="38">
        <v>510.4</v>
      </c>
      <c r="I11" s="38">
        <v>515.20000000000005</v>
      </c>
      <c r="J11" s="38">
        <v>518.4</v>
      </c>
      <c r="K11" s="31">
        <v>512</v>
      </c>
      <c r="L11" s="31">
        <v>504</v>
      </c>
      <c r="M11" s="31">
        <v>1.7173799999999999</v>
      </c>
      <c r="N11" s="1"/>
      <c r="O11" s="1"/>
    </row>
    <row r="12" spans="1:15" ht="12" customHeight="1">
      <c r="A12" s="33">
        <v>2</v>
      </c>
      <c r="B12" s="58" t="s">
        <v>313</v>
      </c>
      <c r="C12" s="31">
        <v>30470.799999999999</v>
      </c>
      <c r="D12" s="38">
        <v>30526.616666666669</v>
      </c>
      <c r="E12" s="38">
        <v>30331.033333333336</v>
      </c>
      <c r="F12" s="38">
        <v>30191.266666666666</v>
      </c>
      <c r="G12" s="38">
        <v>29995.683333333334</v>
      </c>
      <c r="H12" s="38">
        <v>30666.383333333339</v>
      </c>
      <c r="I12" s="38">
        <v>30861.966666666667</v>
      </c>
      <c r="J12" s="38">
        <v>31001.733333333341</v>
      </c>
      <c r="K12" s="31">
        <v>30722.2</v>
      </c>
      <c r="L12" s="31">
        <v>30386.85</v>
      </c>
      <c r="M12" s="31">
        <v>2.5530000000000001E-2</v>
      </c>
      <c r="N12" s="1"/>
      <c r="O12" s="1"/>
    </row>
    <row r="13" spans="1:15" ht="12" customHeight="1">
      <c r="A13" s="33">
        <v>3</v>
      </c>
      <c r="B13" s="58" t="s">
        <v>316</v>
      </c>
      <c r="C13" s="31">
        <v>532.04999999999995</v>
      </c>
      <c r="D13" s="38">
        <v>534.69999999999993</v>
      </c>
      <c r="E13" s="38">
        <v>527.39999999999986</v>
      </c>
      <c r="F13" s="38">
        <v>522.74999999999989</v>
      </c>
      <c r="G13" s="38">
        <v>515.44999999999982</v>
      </c>
      <c r="H13" s="38">
        <v>539.34999999999991</v>
      </c>
      <c r="I13" s="38">
        <v>546.64999999999986</v>
      </c>
      <c r="J13" s="38">
        <v>551.29999999999995</v>
      </c>
      <c r="K13" s="31">
        <v>542</v>
      </c>
      <c r="L13" s="31">
        <v>530.04999999999995</v>
      </c>
      <c r="M13" s="31">
        <v>2.7299899999999999</v>
      </c>
      <c r="N13" s="1"/>
      <c r="O13" s="1"/>
    </row>
    <row r="14" spans="1:15" ht="12" customHeight="1">
      <c r="A14" s="33">
        <v>4</v>
      </c>
      <c r="B14" s="58" t="s">
        <v>40</v>
      </c>
      <c r="C14" s="31">
        <v>459.2</v>
      </c>
      <c r="D14" s="38">
        <v>460.06666666666666</v>
      </c>
      <c r="E14" s="38">
        <v>457.13333333333333</v>
      </c>
      <c r="F14" s="38">
        <v>455.06666666666666</v>
      </c>
      <c r="G14" s="38">
        <v>452.13333333333333</v>
      </c>
      <c r="H14" s="38">
        <v>462.13333333333333</v>
      </c>
      <c r="I14" s="38">
        <v>465.06666666666661</v>
      </c>
      <c r="J14" s="38">
        <v>467.13333333333333</v>
      </c>
      <c r="K14" s="31">
        <v>463</v>
      </c>
      <c r="L14" s="31">
        <v>458</v>
      </c>
      <c r="M14" s="31">
        <v>7.67502</v>
      </c>
      <c r="N14" s="1"/>
      <c r="O14" s="1"/>
    </row>
    <row r="15" spans="1:15" ht="12" customHeight="1">
      <c r="A15" s="33">
        <v>5</v>
      </c>
      <c r="B15" s="58" t="s">
        <v>317</v>
      </c>
      <c r="C15" s="31">
        <v>1599.05</v>
      </c>
      <c r="D15" s="38">
        <v>1597.1666666666667</v>
      </c>
      <c r="E15" s="38">
        <v>1586.9333333333334</v>
      </c>
      <c r="F15" s="38">
        <v>1574.8166666666666</v>
      </c>
      <c r="G15" s="38">
        <v>1564.5833333333333</v>
      </c>
      <c r="H15" s="38">
        <v>1609.2833333333335</v>
      </c>
      <c r="I15" s="38">
        <v>1619.5166666666667</v>
      </c>
      <c r="J15" s="38">
        <v>1631.6333333333337</v>
      </c>
      <c r="K15" s="31">
        <v>1607.4</v>
      </c>
      <c r="L15" s="31">
        <v>1585.05</v>
      </c>
      <c r="M15" s="31">
        <v>1.30759</v>
      </c>
      <c r="N15" s="1"/>
      <c r="O15" s="1"/>
    </row>
    <row r="16" spans="1:15" ht="12" customHeight="1">
      <c r="A16" s="33">
        <v>6</v>
      </c>
      <c r="B16" s="58" t="s">
        <v>42</v>
      </c>
      <c r="C16" s="31">
        <v>4264.1000000000004</v>
      </c>
      <c r="D16" s="38">
        <v>4273.0333333333338</v>
      </c>
      <c r="E16" s="38">
        <v>4236.0666666666675</v>
      </c>
      <c r="F16" s="38">
        <v>4208.0333333333338</v>
      </c>
      <c r="G16" s="38">
        <v>4171.0666666666675</v>
      </c>
      <c r="H16" s="38">
        <v>4301.0666666666675</v>
      </c>
      <c r="I16" s="38">
        <v>4338.0333333333328</v>
      </c>
      <c r="J16" s="38">
        <v>4366.0666666666675</v>
      </c>
      <c r="K16" s="31">
        <v>4310</v>
      </c>
      <c r="L16" s="31">
        <v>4245</v>
      </c>
      <c r="M16" s="31">
        <v>1.9768399999999999</v>
      </c>
      <c r="N16" s="1"/>
      <c r="O16" s="1"/>
    </row>
    <row r="17" spans="1:15" ht="12" customHeight="1">
      <c r="A17" s="33">
        <v>7</v>
      </c>
      <c r="B17" s="58" t="s">
        <v>44</v>
      </c>
      <c r="C17" s="31">
        <v>23388.45</v>
      </c>
      <c r="D17" s="38">
        <v>23320.466666666664</v>
      </c>
      <c r="E17" s="38">
        <v>23182.983333333326</v>
      </c>
      <c r="F17" s="38">
        <v>22977.516666666663</v>
      </c>
      <c r="G17" s="38">
        <v>22840.033333333326</v>
      </c>
      <c r="H17" s="38">
        <v>23525.933333333327</v>
      </c>
      <c r="I17" s="38">
        <v>23663.416666666664</v>
      </c>
      <c r="J17" s="38">
        <v>23868.883333333328</v>
      </c>
      <c r="K17" s="31">
        <v>23457.95</v>
      </c>
      <c r="L17" s="31">
        <v>23115</v>
      </c>
      <c r="M17" s="31">
        <v>6.1219999999999997E-2</v>
      </c>
      <c r="N17" s="1"/>
      <c r="O17" s="1"/>
    </row>
    <row r="18" spans="1:15" ht="12" customHeight="1">
      <c r="A18" s="33">
        <v>8</v>
      </c>
      <c r="B18" s="58" t="s">
        <v>50</v>
      </c>
      <c r="C18" s="31">
        <v>1985.25</v>
      </c>
      <c r="D18" s="38">
        <v>1980.25</v>
      </c>
      <c r="E18" s="38">
        <v>1961.7</v>
      </c>
      <c r="F18" s="38">
        <v>1938.15</v>
      </c>
      <c r="G18" s="38">
        <v>1919.6000000000001</v>
      </c>
      <c r="H18" s="38">
        <v>2003.8</v>
      </c>
      <c r="I18" s="38">
        <v>2022.3500000000001</v>
      </c>
      <c r="J18" s="38">
        <v>2045.8999999999999</v>
      </c>
      <c r="K18" s="31">
        <v>1998.8</v>
      </c>
      <c r="L18" s="31">
        <v>1956.7</v>
      </c>
      <c r="M18" s="31">
        <v>4.5189399999999997</v>
      </c>
      <c r="N18" s="1"/>
      <c r="O18" s="1"/>
    </row>
    <row r="19" spans="1:15" ht="12" customHeight="1">
      <c r="A19" s="33">
        <v>9</v>
      </c>
      <c r="B19" s="58" t="s">
        <v>51</v>
      </c>
      <c r="C19" s="31">
        <v>2472.4499999999998</v>
      </c>
      <c r="D19" s="38">
        <v>2503.3666666666668</v>
      </c>
      <c r="E19" s="38">
        <v>2424.7333333333336</v>
      </c>
      <c r="F19" s="38">
        <v>2377.0166666666669</v>
      </c>
      <c r="G19" s="38">
        <v>2298.3833333333337</v>
      </c>
      <c r="H19" s="38">
        <v>2551.0833333333335</v>
      </c>
      <c r="I19" s="38">
        <v>2629.7166666666667</v>
      </c>
      <c r="J19" s="38">
        <v>2677.4333333333334</v>
      </c>
      <c r="K19" s="31">
        <v>2582</v>
      </c>
      <c r="L19" s="31">
        <v>2455.65</v>
      </c>
      <c r="M19" s="31">
        <v>44.57038</v>
      </c>
      <c r="N19" s="1"/>
      <c r="O19" s="1"/>
    </row>
    <row r="20" spans="1:15" ht="12" customHeight="1">
      <c r="A20" s="33">
        <v>10</v>
      </c>
      <c r="B20" s="58" t="s">
        <v>266</v>
      </c>
      <c r="C20" s="31">
        <v>980.1</v>
      </c>
      <c r="D20" s="38">
        <v>981.4</v>
      </c>
      <c r="E20" s="38">
        <v>964.3</v>
      </c>
      <c r="F20" s="38">
        <v>948.5</v>
      </c>
      <c r="G20" s="38">
        <v>931.4</v>
      </c>
      <c r="H20" s="38">
        <v>997.19999999999993</v>
      </c>
      <c r="I20" s="38">
        <v>1014.3000000000001</v>
      </c>
      <c r="J20" s="38">
        <v>1030.0999999999999</v>
      </c>
      <c r="K20" s="31">
        <v>998.5</v>
      </c>
      <c r="L20" s="31">
        <v>965.6</v>
      </c>
      <c r="M20" s="31">
        <v>6.5063199999999997</v>
      </c>
      <c r="N20" s="1"/>
      <c r="O20" s="1"/>
    </row>
    <row r="21" spans="1:15" ht="12" customHeight="1">
      <c r="A21" s="33">
        <v>11</v>
      </c>
      <c r="B21" s="58" t="s">
        <v>52</v>
      </c>
      <c r="C21" s="31">
        <v>807.45</v>
      </c>
      <c r="D21" s="38">
        <v>809.98333333333323</v>
      </c>
      <c r="E21" s="38">
        <v>795.96666666666647</v>
      </c>
      <c r="F21" s="38">
        <v>784.48333333333323</v>
      </c>
      <c r="G21" s="38">
        <v>770.46666666666647</v>
      </c>
      <c r="H21" s="38">
        <v>821.46666666666647</v>
      </c>
      <c r="I21" s="38">
        <v>835.48333333333312</v>
      </c>
      <c r="J21" s="38">
        <v>846.96666666666647</v>
      </c>
      <c r="K21" s="31">
        <v>824</v>
      </c>
      <c r="L21" s="31">
        <v>798.5</v>
      </c>
      <c r="M21" s="31">
        <v>50.672649999999997</v>
      </c>
      <c r="N21" s="1"/>
      <c r="O21" s="1"/>
    </row>
    <row r="22" spans="1:15" ht="12" customHeight="1">
      <c r="A22" s="33">
        <v>12</v>
      </c>
      <c r="B22" s="58" t="s">
        <v>852</v>
      </c>
      <c r="C22" s="31">
        <v>321.8</v>
      </c>
      <c r="D22" s="38">
        <v>325</v>
      </c>
      <c r="E22" s="38">
        <v>314</v>
      </c>
      <c r="F22" s="38">
        <v>306.2</v>
      </c>
      <c r="G22" s="38">
        <v>295.2</v>
      </c>
      <c r="H22" s="38">
        <v>332.8</v>
      </c>
      <c r="I22" s="38">
        <v>343.8</v>
      </c>
      <c r="J22" s="38">
        <v>351.6</v>
      </c>
      <c r="K22" s="31">
        <v>336</v>
      </c>
      <c r="L22" s="31">
        <v>317.2</v>
      </c>
      <c r="M22" s="31">
        <v>145.79011</v>
      </c>
      <c r="N22" s="1"/>
      <c r="O22" s="1"/>
    </row>
    <row r="23" spans="1:15" ht="12.75" customHeight="1">
      <c r="A23" s="33">
        <v>13</v>
      </c>
      <c r="B23" s="58" t="s">
        <v>267</v>
      </c>
      <c r="C23" s="31">
        <v>655.6</v>
      </c>
      <c r="D23" s="38">
        <v>656.76666666666665</v>
      </c>
      <c r="E23" s="38">
        <v>649.0333333333333</v>
      </c>
      <c r="F23" s="38">
        <v>642.4666666666667</v>
      </c>
      <c r="G23" s="38">
        <v>634.73333333333335</v>
      </c>
      <c r="H23" s="38">
        <v>663.33333333333326</v>
      </c>
      <c r="I23" s="38">
        <v>671.06666666666661</v>
      </c>
      <c r="J23" s="38">
        <v>677.63333333333321</v>
      </c>
      <c r="K23" s="31">
        <v>664.5</v>
      </c>
      <c r="L23" s="31">
        <v>650.20000000000005</v>
      </c>
      <c r="M23" s="31">
        <v>5.1922499999999996</v>
      </c>
      <c r="N23" s="1"/>
      <c r="O23" s="1"/>
    </row>
    <row r="24" spans="1:15" ht="12.75" customHeight="1">
      <c r="A24" s="33">
        <v>14</v>
      </c>
      <c r="B24" s="58" t="s">
        <v>268</v>
      </c>
      <c r="C24" s="31">
        <v>371.6</v>
      </c>
      <c r="D24" s="38">
        <v>373.33333333333331</v>
      </c>
      <c r="E24" s="38">
        <v>368.66666666666663</v>
      </c>
      <c r="F24" s="38">
        <v>365.73333333333329</v>
      </c>
      <c r="G24" s="38">
        <v>361.06666666666661</v>
      </c>
      <c r="H24" s="38">
        <v>376.26666666666665</v>
      </c>
      <c r="I24" s="38">
        <v>380.93333333333328</v>
      </c>
      <c r="J24" s="38">
        <v>383.86666666666667</v>
      </c>
      <c r="K24" s="31">
        <v>378</v>
      </c>
      <c r="L24" s="31">
        <v>370.4</v>
      </c>
      <c r="M24" s="31">
        <v>9.8407</v>
      </c>
      <c r="N24" s="1"/>
      <c r="O24" s="1"/>
    </row>
    <row r="25" spans="1:15" ht="12.75" customHeight="1">
      <c r="A25" s="33">
        <v>15</v>
      </c>
      <c r="B25" s="58" t="s">
        <v>46</v>
      </c>
      <c r="C25" s="31">
        <v>180.95</v>
      </c>
      <c r="D25" s="38">
        <v>180.85</v>
      </c>
      <c r="E25" s="38">
        <v>179.39999999999998</v>
      </c>
      <c r="F25" s="38">
        <v>177.85</v>
      </c>
      <c r="G25" s="38">
        <v>176.39999999999998</v>
      </c>
      <c r="H25" s="38">
        <v>182.39999999999998</v>
      </c>
      <c r="I25" s="38">
        <v>183.84999999999997</v>
      </c>
      <c r="J25" s="38">
        <v>185.39999999999998</v>
      </c>
      <c r="K25" s="31">
        <v>182.3</v>
      </c>
      <c r="L25" s="31">
        <v>179.3</v>
      </c>
      <c r="M25" s="31">
        <v>75.754890000000003</v>
      </c>
      <c r="N25" s="1"/>
      <c r="O25" s="1"/>
    </row>
    <row r="26" spans="1:15" ht="12.75" customHeight="1">
      <c r="A26" s="33">
        <v>16</v>
      </c>
      <c r="B26" s="58" t="s">
        <v>48</v>
      </c>
      <c r="C26" s="31">
        <v>217.4</v>
      </c>
      <c r="D26" s="38">
        <v>216.11666666666665</v>
      </c>
      <c r="E26" s="38">
        <v>213.73333333333329</v>
      </c>
      <c r="F26" s="38">
        <v>210.06666666666663</v>
      </c>
      <c r="G26" s="38">
        <v>207.68333333333328</v>
      </c>
      <c r="H26" s="38">
        <v>219.7833333333333</v>
      </c>
      <c r="I26" s="38">
        <v>222.16666666666669</v>
      </c>
      <c r="J26" s="38">
        <v>225.83333333333331</v>
      </c>
      <c r="K26" s="31">
        <v>218.5</v>
      </c>
      <c r="L26" s="31">
        <v>212.45</v>
      </c>
      <c r="M26" s="31">
        <v>17.240629999999999</v>
      </c>
      <c r="N26" s="1"/>
      <c r="O26" s="1"/>
    </row>
    <row r="27" spans="1:15" ht="12.75" customHeight="1">
      <c r="A27" s="33">
        <v>17</v>
      </c>
      <c r="B27" s="58" t="s">
        <v>318</v>
      </c>
      <c r="C27" s="31">
        <v>369.95</v>
      </c>
      <c r="D27" s="38">
        <v>370.33333333333331</v>
      </c>
      <c r="E27" s="38">
        <v>366.71666666666664</v>
      </c>
      <c r="F27" s="38">
        <v>363.48333333333335</v>
      </c>
      <c r="G27" s="38">
        <v>359.86666666666667</v>
      </c>
      <c r="H27" s="38">
        <v>373.56666666666661</v>
      </c>
      <c r="I27" s="38">
        <v>377.18333333333328</v>
      </c>
      <c r="J27" s="38">
        <v>380.41666666666657</v>
      </c>
      <c r="K27" s="31">
        <v>373.95</v>
      </c>
      <c r="L27" s="31">
        <v>367.1</v>
      </c>
      <c r="M27" s="31">
        <v>1.4534400000000001</v>
      </c>
      <c r="N27" s="1"/>
      <c r="O27" s="1"/>
    </row>
    <row r="28" spans="1:15" ht="12.75" customHeight="1">
      <c r="A28" s="33">
        <v>18</v>
      </c>
      <c r="B28" s="58" t="s">
        <v>319</v>
      </c>
      <c r="C28" s="31">
        <v>1044.5</v>
      </c>
      <c r="D28" s="38">
        <v>1049.0333333333333</v>
      </c>
      <c r="E28" s="38">
        <v>1036.0666666666666</v>
      </c>
      <c r="F28" s="38">
        <v>1027.6333333333332</v>
      </c>
      <c r="G28" s="38">
        <v>1014.6666666666665</v>
      </c>
      <c r="H28" s="38">
        <v>1057.4666666666667</v>
      </c>
      <c r="I28" s="38">
        <v>1070.4333333333334</v>
      </c>
      <c r="J28" s="38">
        <v>1078.8666666666668</v>
      </c>
      <c r="K28" s="31">
        <v>1062</v>
      </c>
      <c r="L28" s="31">
        <v>1040.5999999999999</v>
      </c>
      <c r="M28" s="31">
        <v>0.92805000000000004</v>
      </c>
      <c r="N28" s="1"/>
      <c r="O28" s="1"/>
    </row>
    <row r="29" spans="1:15" ht="12.75" customHeight="1">
      <c r="A29" s="33">
        <v>19</v>
      </c>
      <c r="B29" s="58" t="s">
        <v>320</v>
      </c>
      <c r="C29" s="31">
        <v>1090.05</v>
      </c>
      <c r="D29" s="38">
        <v>1089.0166666666667</v>
      </c>
      <c r="E29" s="38">
        <v>1078.0333333333333</v>
      </c>
      <c r="F29" s="38">
        <v>1066.0166666666667</v>
      </c>
      <c r="G29" s="38">
        <v>1055.0333333333333</v>
      </c>
      <c r="H29" s="38">
        <v>1101.0333333333333</v>
      </c>
      <c r="I29" s="38">
        <v>1112.0166666666664</v>
      </c>
      <c r="J29" s="38">
        <v>1124.0333333333333</v>
      </c>
      <c r="K29" s="31">
        <v>1100</v>
      </c>
      <c r="L29" s="31">
        <v>1077</v>
      </c>
      <c r="M29" s="31">
        <v>1.56152</v>
      </c>
      <c r="N29" s="1"/>
      <c r="O29" s="1"/>
    </row>
    <row r="30" spans="1:15" ht="12.75" customHeight="1">
      <c r="A30" s="33">
        <v>20</v>
      </c>
      <c r="B30" s="58" t="s">
        <v>314</v>
      </c>
      <c r="C30" s="31">
        <v>3661.9</v>
      </c>
      <c r="D30" s="38">
        <v>3675.3166666666671</v>
      </c>
      <c r="E30" s="38">
        <v>3630.6333333333341</v>
      </c>
      <c r="F30" s="38">
        <v>3599.3666666666672</v>
      </c>
      <c r="G30" s="38">
        <v>3554.6833333333343</v>
      </c>
      <c r="H30" s="38">
        <v>3706.5833333333339</v>
      </c>
      <c r="I30" s="38">
        <v>3751.2666666666673</v>
      </c>
      <c r="J30" s="38">
        <v>3782.5333333333338</v>
      </c>
      <c r="K30" s="31">
        <v>3720</v>
      </c>
      <c r="L30" s="31">
        <v>3644.05</v>
      </c>
      <c r="M30" s="31">
        <v>0.86065999999999998</v>
      </c>
      <c r="N30" s="1"/>
      <c r="O30" s="1"/>
    </row>
    <row r="31" spans="1:15" ht="12.75" customHeight="1">
      <c r="A31" s="33">
        <v>21</v>
      </c>
      <c r="B31" s="58" t="s">
        <v>321</v>
      </c>
      <c r="C31" s="31">
        <v>1724.5</v>
      </c>
      <c r="D31" s="38">
        <v>1719.9166666666667</v>
      </c>
      <c r="E31" s="38">
        <v>1699.8333333333335</v>
      </c>
      <c r="F31" s="38">
        <v>1675.1666666666667</v>
      </c>
      <c r="G31" s="38">
        <v>1655.0833333333335</v>
      </c>
      <c r="H31" s="38">
        <v>1744.5833333333335</v>
      </c>
      <c r="I31" s="38">
        <v>1764.666666666667</v>
      </c>
      <c r="J31" s="38">
        <v>1789.3333333333335</v>
      </c>
      <c r="K31" s="31">
        <v>1740</v>
      </c>
      <c r="L31" s="31">
        <v>1695.25</v>
      </c>
      <c r="M31" s="31">
        <v>0.95015000000000005</v>
      </c>
      <c r="N31" s="1"/>
      <c r="O31" s="1"/>
    </row>
    <row r="32" spans="1:15" ht="12.75" customHeight="1">
      <c r="A32" s="33">
        <v>22</v>
      </c>
      <c r="B32" s="58" t="s">
        <v>322</v>
      </c>
      <c r="C32" s="31">
        <v>750.1</v>
      </c>
      <c r="D32" s="38">
        <v>754.85</v>
      </c>
      <c r="E32" s="38">
        <v>744.25</v>
      </c>
      <c r="F32" s="38">
        <v>738.4</v>
      </c>
      <c r="G32" s="38">
        <v>727.8</v>
      </c>
      <c r="H32" s="38">
        <v>760.7</v>
      </c>
      <c r="I32" s="38">
        <v>771.30000000000018</v>
      </c>
      <c r="J32" s="38">
        <v>777.15000000000009</v>
      </c>
      <c r="K32" s="31">
        <v>765.45</v>
      </c>
      <c r="L32" s="31">
        <v>749</v>
      </c>
      <c r="M32" s="31">
        <v>0.45357999999999998</v>
      </c>
      <c r="N32" s="1"/>
      <c r="O32" s="1"/>
    </row>
    <row r="33" spans="1:15" ht="12.75" customHeight="1">
      <c r="A33" s="33">
        <v>23</v>
      </c>
      <c r="B33" s="58" t="s">
        <v>53</v>
      </c>
      <c r="C33" s="31">
        <v>3712.4</v>
      </c>
      <c r="D33" s="38">
        <v>3711.7833333333333</v>
      </c>
      <c r="E33" s="38">
        <v>3666.6166666666668</v>
      </c>
      <c r="F33" s="38">
        <v>3620.8333333333335</v>
      </c>
      <c r="G33" s="38">
        <v>3575.666666666667</v>
      </c>
      <c r="H33" s="38">
        <v>3757.5666666666666</v>
      </c>
      <c r="I33" s="38">
        <v>3802.7333333333336</v>
      </c>
      <c r="J33" s="38">
        <v>3848.5166666666664</v>
      </c>
      <c r="K33" s="31">
        <v>3756.95</v>
      </c>
      <c r="L33" s="31">
        <v>3666</v>
      </c>
      <c r="M33" s="31">
        <v>1.3796200000000001</v>
      </c>
      <c r="N33" s="1"/>
      <c r="O33" s="1"/>
    </row>
    <row r="34" spans="1:15" ht="12.75" customHeight="1">
      <c r="A34" s="33">
        <v>24</v>
      </c>
      <c r="B34" s="58" t="s">
        <v>323</v>
      </c>
      <c r="C34" s="31">
        <v>2318.5500000000002</v>
      </c>
      <c r="D34" s="38">
        <v>2326.0833333333335</v>
      </c>
      <c r="E34" s="38">
        <v>2302.5166666666669</v>
      </c>
      <c r="F34" s="38">
        <v>2286.4833333333336</v>
      </c>
      <c r="G34" s="38">
        <v>2262.916666666667</v>
      </c>
      <c r="H34" s="38">
        <v>2342.1166666666668</v>
      </c>
      <c r="I34" s="38">
        <v>2365.6833333333334</v>
      </c>
      <c r="J34" s="38">
        <v>2381.7166666666667</v>
      </c>
      <c r="K34" s="31">
        <v>2349.65</v>
      </c>
      <c r="L34" s="31">
        <v>2310.0500000000002</v>
      </c>
      <c r="M34" s="31">
        <v>0.25029000000000001</v>
      </c>
      <c r="N34" s="1"/>
      <c r="O34" s="1"/>
    </row>
    <row r="35" spans="1:15" ht="12.75" customHeight="1">
      <c r="A35" s="33">
        <v>25</v>
      </c>
      <c r="B35" s="58" t="s">
        <v>324</v>
      </c>
      <c r="C35" s="31">
        <v>625.75</v>
      </c>
      <c r="D35" s="38">
        <v>626.41666666666663</v>
      </c>
      <c r="E35" s="38">
        <v>623.13333333333321</v>
      </c>
      <c r="F35" s="38">
        <v>620.51666666666654</v>
      </c>
      <c r="G35" s="38">
        <v>617.23333333333312</v>
      </c>
      <c r="H35" s="38">
        <v>629.0333333333333</v>
      </c>
      <c r="I35" s="38">
        <v>632.31666666666683</v>
      </c>
      <c r="J35" s="38">
        <v>634.93333333333339</v>
      </c>
      <c r="K35" s="31">
        <v>629.70000000000005</v>
      </c>
      <c r="L35" s="31">
        <v>623.79999999999995</v>
      </c>
      <c r="M35" s="31">
        <v>2.92313</v>
      </c>
      <c r="N35" s="1"/>
      <c r="O35" s="1"/>
    </row>
    <row r="36" spans="1:15" ht="12.75" customHeight="1">
      <c r="A36" s="33">
        <v>26</v>
      </c>
      <c r="B36" s="58" t="s">
        <v>325</v>
      </c>
      <c r="C36" s="31">
        <v>2894.6</v>
      </c>
      <c r="D36" s="38">
        <v>2872.1666666666665</v>
      </c>
      <c r="E36" s="38">
        <v>2824.4833333333331</v>
      </c>
      <c r="F36" s="38">
        <v>2754.3666666666668</v>
      </c>
      <c r="G36" s="38">
        <v>2706.6833333333334</v>
      </c>
      <c r="H36" s="38">
        <v>2942.2833333333328</v>
      </c>
      <c r="I36" s="38">
        <v>2989.9666666666662</v>
      </c>
      <c r="J36" s="38">
        <v>3060.0833333333326</v>
      </c>
      <c r="K36" s="31">
        <v>2919.85</v>
      </c>
      <c r="L36" s="31">
        <v>2802.05</v>
      </c>
      <c r="M36" s="31">
        <v>5.8151299999999999</v>
      </c>
      <c r="N36" s="1"/>
      <c r="O36" s="1"/>
    </row>
    <row r="37" spans="1:15" ht="12.75" customHeight="1">
      <c r="A37" s="33">
        <v>27</v>
      </c>
      <c r="B37" s="58" t="s">
        <v>54</v>
      </c>
      <c r="C37" s="31">
        <v>438.85</v>
      </c>
      <c r="D37" s="38">
        <v>438.48333333333335</v>
      </c>
      <c r="E37" s="38">
        <v>432.4666666666667</v>
      </c>
      <c r="F37" s="38">
        <v>426.08333333333337</v>
      </c>
      <c r="G37" s="38">
        <v>420.06666666666672</v>
      </c>
      <c r="H37" s="38">
        <v>444.86666666666667</v>
      </c>
      <c r="I37" s="38">
        <v>450.88333333333333</v>
      </c>
      <c r="J37" s="38">
        <v>457.26666666666665</v>
      </c>
      <c r="K37" s="31">
        <v>444.5</v>
      </c>
      <c r="L37" s="31">
        <v>432.1</v>
      </c>
      <c r="M37" s="31">
        <v>33.479430000000001</v>
      </c>
      <c r="N37" s="1"/>
      <c r="O37" s="1"/>
    </row>
    <row r="38" spans="1:15" ht="12.75" customHeight="1">
      <c r="A38" s="33">
        <v>28</v>
      </c>
      <c r="B38" s="58" t="s">
        <v>326</v>
      </c>
      <c r="C38" s="31">
        <v>1794.2</v>
      </c>
      <c r="D38" s="38">
        <v>1764.75</v>
      </c>
      <c r="E38" s="38">
        <v>1729.5</v>
      </c>
      <c r="F38" s="38">
        <v>1664.8</v>
      </c>
      <c r="G38" s="38">
        <v>1629.55</v>
      </c>
      <c r="H38" s="38">
        <v>1829.45</v>
      </c>
      <c r="I38" s="38">
        <v>1864.7</v>
      </c>
      <c r="J38" s="38">
        <v>1929.4</v>
      </c>
      <c r="K38" s="31">
        <v>1800</v>
      </c>
      <c r="L38" s="31">
        <v>1700.05</v>
      </c>
      <c r="M38" s="31">
        <v>5.2641</v>
      </c>
      <c r="N38" s="1"/>
      <c r="O38" s="1"/>
    </row>
    <row r="39" spans="1:15" ht="12.75" customHeight="1">
      <c r="A39" s="33">
        <v>29</v>
      </c>
      <c r="B39" s="58" t="s">
        <v>327</v>
      </c>
      <c r="C39" s="31">
        <v>1005.45</v>
      </c>
      <c r="D39" s="38">
        <v>1009.8166666666666</v>
      </c>
      <c r="E39" s="38">
        <v>989.63333333333321</v>
      </c>
      <c r="F39" s="38">
        <v>973.81666666666661</v>
      </c>
      <c r="G39" s="38">
        <v>953.63333333333321</v>
      </c>
      <c r="H39" s="38">
        <v>1025.6333333333332</v>
      </c>
      <c r="I39" s="38">
        <v>1045.8166666666666</v>
      </c>
      <c r="J39" s="38">
        <v>1061.6333333333332</v>
      </c>
      <c r="K39" s="31">
        <v>1030</v>
      </c>
      <c r="L39" s="31">
        <v>994</v>
      </c>
      <c r="M39" s="31">
        <v>3.7123699999999999</v>
      </c>
      <c r="N39" s="1"/>
      <c r="O39" s="1"/>
    </row>
    <row r="40" spans="1:15" ht="12.75" customHeight="1">
      <c r="A40" s="33">
        <v>30</v>
      </c>
      <c r="B40" s="58" t="s">
        <v>854</v>
      </c>
      <c r="C40" s="31">
        <v>5047.45</v>
      </c>
      <c r="D40" s="38">
        <v>5050.3166666666666</v>
      </c>
      <c r="E40" s="38">
        <v>4977.3833333333332</v>
      </c>
      <c r="F40" s="38">
        <v>4907.3166666666666</v>
      </c>
      <c r="G40" s="38">
        <v>4834.3833333333332</v>
      </c>
      <c r="H40" s="38">
        <v>5120.3833333333332</v>
      </c>
      <c r="I40" s="38">
        <v>5193.3166666666657</v>
      </c>
      <c r="J40" s="38">
        <v>5263.3833333333332</v>
      </c>
      <c r="K40" s="31">
        <v>5123.25</v>
      </c>
      <c r="L40" s="31">
        <v>4980.25</v>
      </c>
      <c r="M40" s="31">
        <v>1.4171400000000001</v>
      </c>
      <c r="N40" s="1"/>
      <c r="O40" s="1"/>
    </row>
    <row r="41" spans="1:15" ht="12.75" customHeight="1">
      <c r="A41" s="33">
        <v>31</v>
      </c>
      <c r="B41" s="58" t="s">
        <v>315</v>
      </c>
      <c r="C41" s="31">
        <v>1668.8</v>
      </c>
      <c r="D41" s="38">
        <v>1679.6000000000001</v>
      </c>
      <c r="E41" s="38">
        <v>1649.2000000000003</v>
      </c>
      <c r="F41" s="38">
        <v>1629.6000000000001</v>
      </c>
      <c r="G41" s="38">
        <v>1599.2000000000003</v>
      </c>
      <c r="H41" s="38">
        <v>1699.2000000000003</v>
      </c>
      <c r="I41" s="38">
        <v>1729.6000000000004</v>
      </c>
      <c r="J41" s="38">
        <v>1749.2000000000003</v>
      </c>
      <c r="K41" s="31">
        <v>1710</v>
      </c>
      <c r="L41" s="31">
        <v>1660</v>
      </c>
      <c r="M41" s="31">
        <v>8.4332100000000008</v>
      </c>
      <c r="N41" s="1"/>
      <c r="O41" s="1"/>
    </row>
    <row r="42" spans="1:15" ht="12.75" customHeight="1">
      <c r="A42" s="33">
        <v>32</v>
      </c>
      <c r="B42" s="58" t="s">
        <v>55</v>
      </c>
      <c r="C42" s="31">
        <v>4905.45</v>
      </c>
      <c r="D42" s="38">
        <v>4886.4333333333334</v>
      </c>
      <c r="E42" s="38">
        <v>4861.0166666666664</v>
      </c>
      <c r="F42" s="38">
        <v>4816.583333333333</v>
      </c>
      <c r="G42" s="38">
        <v>4791.1666666666661</v>
      </c>
      <c r="H42" s="38">
        <v>4930.8666666666668</v>
      </c>
      <c r="I42" s="38">
        <v>4956.2833333333328</v>
      </c>
      <c r="J42" s="38">
        <v>5000.7166666666672</v>
      </c>
      <c r="K42" s="31">
        <v>4911.8500000000004</v>
      </c>
      <c r="L42" s="31">
        <v>4842</v>
      </c>
      <c r="M42" s="31">
        <v>2.0409799999999998</v>
      </c>
      <c r="N42" s="1"/>
      <c r="O42" s="1"/>
    </row>
    <row r="43" spans="1:15" ht="12.75" customHeight="1">
      <c r="A43" s="33">
        <v>33</v>
      </c>
      <c r="B43" s="58" t="s">
        <v>57</v>
      </c>
      <c r="C43" s="31">
        <v>391.6</v>
      </c>
      <c r="D43" s="38">
        <v>390.31666666666666</v>
      </c>
      <c r="E43" s="38">
        <v>387.2833333333333</v>
      </c>
      <c r="F43" s="38">
        <v>382.96666666666664</v>
      </c>
      <c r="G43" s="38">
        <v>379.93333333333328</v>
      </c>
      <c r="H43" s="38">
        <v>394.63333333333333</v>
      </c>
      <c r="I43" s="38">
        <v>397.66666666666674</v>
      </c>
      <c r="J43" s="38">
        <v>401.98333333333335</v>
      </c>
      <c r="K43" s="31">
        <v>393.35</v>
      </c>
      <c r="L43" s="31">
        <v>386</v>
      </c>
      <c r="M43" s="31">
        <v>18.0533</v>
      </c>
      <c r="N43" s="1"/>
      <c r="O43" s="1"/>
    </row>
    <row r="44" spans="1:15" ht="12.75" customHeight="1">
      <c r="A44" s="33">
        <v>34</v>
      </c>
      <c r="B44" s="58" t="s">
        <v>328</v>
      </c>
      <c r="C44" s="31">
        <v>267.10000000000002</v>
      </c>
      <c r="D44" s="38">
        <v>267.95</v>
      </c>
      <c r="E44" s="38">
        <v>263.45</v>
      </c>
      <c r="F44" s="38">
        <v>259.8</v>
      </c>
      <c r="G44" s="38">
        <v>255.3</v>
      </c>
      <c r="H44" s="38">
        <v>271.59999999999997</v>
      </c>
      <c r="I44" s="38">
        <v>276.09999999999997</v>
      </c>
      <c r="J44" s="38">
        <v>279.74999999999994</v>
      </c>
      <c r="K44" s="31">
        <v>272.45</v>
      </c>
      <c r="L44" s="31">
        <v>264.3</v>
      </c>
      <c r="M44" s="31">
        <v>4.1706700000000003</v>
      </c>
      <c r="N44" s="1"/>
      <c r="O44" s="1"/>
    </row>
    <row r="45" spans="1:15" ht="12.75" customHeight="1">
      <c r="A45" s="33">
        <v>35</v>
      </c>
      <c r="B45" s="58" t="s">
        <v>853</v>
      </c>
      <c r="C45" s="31">
        <v>649.54999999999995</v>
      </c>
      <c r="D45" s="38">
        <v>633.93333333333328</v>
      </c>
      <c r="E45" s="38">
        <v>608.91666666666652</v>
      </c>
      <c r="F45" s="38">
        <v>568.28333333333319</v>
      </c>
      <c r="G45" s="38">
        <v>543.26666666666642</v>
      </c>
      <c r="H45" s="38">
        <v>674.56666666666661</v>
      </c>
      <c r="I45" s="38">
        <v>699.58333333333326</v>
      </c>
      <c r="J45" s="38">
        <v>740.2166666666667</v>
      </c>
      <c r="K45" s="31">
        <v>658.95</v>
      </c>
      <c r="L45" s="31">
        <v>593.29999999999995</v>
      </c>
      <c r="M45" s="31">
        <v>13.434839999999999</v>
      </c>
      <c r="N45" s="1"/>
      <c r="O45" s="1"/>
    </row>
    <row r="46" spans="1:15" ht="12.75" customHeight="1">
      <c r="A46" s="33">
        <v>36</v>
      </c>
      <c r="B46" s="58" t="s">
        <v>329</v>
      </c>
      <c r="C46" s="31">
        <v>592.45000000000005</v>
      </c>
      <c r="D46" s="38">
        <v>583.81666666666672</v>
      </c>
      <c r="E46" s="38">
        <v>570.63333333333344</v>
      </c>
      <c r="F46" s="38">
        <v>548.81666666666672</v>
      </c>
      <c r="G46" s="38">
        <v>535.63333333333344</v>
      </c>
      <c r="H46" s="38">
        <v>605.63333333333344</v>
      </c>
      <c r="I46" s="38">
        <v>618.81666666666661</v>
      </c>
      <c r="J46" s="38">
        <v>640.63333333333344</v>
      </c>
      <c r="K46" s="31">
        <v>597</v>
      </c>
      <c r="L46" s="31">
        <v>562</v>
      </c>
      <c r="M46" s="31">
        <v>10.94763</v>
      </c>
      <c r="N46" s="1"/>
      <c r="O46" s="1"/>
    </row>
    <row r="47" spans="1:15" ht="12.75" customHeight="1">
      <c r="A47" s="33">
        <v>37</v>
      </c>
      <c r="B47" s="58" t="s">
        <v>58</v>
      </c>
      <c r="C47" s="31">
        <v>187.5</v>
      </c>
      <c r="D47" s="38">
        <v>187.43333333333331</v>
      </c>
      <c r="E47" s="38">
        <v>185.91666666666663</v>
      </c>
      <c r="F47" s="38">
        <v>184.33333333333331</v>
      </c>
      <c r="G47" s="38">
        <v>182.81666666666663</v>
      </c>
      <c r="H47" s="38">
        <v>189.01666666666662</v>
      </c>
      <c r="I47" s="38">
        <v>190.53333333333333</v>
      </c>
      <c r="J47" s="38">
        <v>192.11666666666662</v>
      </c>
      <c r="K47" s="31">
        <v>188.95</v>
      </c>
      <c r="L47" s="31">
        <v>185.85</v>
      </c>
      <c r="M47" s="31">
        <v>208.43768</v>
      </c>
      <c r="N47" s="1"/>
      <c r="O47" s="1"/>
    </row>
    <row r="48" spans="1:15" ht="12.75" customHeight="1">
      <c r="A48" s="33">
        <v>38</v>
      </c>
      <c r="B48" s="58" t="s">
        <v>60</v>
      </c>
      <c r="C48" s="31">
        <v>3259.7</v>
      </c>
      <c r="D48" s="38">
        <v>3254.25</v>
      </c>
      <c r="E48" s="38">
        <v>3236.5</v>
      </c>
      <c r="F48" s="38">
        <v>3213.3</v>
      </c>
      <c r="G48" s="38">
        <v>3195.55</v>
      </c>
      <c r="H48" s="38">
        <v>3277.45</v>
      </c>
      <c r="I48" s="38">
        <v>3295.2</v>
      </c>
      <c r="J48" s="38">
        <v>3318.3999999999996</v>
      </c>
      <c r="K48" s="31">
        <v>3272</v>
      </c>
      <c r="L48" s="31">
        <v>3231.05</v>
      </c>
      <c r="M48" s="31">
        <v>7.07315</v>
      </c>
      <c r="N48" s="1"/>
      <c r="O48" s="1"/>
    </row>
    <row r="49" spans="1:15" ht="12.75" customHeight="1">
      <c r="A49" s="33">
        <v>39</v>
      </c>
      <c r="B49" s="58" t="s">
        <v>330</v>
      </c>
      <c r="C49" s="31">
        <v>329.3</v>
      </c>
      <c r="D49" s="38">
        <v>329.16666666666669</v>
      </c>
      <c r="E49" s="38">
        <v>320.33333333333337</v>
      </c>
      <c r="F49" s="38">
        <v>311.36666666666667</v>
      </c>
      <c r="G49" s="38">
        <v>302.53333333333336</v>
      </c>
      <c r="H49" s="38">
        <v>338.13333333333338</v>
      </c>
      <c r="I49" s="38">
        <v>346.96666666666675</v>
      </c>
      <c r="J49" s="38">
        <v>355.93333333333339</v>
      </c>
      <c r="K49" s="31">
        <v>338</v>
      </c>
      <c r="L49" s="31">
        <v>320.2</v>
      </c>
      <c r="M49" s="31">
        <v>12.04988</v>
      </c>
      <c r="N49" s="1"/>
      <c r="O49" s="1"/>
    </row>
    <row r="50" spans="1:15" ht="12.75" customHeight="1">
      <c r="A50" s="33">
        <v>40</v>
      </c>
      <c r="B50" s="58" t="s">
        <v>61</v>
      </c>
      <c r="C50" s="31">
        <v>1988.7</v>
      </c>
      <c r="D50" s="38">
        <v>2003.2333333333333</v>
      </c>
      <c r="E50" s="38">
        <v>1966.4666666666667</v>
      </c>
      <c r="F50" s="38">
        <v>1944.2333333333333</v>
      </c>
      <c r="G50" s="38">
        <v>1907.4666666666667</v>
      </c>
      <c r="H50" s="38">
        <v>2025.4666666666667</v>
      </c>
      <c r="I50" s="38">
        <v>2062.2333333333336</v>
      </c>
      <c r="J50" s="38">
        <v>2084.4666666666667</v>
      </c>
      <c r="K50" s="31">
        <v>2040</v>
      </c>
      <c r="L50" s="31">
        <v>1981</v>
      </c>
      <c r="M50" s="31">
        <v>15.587249999999999</v>
      </c>
      <c r="N50" s="1"/>
      <c r="O50" s="1"/>
    </row>
    <row r="51" spans="1:15" ht="12.75" customHeight="1">
      <c r="A51" s="33">
        <v>41</v>
      </c>
      <c r="B51" s="58" t="s">
        <v>62</v>
      </c>
      <c r="C51" s="31">
        <v>6923.6</v>
      </c>
      <c r="D51" s="38">
        <v>6931.3666666666677</v>
      </c>
      <c r="E51" s="38">
        <v>6888.4333333333352</v>
      </c>
      <c r="F51" s="38">
        <v>6853.2666666666673</v>
      </c>
      <c r="G51" s="38">
        <v>6810.3333333333348</v>
      </c>
      <c r="H51" s="38">
        <v>6966.5333333333356</v>
      </c>
      <c r="I51" s="38">
        <v>7009.4666666666681</v>
      </c>
      <c r="J51" s="38">
        <v>7044.6333333333359</v>
      </c>
      <c r="K51" s="31">
        <v>6974.3</v>
      </c>
      <c r="L51" s="31">
        <v>6896.2</v>
      </c>
      <c r="M51" s="31">
        <v>0.33496999999999999</v>
      </c>
      <c r="N51" s="1"/>
      <c r="O51" s="1"/>
    </row>
    <row r="52" spans="1:15" ht="12.75" customHeight="1">
      <c r="A52" s="33">
        <v>42</v>
      </c>
      <c r="B52" s="58" t="s">
        <v>64</v>
      </c>
      <c r="C52" s="31">
        <v>738.8</v>
      </c>
      <c r="D52" s="38">
        <v>738.58333333333337</v>
      </c>
      <c r="E52" s="38">
        <v>734.16666666666674</v>
      </c>
      <c r="F52" s="38">
        <v>729.53333333333342</v>
      </c>
      <c r="G52" s="38">
        <v>725.11666666666679</v>
      </c>
      <c r="H52" s="38">
        <v>743.2166666666667</v>
      </c>
      <c r="I52" s="38">
        <v>747.63333333333344</v>
      </c>
      <c r="J52" s="38">
        <v>752.26666666666665</v>
      </c>
      <c r="K52" s="31">
        <v>743</v>
      </c>
      <c r="L52" s="31">
        <v>733.95</v>
      </c>
      <c r="M52" s="31">
        <v>11.16902</v>
      </c>
      <c r="N52" s="1"/>
      <c r="O52" s="1"/>
    </row>
    <row r="53" spans="1:15" ht="12.75" customHeight="1">
      <c r="A53" s="33">
        <v>43</v>
      </c>
      <c r="B53" s="58" t="s">
        <v>65</v>
      </c>
      <c r="C53" s="31">
        <v>828.95</v>
      </c>
      <c r="D53" s="38">
        <v>827.65</v>
      </c>
      <c r="E53" s="38">
        <v>821.55</v>
      </c>
      <c r="F53" s="38">
        <v>814.15</v>
      </c>
      <c r="G53" s="38">
        <v>808.05</v>
      </c>
      <c r="H53" s="38">
        <v>835.05</v>
      </c>
      <c r="I53" s="38">
        <v>841.15000000000009</v>
      </c>
      <c r="J53" s="38">
        <v>848.55</v>
      </c>
      <c r="K53" s="31">
        <v>833.75</v>
      </c>
      <c r="L53" s="31">
        <v>820.25</v>
      </c>
      <c r="M53" s="31">
        <v>17.36298</v>
      </c>
      <c r="N53" s="1"/>
      <c r="O53" s="1"/>
    </row>
    <row r="54" spans="1:15" ht="12.75" customHeight="1">
      <c r="A54" s="33">
        <v>44</v>
      </c>
      <c r="B54" s="58" t="s">
        <v>331</v>
      </c>
      <c r="C54" s="31">
        <v>417.55</v>
      </c>
      <c r="D54" s="38">
        <v>421.33333333333331</v>
      </c>
      <c r="E54" s="38">
        <v>410.26666666666665</v>
      </c>
      <c r="F54" s="38">
        <v>402.98333333333335</v>
      </c>
      <c r="G54" s="38">
        <v>391.91666666666669</v>
      </c>
      <c r="H54" s="38">
        <v>428.61666666666662</v>
      </c>
      <c r="I54" s="38">
        <v>439.68333333333334</v>
      </c>
      <c r="J54" s="38">
        <v>446.96666666666658</v>
      </c>
      <c r="K54" s="31">
        <v>432.4</v>
      </c>
      <c r="L54" s="31">
        <v>414.05</v>
      </c>
      <c r="M54" s="31">
        <v>2.6870099999999999</v>
      </c>
      <c r="N54" s="1"/>
      <c r="O54" s="1"/>
    </row>
    <row r="55" spans="1:15" ht="12.75" customHeight="1">
      <c r="A55" s="33">
        <v>45</v>
      </c>
      <c r="B55" s="58" t="s">
        <v>269</v>
      </c>
      <c r="C55" s="31">
        <v>3592.9</v>
      </c>
      <c r="D55" s="38">
        <v>3587.2833333333333</v>
      </c>
      <c r="E55" s="38">
        <v>3538.6166666666668</v>
      </c>
      <c r="F55" s="38">
        <v>3484.3333333333335</v>
      </c>
      <c r="G55" s="38">
        <v>3435.666666666667</v>
      </c>
      <c r="H55" s="38">
        <v>3641.5666666666666</v>
      </c>
      <c r="I55" s="38">
        <v>3690.2333333333336</v>
      </c>
      <c r="J55" s="38">
        <v>3744.5166666666664</v>
      </c>
      <c r="K55" s="31">
        <v>3635.95</v>
      </c>
      <c r="L55" s="31">
        <v>3533</v>
      </c>
      <c r="M55" s="31">
        <v>6.1910400000000001</v>
      </c>
      <c r="N55" s="1"/>
      <c r="O55" s="1"/>
    </row>
    <row r="56" spans="1:15" ht="12" customHeight="1">
      <c r="A56" s="33">
        <v>46</v>
      </c>
      <c r="B56" s="58" t="s">
        <v>66</v>
      </c>
      <c r="C56" s="31">
        <v>990.2</v>
      </c>
      <c r="D56" s="38">
        <v>987.6</v>
      </c>
      <c r="E56" s="38">
        <v>982.7</v>
      </c>
      <c r="F56" s="38">
        <v>975.2</v>
      </c>
      <c r="G56" s="38">
        <v>970.30000000000007</v>
      </c>
      <c r="H56" s="38">
        <v>995.1</v>
      </c>
      <c r="I56" s="38">
        <v>999.99999999999989</v>
      </c>
      <c r="J56" s="38">
        <v>1007.5</v>
      </c>
      <c r="K56" s="31">
        <v>992.5</v>
      </c>
      <c r="L56" s="31">
        <v>980.1</v>
      </c>
      <c r="M56" s="31">
        <v>84.514409999999998</v>
      </c>
      <c r="N56" s="1"/>
      <c r="O56" s="1"/>
    </row>
    <row r="57" spans="1:15" ht="12.75" customHeight="1">
      <c r="A57" s="33">
        <v>47</v>
      </c>
      <c r="B57" s="58" t="s">
        <v>67</v>
      </c>
      <c r="C57" s="31">
        <v>4600.45</v>
      </c>
      <c r="D57" s="38">
        <v>4602.1500000000005</v>
      </c>
      <c r="E57" s="38">
        <v>4584.3000000000011</v>
      </c>
      <c r="F57" s="38">
        <v>4568.1500000000005</v>
      </c>
      <c r="G57" s="38">
        <v>4550.3000000000011</v>
      </c>
      <c r="H57" s="38">
        <v>4618.3000000000011</v>
      </c>
      <c r="I57" s="38">
        <v>4636.1500000000015</v>
      </c>
      <c r="J57" s="38">
        <v>4652.3000000000011</v>
      </c>
      <c r="K57" s="31">
        <v>4620</v>
      </c>
      <c r="L57" s="31">
        <v>4586</v>
      </c>
      <c r="M57" s="31">
        <v>2.8346900000000002</v>
      </c>
      <c r="N57" s="1"/>
      <c r="O57" s="1"/>
    </row>
    <row r="58" spans="1:15" ht="12.75" customHeight="1">
      <c r="A58" s="33">
        <v>48</v>
      </c>
      <c r="B58" s="58" t="s">
        <v>70</v>
      </c>
      <c r="C58" s="31">
        <v>7235.6</v>
      </c>
      <c r="D58" s="38">
        <v>7211.5666666666666</v>
      </c>
      <c r="E58" s="38">
        <v>7162.1333333333332</v>
      </c>
      <c r="F58" s="38">
        <v>7088.666666666667</v>
      </c>
      <c r="G58" s="38">
        <v>7039.2333333333336</v>
      </c>
      <c r="H58" s="38">
        <v>7285.0333333333328</v>
      </c>
      <c r="I58" s="38">
        <v>7334.4666666666653</v>
      </c>
      <c r="J58" s="38">
        <v>7407.9333333333325</v>
      </c>
      <c r="K58" s="31">
        <v>7261</v>
      </c>
      <c r="L58" s="31">
        <v>7138.1</v>
      </c>
      <c r="M58" s="31">
        <v>7.0362600000000004</v>
      </c>
      <c r="N58" s="1"/>
      <c r="O58" s="1"/>
    </row>
    <row r="59" spans="1:15" ht="12.75" customHeight="1">
      <c r="A59" s="33">
        <v>49</v>
      </c>
      <c r="B59" s="58" t="s">
        <v>69</v>
      </c>
      <c r="C59" s="31">
        <v>1499.9</v>
      </c>
      <c r="D59" s="38">
        <v>1500.3</v>
      </c>
      <c r="E59" s="38">
        <v>1486.6</v>
      </c>
      <c r="F59" s="38">
        <v>1473.3</v>
      </c>
      <c r="G59" s="38">
        <v>1459.6</v>
      </c>
      <c r="H59" s="38">
        <v>1513.6</v>
      </c>
      <c r="I59" s="38">
        <v>1527.3000000000002</v>
      </c>
      <c r="J59" s="38">
        <v>1540.6</v>
      </c>
      <c r="K59" s="31">
        <v>1514</v>
      </c>
      <c r="L59" s="31">
        <v>1487</v>
      </c>
      <c r="M59" s="31">
        <v>10.66459</v>
      </c>
      <c r="N59" s="1"/>
      <c r="O59" s="1"/>
    </row>
    <row r="60" spans="1:15" ht="12.75" customHeight="1">
      <c r="A60" s="33">
        <v>50</v>
      </c>
      <c r="B60" s="58" t="s">
        <v>270</v>
      </c>
      <c r="C60" s="31">
        <v>7323.55</v>
      </c>
      <c r="D60" s="38">
        <v>7307.1333333333341</v>
      </c>
      <c r="E60" s="38">
        <v>7249.5166666666682</v>
      </c>
      <c r="F60" s="38">
        <v>7175.4833333333345</v>
      </c>
      <c r="G60" s="38">
        <v>7117.8666666666686</v>
      </c>
      <c r="H60" s="38">
        <v>7381.1666666666679</v>
      </c>
      <c r="I60" s="38">
        <v>7438.7833333333347</v>
      </c>
      <c r="J60" s="38">
        <v>7512.8166666666675</v>
      </c>
      <c r="K60" s="31">
        <v>7364.75</v>
      </c>
      <c r="L60" s="31">
        <v>7233.1</v>
      </c>
      <c r="M60" s="31">
        <v>0.15894</v>
      </c>
      <c r="N60" s="1"/>
      <c r="O60" s="1"/>
    </row>
    <row r="61" spans="1:15" ht="12.75" customHeight="1">
      <c r="A61" s="33">
        <v>51</v>
      </c>
      <c r="B61" s="58" t="s">
        <v>335</v>
      </c>
      <c r="C61" s="31">
        <v>2145.6999999999998</v>
      </c>
      <c r="D61" s="38">
        <v>2137.1833333333329</v>
      </c>
      <c r="E61" s="38">
        <v>2122.3666666666659</v>
      </c>
      <c r="F61" s="38">
        <v>2099.0333333333328</v>
      </c>
      <c r="G61" s="38">
        <v>2084.2166666666658</v>
      </c>
      <c r="H61" s="38">
        <v>2160.516666666666</v>
      </c>
      <c r="I61" s="38">
        <v>2175.3333333333326</v>
      </c>
      <c r="J61" s="38">
        <v>2198.6666666666661</v>
      </c>
      <c r="K61" s="31">
        <v>2152</v>
      </c>
      <c r="L61" s="31">
        <v>2113.85</v>
      </c>
      <c r="M61" s="31">
        <v>0.37911</v>
      </c>
      <c r="N61" s="1"/>
      <c r="O61" s="1"/>
    </row>
    <row r="62" spans="1:15" ht="12.75" customHeight="1">
      <c r="A62" s="33">
        <v>52</v>
      </c>
      <c r="B62" s="58" t="s">
        <v>71</v>
      </c>
      <c r="C62" s="31">
        <v>2364.1</v>
      </c>
      <c r="D62" s="38">
        <v>2369.0833333333335</v>
      </c>
      <c r="E62" s="38">
        <v>2343.666666666667</v>
      </c>
      <c r="F62" s="38">
        <v>2323.2333333333336</v>
      </c>
      <c r="G62" s="38">
        <v>2297.8166666666671</v>
      </c>
      <c r="H62" s="38">
        <v>2389.5166666666669</v>
      </c>
      <c r="I62" s="38">
        <v>2414.9333333333338</v>
      </c>
      <c r="J62" s="38">
        <v>2435.3666666666668</v>
      </c>
      <c r="K62" s="31">
        <v>2394.5</v>
      </c>
      <c r="L62" s="31">
        <v>2348.65</v>
      </c>
      <c r="M62" s="31">
        <v>1.30905</v>
      </c>
      <c r="N62" s="1"/>
      <c r="O62" s="1"/>
    </row>
    <row r="63" spans="1:15" ht="12.75" customHeight="1">
      <c r="A63" s="33">
        <v>53</v>
      </c>
      <c r="B63" s="58" t="s">
        <v>72</v>
      </c>
      <c r="C63" s="31">
        <v>389.6</v>
      </c>
      <c r="D63" s="38">
        <v>389.86666666666662</v>
      </c>
      <c r="E63" s="38">
        <v>386.63333333333321</v>
      </c>
      <c r="F63" s="38">
        <v>383.66666666666657</v>
      </c>
      <c r="G63" s="38">
        <v>380.43333333333317</v>
      </c>
      <c r="H63" s="38">
        <v>392.83333333333326</v>
      </c>
      <c r="I63" s="38">
        <v>396.06666666666672</v>
      </c>
      <c r="J63" s="38">
        <v>399.0333333333333</v>
      </c>
      <c r="K63" s="31">
        <v>393.1</v>
      </c>
      <c r="L63" s="31">
        <v>386.9</v>
      </c>
      <c r="M63" s="31">
        <v>11.825329999999999</v>
      </c>
      <c r="N63" s="1"/>
      <c r="O63" s="1"/>
    </row>
    <row r="64" spans="1:15" ht="12.75" customHeight="1">
      <c r="A64" s="33">
        <v>54</v>
      </c>
      <c r="B64" s="58" t="s">
        <v>73</v>
      </c>
      <c r="C64" s="31">
        <v>234.9</v>
      </c>
      <c r="D64" s="38">
        <v>236.1</v>
      </c>
      <c r="E64" s="38">
        <v>232.85</v>
      </c>
      <c r="F64" s="38">
        <v>230.8</v>
      </c>
      <c r="G64" s="38">
        <v>227.55</v>
      </c>
      <c r="H64" s="38">
        <v>238.14999999999998</v>
      </c>
      <c r="I64" s="38">
        <v>241.39999999999998</v>
      </c>
      <c r="J64" s="38">
        <v>243.44999999999996</v>
      </c>
      <c r="K64" s="31">
        <v>239.35</v>
      </c>
      <c r="L64" s="31">
        <v>234.05</v>
      </c>
      <c r="M64" s="31">
        <v>72.287400000000005</v>
      </c>
      <c r="N64" s="1"/>
      <c r="O64" s="1"/>
    </row>
    <row r="65" spans="1:15" ht="12.75" customHeight="1">
      <c r="A65" s="33">
        <v>55</v>
      </c>
      <c r="B65" s="58" t="s">
        <v>74</v>
      </c>
      <c r="C65" s="31">
        <v>190.15</v>
      </c>
      <c r="D65" s="38">
        <v>190.20000000000002</v>
      </c>
      <c r="E65" s="38">
        <v>189.45000000000005</v>
      </c>
      <c r="F65" s="38">
        <v>188.75000000000003</v>
      </c>
      <c r="G65" s="38">
        <v>188.00000000000006</v>
      </c>
      <c r="H65" s="38">
        <v>190.90000000000003</v>
      </c>
      <c r="I65" s="38">
        <v>191.64999999999998</v>
      </c>
      <c r="J65" s="38">
        <v>192.35000000000002</v>
      </c>
      <c r="K65" s="31">
        <v>190.95</v>
      </c>
      <c r="L65" s="31">
        <v>189.5</v>
      </c>
      <c r="M65" s="31">
        <v>83.006240000000005</v>
      </c>
      <c r="N65" s="1"/>
      <c r="O65" s="1"/>
    </row>
    <row r="66" spans="1:15" ht="12.75" customHeight="1">
      <c r="A66" s="33">
        <v>56</v>
      </c>
      <c r="B66" s="58" t="s">
        <v>271</v>
      </c>
      <c r="C66" s="31">
        <v>86.9</v>
      </c>
      <c r="D66" s="38">
        <v>87.133333333333326</v>
      </c>
      <c r="E66" s="38">
        <v>86.016666666666652</v>
      </c>
      <c r="F66" s="38">
        <v>85.133333333333326</v>
      </c>
      <c r="G66" s="38">
        <v>84.016666666666652</v>
      </c>
      <c r="H66" s="38">
        <v>88.016666666666652</v>
      </c>
      <c r="I66" s="38">
        <v>89.133333333333326</v>
      </c>
      <c r="J66" s="38">
        <v>90.016666666666652</v>
      </c>
      <c r="K66" s="31">
        <v>88.25</v>
      </c>
      <c r="L66" s="31">
        <v>86.25</v>
      </c>
      <c r="M66" s="31">
        <v>67.582729999999998</v>
      </c>
      <c r="N66" s="1"/>
      <c r="O66" s="1"/>
    </row>
    <row r="67" spans="1:15" ht="12.75" customHeight="1">
      <c r="A67" s="33">
        <v>57</v>
      </c>
      <c r="B67" s="58" t="s">
        <v>336</v>
      </c>
      <c r="C67" s="31">
        <v>39.4</v>
      </c>
      <c r="D67" s="38">
        <v>39.466666666666669</v>
      </c>
      <c r="E67" s="38">
        <v>38.533333333333339</v>
      </c>
      <c r="F67" s="38">
        <v>37.666666666666671</v>
      </c>
      <c r="G67" s="38">
        <v>36.733333333333341</v>
      </c>
      <c r="H67" s="38">
        <v>40.333333333333336</v>
      </c>
      <c r="I67" s="38">
        <v>41.266666666666673</v>
      </c>
      <c r="J67" s="38">
        <v>42.133333333333333</v>
      </c>
      <c r="K67" s="31">
        <v>40.4</v>
      </c>
      <c r="L67" s="31">
        <v>38.6</v>
      </c>
      <c r="M67" s="31">
        <v>296.68675999999999</v>
      </c>
      <c r="N67" s="1"/>
      <c r="O67" s="1"/>
    </row>
    <row r="68" spans="1:15" ht="12.75" customHeight="1">
      <c r="A68" s="33">
        <v>58</v>
      </c>
      <c r="B68" s="58" t="s">
        <v>332</v>
      </c>
      <c r="C68" s="31">
        <v>2517.65</v>
      </c>
      <c r="D68" s="38">
        <v>2515.6666666666665</v>
      </c>
      <c r="E68" s="38">
        <v>2497.4833333333331</v>
      </c>
      <c r="F68" s="38">
        <v>2477.3166666666666</v>
      </c>
      <c r="G68" s="38">
        <v>2459.1333333333332</v>
      </c>
      <c r="H68" s="38">
        <v>2535.833333333333</v>
      </c>
      <c r="I68" s="38">
        <v>2554.0166666666664</v>
      </c>
      <c r="J68" s="38">
        <v>2574.1833333333329</v>
      </c>
      <c r="K68" s="31">
        <v>2533.85</v>
      </c>
      <c r="L68" s="31">
        <v>2495.5</v>
      </c>
      <c r="M68" s="31">
        <v>7.2029999999999997E-2</v>
      </c>
      <c r="N68" s="1"/>
      <c r="O68" s="1"/>
    </row>
    <row r="69" spans="1:15" ht="12.75" customHeight="1">
      <c r="A69" s="33">
        <v>59</v>
      </c>
      <c r="B69" s="58" t="s">
        <v>75</v>
      </c>
      <c r="C69" s="31">
        <v>1694</v>
      </c>
      <c r="D69" s="38">
        <v>1695.4333333333334</v>
      </c>
      <c r="E69" s="38">
        <v>1685.8666666666668</v>
      </c>
      <c r="F69" s="38">
        <v>1677.7333333333333</v>
      </c>
      <c r="G69" s="38">
        <v>1668.1666666666667</v>
      </c>
      <c r="H69" s="38">
        <v>1703.5666666666668</v>
      </c>
      <c r="I69" s="38">
        <v>1713.1333333333334</v>
      </c>
      <c r="J69" s="38">
        <v>1721.2666666666669</v>
      </c>
      <c r="K69" s="31">
        <v>1705</v>
      </c>
      <c r="L69" s="31">
        <v>1687.3</v>
      </c>
      <c r="M69" s="31">
        <v>0.99387000000000003</v>
      </c>
      <c r="N69" s="1"/>
      <c r="O69" s="1"/>
    </row>
    <row r="70" spans="1:15" ht="12.75" customHeight="1">
      <c r="A70" s="33">
        <v>60</v>
      </c>
      <c r="B70" s="58" t="s">
        <v>337</v>
      </c>
      <c r="C70" s="31">
        <v>4707.55</v>
      </c>
      <c r="D70" s="38">
        <v>4712.8</v>
      </c>
      <c r="E70" s="38">
        <v>4676.6000000000004</v>
      </c>
      <c r="F70" s="38">
        <v>4645.6500000000005</v>
      </c>
      <c r="G70" s="38">
        <v>4609.4500000000007</v>
      </c>
      <c r="H70" s="38">
        <v>4743.75</v>
      </c>
      <c r="I70" s="38">
        <v>4779.9499999999989</v>
      </c>
      <c r="J70" s="38">
        <v>4810.8999999999996</v>
      </c>
      <c r="K70" s="31">
        <v>4749</v>
      </c>
      <c r="L70" s="31">
        <v>4681.8500000000004</v>
      </c>
      <c r="M70" s="31">
        <v>0.21079000000000001</v>
      </c>
      <c r="N70" s="1"/>
      <c r="O70" s="1"/>
    </row>
    <row r="71" spans="1:15" ht="12.75" customHeight="1">
      <c r="A71" s="33">
        <v>61</v>
      </c>
      <c r="B71" s="58" t="s">
        <v>333</v>
      </c>
      <c r="C71" s="31">
        <v>2174.9</v>
      </c>
      <c r="D71" s="38">
        <v>2169.3166666666666</v>
      </c>
      <c r="E71" s="38">
        <v>2140.6333333333332</v>
      </c>
      <c r="F71" s="38">
        <v>2106.3666666666668</v>
      </c>
      <c r="G71" s="38">
        <v>2077.6833333333334</v>
      </c>
      <c r="H71" s="38">
        <v>2203.583333333333</v>
      </c>
      <c r="I71" s="38">
        <v>2232.2666666666664</v>
      </c>
      <c r="J71" s="38">
        <v>2266.5333333333328</v>
      </c>
      <c r="K71" s="31">
        <v>2198</v>
      </c>
      <c r="L71" s="31">
        <v>2135.0500000000002</v>
      </c>
      <c r="M71" s="31">
        <v>6.0569699999999997</v>
      </c>
      <c r="N71" s="1"/>
      <c r="O71" s="1"/>
    </row>
    <row r="72" spans="1:15" ht="12.75" customHeight="1">
      <c r="A72" s="33">
        <v>62</v>
      </c>
      <c r="B72" s="58" t="s">
        <v>77</v>
      </c>
      <c r="C72" s="31">
        <v>709</v>
      </c>
      <c r="D72" s="38">
        <v>706.41666666666663</v>
      </c>
      <c r="E72" s="38">
        <v>702.08333333333326</v>
      </c>
      <c r="F72" s="38">
        <v>695.16666666666663</v>
      </c>
      <c r="G72" s="38">
        <v>690.83333333333326</v>
      </c>
      <c r="H72" s="38">
        <v>713.33333333333326</v>
      </c>
      <c r="I72" s="38">
        <v>717.66666666666652</v>
      </c>
      <c r="J72" s="38">
        <v>724.58333333333326</v>
      </c>
      <c r="K72" s="31">
        <v>710.75</v>
      </c>
      <c r="L72" s="31">
        <v>699.5</v>
      </c>
      <c r="M72" s="31">
        <v>9.3626199999999997</v>
      </c>
      <c r="N72" s="1"/>
      <c r="O72" s="1"/>
    </row>
    <row r="73" spans="1:15" ht="12.75" customHeight="1">
      <c r="A73" s="33">
        <v>63</v>
      </c>
      <c r="B73" s="58" t="s">
        <v>338</v>
      </c>
      <c r="C73" s="31">
        <v>1120.5</v>
      </c>
      <c r="D73" s="38">
        <v>1124.2666666666667</v>
      </c>
      <c r="E73" s="38">
        <v>1111.1833333333334</v>
      </c>
      <c r="F73" s="38">
        <v>1101.8666666666668</v>
      </c>
      <c r="G73" s="38">
        <v>1088.7833333333335</v>
      </c>
      <c r="H73" s="38">
        <v>1133.5833333333333</v>
      </c>
      <c r="I73" s="38">
        <v>1146.6666666666667</v>
      </c>
      <c r="J73" s="38">
        <v>1155.9833333333331</v>
      </c>
      <c r="K73" s="31">
        <v>1137.3499999999999</v>
      </c>
      <c r="L73" s="31">
        <v>1114.95</v>
      </c>
      <c r="M73" s="31">
        <v>2.8712499999999999</v>
      </c>
      <c r="N73" s="1"/>
      <c r="O73" s="1"/>
    </row>
    <row r="74" spans="1:15" ht="12.75" customHeight="1">
      <c r="A74" s="33">
        <v>64</v>
      </c>
      <c r="B74" s="58" t="s">
        <v>76</v>
      </c>
      <c r="C74" s="31">
        <v>134.9</v>
      </c>
      <c r="D74" s="38">
        <v>135.29999999999998</v>
      </c>
      <c r="E74" s="38">
        <v>134.19999999999996</v>
      </c>
      <c r="F74" s="38">
        <v>133.49999999999997</v>
      </c>
      <c r="G74" s="38">
        <v>132.39999999999995</v>
      </c>
      <c r="H74" s="38">
        <v>135.99999999999997</v>
      </c>
      <c r="I74" s="38">
        <v>137.1</v>
      </c>
      <c r="J74" s="38">
        <v>137.79999999999998</v>
      </c>
      <c r="K74" s="31">
        <v>136.4</v>
      </c>
      <c r="L74" s="31">
        <v>134.6</v>
      </c>
      <c r="M74" s="31">
        <v>133.46571</v>
      </c>
      <c r="N74" s="1"/>
      <c r="O74" s="1"/>
    </row>
    <row r="75" spans="1:15" ht="12.75" customHeight="1">
      <c r="A75" s="33">
        <v>65</v>
      </c>
      <c r="B75" s="58" t="s">
        <v>78</v>
      </c>
      <c r="C75" s="31">
        <v>1049.2</v>
      </c>
      <c r="D75" s="38">
        <v>1043.0166666666667</v>
      </c>
      <c r="E75" s="38">
        <v>1029.2333333333333</v>
      </c>
      <c r="F75" s="38">
        <v>1009.2666666666667</v>
      </c>
      <c r="G75" s="38">
        <v>995.48333333333335</v>
      </c>
      <c r="H75" s="38">
        <v>1062.9833333333333</v>
      </c>
      <c r="I75" s="38">
        <v>1076.7666666666667</v>
      </c>
      <c r="J75" s="38">
        <v>1096.7333333333333</v>
      </c>
      <c r="K75" s="31">
        <v>1056.8</v>
      </c>
      <c r="L75" s="31">
        <v>1023.05</v>
      </c>
      <c r="M75" s="31">
        <v>18.849689999999999</v>
      </c>
      <c r="N75" s="1"/>
      <c r="O75" s="1"/>
    </row>
    <row r="76" spans="1:15" ht="12.75" customHeight="1">
      <c r="A76" s="33">
        <v>66</v>
      </c>
      <c r="B76" s="58" t="s">
        <v>81</v>
      </c>
      <c r="C76" s="31">
        <v>109.55</v>
      </c>
      <c r="D76" s="38">
        <v>108.7</v>
      </c>
      <c r="E76" s="38">
        <v>106.9</v>
      </c>
      <c r="F76" s="38">
        <v>104.25</v>
      </c>
      <c r="G76" s="38">
        <v>102.45</v>
      </c>
      <c r="H76" s="38">
        <v>111.35000000000001</v>
      </c>
      <c r="I76" s="38">
        <v>113.14999999999999</v>
      </c>
      <c r="J76" s="38">
        <v>115.80000000000001</v>
      </c>
      <c r="K76" s="31">
        <v>110.5</v>
      </c>
      <c r="L76" s="31">
        <v>106.05</v>
      </c>
      <c r="M76" s="31">
        <v>414.15363000000002</v>
      </c>
      <c r="N76" s="1"/>
      <c r="O76" s="1"/>
    </row>
    <row r="77" spans="1:15" ht="12.75" customHeight="1">
      <c r="A77" s="33">
        <v>67</v>
      </c>
      <c r="B77" s="58" t="s">
        <v>85</v>
      </c>
      <c r="C77" s="31">
        <v>355.3</v>
      </c>
      <c r="D77" s="38">
        <v>355.16666666666669</v>
      </c>
      <c r="E77" s="38">
        <v>352.43333333333339</v>
      </c>
      <c r="F77" s="38">
        <v>349.56666666666672</v>
      </c>
      <c r="G77" s="38">
        <v>346.83333333333343</v>
      </c>
      <c r="H77" s="38">
        <v>358.03333333333336</v>
      </c>
      <c r="I77" s="38">
        <v>360.76666666666659</v>
      </c>
      <c r="J77" s="38">
        <v>363.63333333333333</v>
      </c>
      <c r="K77" s="31">
        <v>357.9</v>
      </c>
      <c r="L77" s="31">
        <v>352.3</v>
      </c>
      <c r="M77" s="31">
        <v>54.927849999999999</v>
      </c>
      <c r="N77" s="1"/>
      <c r="O77" s="1"/>
    </row>
    <row r="78" spans="1:15" ht="12.75" customHeight="1">
      <c r="A78" s="33">
        <v>68</v>
      </c>
      <c r="B78" s="58" t="s">
        <v>80</v>
      </c>
      <c r="C78" s="31">
        <v>870.35</v>
      </c>
      <c r="D78" s="38">
        <v>870.65</v>
      </c>
      <c r="E78" s="38">
        <v>865.55</v>
      </c>
      <c r="F78" s="38">
        <v>860.75</v>
      </c>
      <c r="G78" s="38">
        <v>855.65</v>
      </c>
      <c r="H78" s="38">
        <v>875.44999999999993</v>
      </c>
      <c r="I78" s="38">
        <v>880.55000000000007</v>
      </c>
      <c r="J78" s="38">
        <v>885.34999999999991</v>
      </c>
      <c r="K78" s="31">
        <v>875.75</v>
      </c>
      <c r="L78" s="31">
        <v>865.85</v>
      </c>
      <c r="M78" s="31">
        <v>30.94455</v>
      </c>
      <c r="N78" s="1"/>
      <c r="O78" s="1"/>
    </row>
    <row r="79" spans="1:15" ht="12.75" customHeight="1">
      <c r="A79" s="33">
        <v>69</v>
      </c>
      <c r="B79" s="58" t="s">
        <v>855</v>
      </c>
      <c r="C79" s="31">
        <v>485.55</v>
      </c>
      <c r="D79" s="38">
        <v>483.43333333333334</v>
      </c>
      <c r="E79" s="38">
        <v>478.86666666666667</v>
      </c>
      <c r="F79" s="38">
        <v>472.18333333333334</v>
      </c>
      <c r="G79" s="38">
        <v>467.61666666666667</v>
      </c>
      <c r="H79" s="38">
        <v>490.11666666666667</v>
      </c>
      <c r="I79" s="38">
        <v>494.68333333333339</v>
      </c>
      <c r="J79" s="38">
        <v>501.36666666666667</v>
      </c>
      <c r="K79" s="31">
        <v>488</v>
      </c>
      <c r="L79" s="31">
        <v>476.75</v>
      </c>
      <c r="M79" s="31">
        <v>4.2180600000000004</v>
      </c>
      <c r="N79" s="1"/>
      <c r="O79" s="1"/>
    </row>
    <row r="80" spans="1:15" ht="12.75" customHeight="1">
      <c r="A80" s="33">
        <v>70</v>
      </c>
      <c r="B80" s="58" t="s">
        <v>82</v>
      </c>
      <c r="C80" s="31">
        <v>259.89999999999998</v>
      </c>
      <c r="D80" s="38">
        <v>258.08333333333331</v>
      </c>
      <c r="E80" s="38">
        <v>255.66666666666663</v>
      </c>
      <c r="F80" s="38">
        <v>251.43333333333331</v>
      </c>
      <c r="G80" s="38">
        <v>249.01666666666662</v>
      </c>
      <c r="H80" s="38">
        <v>262.31666666666661</v>
      </c>
      <c r="I80" s="38">
        <v>264.73333333333323</v>
      </c>
      <c r="J80" s="38">
        <v>268.96666666666664</v>
      </c>
      <c r="K80" s="31">
        <v>260.5</v>
      </c>
      <c r="L80" s="31">
        <v>253.85</v>
      </c>
      <c r="M80" s="31">
        <v>15.115539999999999</v>
      </c>
      <c r="N80" s="1"/>
      <c r="O80" s="1"/>
    </row>
    <row r="81" spans="1:15" ht="12.75" customHeight="1">
      <c r="A81" s="33">
        <v>71</v>
      </c>
      <c r="B81" s="58" t="s">
        <v>339</v>
      </c>
      <c r="C81" s="31">
        <v>1128.2</v>
      </c>
      <c r="D81" s="38">
        <v>1134.05</v>
      </c>
      <c r="E81" s="38">
        <v>1112.5</v>
      </c>
      <c r="F81" s="38">
        <v>1096.8</v>
      </c>
      <c r="G81" s="38">
        <v>1075.25</v>
      </c>
      <c r="H81" s="38">
        <v>1149.75</v>
      </c>
      <c r="I81" s="38">
        <v>1171.2999999999997</v>
      </c>
      <c r="J81" s="38">
        <v>1187</v>
      </c>
      <c r="K81" s="31">
        <v>1155.5999999999999</v>
      </c>
      <c r="L81" s="31">
        <v>1118.3499999999999</v>
      </c>
      <c r="M81" s="31">
        <v>0.71714999999999995</v>
      </c>
      <c r="N81" s="1"/>
      <c r="O81" s="1"/>
    </row>
    <row r="82" spans="1:15" ht="12.75" customHeight="1">
      <c r="A82" s="33">
        <v>72</v>
      </c>
      <c r="B82" s="58" t="s">
        <v>88</v>
      </c>
      <c r="C82" s="31">
        <v>485.05</v>
      </c>
      <c r="D82" s="38">
        <v>483.95</v>
      </c>
      <c r="E82" s="38">
        <v>479.45</v>
      </c>
      <c r="F82" s="38">
        <v>473.85</v>
      </c>
      <c r="G82" s="38">
        <v>469.35</v>
      </c>
      <c r="H82" s="38">
        <v>489.54999999999995</v>
      </c>
      <c r="I82" s="38">
        <v>494.04999999999995</v>
      </c>
      <c r="J82" s="38">
        <v>499.64999999999992</v>
      </c>
      <c r="K82" s="31">
        <v>488.45</v>
      </c>
      <c r="L82" s="31">
        <v>478.35</v>
      </c>
      <c r="M82" s="31">
        <v>12.87199</v>
      </c>
      <c r="N82" s="1"/>
      <c r="O82" s="1"/>
    </row>
    <row r="83" spans="1:15" ht="12.75" customHeight="1">
      <c r="A83" s="33">
        <v>73</v>
      </c>
      <c r="B83" s="58" t="s">
        <v>856</v>
      </c>
      <c r="C83" s="31">
        <v>280.05</v>
      </c>
      <c r="D83" s="38">
        <v>279.9666666666667</v>
      </c>
      <c r="E83" s="38">
        <v>276.33333333333337</v>
      </c>
      <c r="F83" s="38">
        <v>272.61666666666667</v>
      </c>
      <c r="G83" s="38">
        <v>268.98333333333335</v>
      </c>
      <c r="H83" s="38">
        <v>283.68333333333339</v>
      </c>
      <c r="I83" s="38">
        <v>287.31666666666672</v>
      </c>
      <c r="J83" s="38">
        <v>291.03333333333342</v>
      </c>
      <c r="K83" s="31">
        <v>283.60000000000002</v>
      </c>
      <c r="L83" s="31">
        <v>276.25</v>
      </c>
      <c r="M83" s="31">
        <v>9.1255000000000006</v>
      </c>
      <c r="N83" s="1"/>
      <c r="O83" s="1"/>
    </row>
    <row r="84" spans="1:15" ht="12.75" customHeight="1">
      <c r="A84" s="33">
        <v>74</v>
      </c>
      <c r="B84" s="58" t="s">
        <v>340</v>
      </c>
      <c r="C84" s="31">
        <v>6319.95</v>
      </c>
      <c r="D84" s="38">
        <v>6348.7666666666664</v>
      </c>
      <c r="E84" s="38">
        <v>6272.1833333333325</v>
      </c>
      <c r="F84" s="38">
        <v>6224.4166666666661</v>
      </c>
      <c r="G84" s="38">
        <v>6147.8333333333321</v>
      </c>
      <c r="H84" s="38">
        <v>6396.5333333333328</v>
      </c>
      <c r="I84" s="38">
        <v>6473.1166666666668</v>
      </c>
      <c r="J84" s="38">
        <v>6520.8833333333332</v>
      </c>
      <c r="K84" s="31">
        <v>6425.35</v>
      </c>
      <c r="L84" s="31">
        <v>6301</v>
      </c>
      <c r="M84" s="31">
        <v>0.11844</v>
      </c>
      <c r="N84" s="1"/>
      <c r="O84" s="1"/>
    </row>
    <row r="85" spans="1:15" ht="12.75" customHeight="1">
      <c r="A85" s="33">
        <v>75</v>
      </c>
      <c r="B85" s="58" t="s">
        <v>341</v>
      </c>
      <c r="C85" s="31">
        <v>727</v>
      </c>
      <c r="D85" s="38">
        <v>722.66666666666663</v>
      </c>
      <c r="E85" s="38">
        <v>714.33333333333326</v>
      </c>
      <c r="F85" s="38">
        <v>701.66666666666663</v>
      </c>
      <c r="G85" s="38">
        <v>693.33333333333326</v>
      </c>
      <c r="H85" s="38">
        <v>735.33333333333326</v>
      </c>
      <c r="I85" s="38">
        <v>743.66666666666652</v>
      </c>
      <c r="J85" s="38">
        <v>756.33333333333326</v>
      </c>
      <c r="K85" s="31">
        <v>731</v>
      </c>
      <c r="L85" s="31">
        <v>710</v>
      </c>
      <c r="M85" s="31">
        <v>1.2435700000000001</v>
      </c>
      <c r="N85" s="1"/>
      <c r="O85" s="1"/>
    </row>
    <row r="86" spans="1:15" ht="12.75" customHeight="1">
      <c r="A86" s="33">
        <v>76</v>
      </c>
      <c r="B86" s="58" t="s">
        <v>342</v>
      </c>
      <c r="C86" s="31">
        <v>985.4</v>
      </c>
      <c r="D86" s="38">
        <v>989.18333333333339</v>
      </c>
      <c r="E86" s="38">
        <v>979.36666666666679</v>
      </c>
      <c r="F86" s="38">
        <v>973.33333333333337</v>
      </c>
      <c r="G86" s="38">
        <v>963.51666666666677</v>
      </c>
      <c r="H86" s="38">
        <v>995.21666666666681</v>
      </c>
      <c r="I86" s="38">
        <v>1005.0333333333334</v>
      </c>
      <c r="J86" s="38">
        <v>1011.0666666666668</v>
      </c>
      <c r="K86" s="31">
        <v>999</v>
      </c>
      <c r="L86" s="31">
        <v>983.15</v>
      </c>
      <c r="M86" s="31">
        <v>0.31807999999999997</v>
      </c>
      <c r="N86" s="1"/>
      <c r="O86" s="1"/>
    </row>
    <row r="87" spans="1:15" ht="12.75" customHeight="1">
      <c r="A87" s="33">
        <v>77</v>
      </c>
      <c r="B87" s="58" t="s">
        <v>343</v>
      </c>
      <c r="C87" s="31">
        <v>429.65</v>
      </c>
      <c r="D87" s="38">
        <v>435</v>
      </c>
      <c r="E87" s="38">
        <v>423.15</v>
      </c>
      <c r="F87" s="38">
        <v>416.65</v>
      </c>
      <c r="G87" s="38">
        <v>404.79999999999995</v>
      </c>
      <c r="H87" s="38">
        <v>441.5</v>
      </c>
      <c r="I87" s="38">
        <v>453.35</v>
      </c>
      <c r="J87" s="38">
        <v>459.85</v>
      </c>
      <c r="K87" s="31">
        <v>446.85</v>
      </c>
      <c r="L87" s="31">
        <v>428.5</v>
      </c>
      <c r="M87" s="31">
        <v>5.1791400000000003</v>
      </c>
      <c r="N87" s="1"/>
      <c r="O87" s="1"/>
    </row>
    <row r="88" spans="1:15" ht="12.75" customHeight="1">
      <c r="A88" s="33">
        <v>78</v>
      </c>
      <c r="B88" s="58" t="s">
        <v>83</v>
      </c>
      <c r="C88" s="31">
        <v>18530.8</v>
      </c>
      <c r="D88" s="38">
        <v>18464.933333333334</v>
      </c>
      <c r="E88" s="38">
        <v>18335.866666666669</v>
      </c>
      <c r="F88" s="38">
        <v>18140.933333333334</v>
      </c>
      <c r="G88" s="38">
        <v>18011.866666666669</v>
      </c>
      <c r="H88" s="38">
        <v>18659.866666666669</v>
      </c>
      <c r="I88" s="38">
        <v>18788.933333333334</v>
      </c>
      <c r="J88" s="38">
        <v>18983.866666666669</v>
      </c>
      <c r="K88" s="31">
        <v>18594</v>
      </c>
      <c r="L88" s="31">
        <v>18270</v>
      </c>
      <c r="M88" s="31">
        <v>0.22053</v>
      </c>
      <c r="N88" s="1"/>
      <c r="O88" s="1"/>
    </row>
    <row r="89" spans="1:15" ht="12.75" customHeight="1">
      <c r="A89" s="33">
        <v>79</v>
      </c>
      <c r="B89" s="58" t="s">
        <v>344</v>
      </c>
      <c r="C89" s="31">
        <v>583.5</v>
      </c>
      <c r="D89" s="38">
        <v>586.91666666666663</v>
      </c>
      <c r="E89" s="38">
        <v>577.83333333333326</v>
      </c>
      <c r="F89" s="38">
        <v>572.16666666666663</v>
      </c>
      <c r="G89" s="38">
        <v>563.08333333333326</v>
      </c>
      <c r="H89" s="38">
        <v>592.58333333333326</v>
      </c>
      <c r="I89" s="38">
        <v>601.66666666666652</v>
      </c>
      <c r="J89" s="38">
        <v>607.33333333333326</v>
      </c>
      <c r="K89" s="31">
        <v>596</v>
      </c>
      <c r="L89" s="31">
        <v>581.25</v>
      </c>
      <c r="M89" s="31">
        <v>0.73433000000000004</v>
      </c>
      <c r="N89" s="1"/>
      <c r="O89" s="1"/>
    </row>
    <row r="90" spans="1:15" ht="12.75" customHeight="1">
      <c r="A90" s="33">
        <v>80</v>
      </c>
      <c r="B90" s="58" t="s">
        <v>345</v>
      </c>
      <c r="C90" s="31">
        <v>19.8</v>
      </c>
      <c r="D90" s="38">
        <v>19.8</v>
      </c>
      <c r="E90" s="38">
        <v>19.8</v>
      </c>
      <c r="F90" s="38">
        <v>19.8</v>
      </c>
      <c r="G90" s="38">
        <v>19.8</v>
      </c>
      <c r="H90" s="38">
        <v>19.8</v>
      </c>
      <c r="I90" s="38">
        <v>19.8</v>
      </c>
      <c r="J90" s="38">
        <v>19.8</v>
      </c>
      <c r="K90" s="31">
        <v>19.8</v>
      </c>
      <c r="L90" s="31">
        <v>19.8</v>
      </c>
      <c r="M90" s="31">
        <v>18.096430000000002</v>
      </c>
      <c r="N90" s="1"/>
      <c r="O90" s="1"/>
    </row>
    <row r="91" spans="1:15" ht="12.75" customHeight="1">
      <c r="A91" s="33">
        <v>81</v>
      </c>
      <c r="B91" s="58" t="s">
        <v>86</v>
      </c>
      <c r="C91" s="31">
        <v>4510.95</v>
      </c>
      <c r="D91" s="38">
        <v>4507.45</v>
      </c>
      <c r="E91" s="38">
        <v>4489.0999999999995</v>
      </c>
      <c r="F91" s="38">
        <v>4467.25</v>
      </c>
      <c r="G91" s="38">
        <v>4448.8999999999996</v>
      </c>
      <c r="H91" s="38">
        <v>4529.2999999999993</v>
      </c>
      <c r="I91" s="38">
        <v>4547.6499999999996</v>
      </c>
      <c r="J91" s="38">
        <v>4569.4999999999991</v>
      </c>
      <c r="K91" s="31">
        <v>4525.8</v>
      </c>
      <c r="L91" s="31">
        <v>4485.6000000000004</v>
      </c>
      <c r="M91" s="31">
        <v>3.4369800000000001</v>
      </c>
      <c r="N91" s="1"/>
      <c r="O91" s="1"/>
    </row>
    <row r="92" spans="1:15" ht="12.75" customHeight="1">
      <c r="A92" s="33">
        <v>82</v>
      </c>
      <c r="B92" s="58" t="s">
        <v>334</v>
      </c>
      <c r="C92" s="31">
        <v>907.4</v>
      </c>
      <c r="D92" s="38">
        <v>904.58333333333337</v>
      </c>
      <c r="E92" s="38">
        <v>895.81666666666672</v>
      </c>
      <c r="F92" s="38">
        <v>884.23333333333335</v>
      </c>
      <c r="G92" s="38">
        <v>875.4666666666667</v>
      </c>
      <c r="H92" s="38">
        <v>916.16666666666674</v>
      </c>
      <c r="I92" s="38">
        <v>924.93333333333339</v>
      </c>
      <c r="J92" s="38">
        <v>936.51666666666677</v>
      </c>
      <c r="K92" s="31">
        <v>913.35</v>
      </c>
      <c r="L92" s="31">
        <v>893</v>
      </c>
      <c r="M92" s="31">
        <v>9.0539000000000005</v>
      </c>
      <c r="N92" s="1"/>
      <c r="O92" s="1"/>
    </row>
    <row r="93" spans="1:15" ht="12.75" customHeight="1">
      <c r="A93" s="33">
        <v>83</v>
      </c>
      <c r="B93" s="58" t="s">
        <v>346</v>
      </c>
      <c r="C93" s="31">
        <v>1761.35</v>
      </c>
      <c r="D93" s="38">
        <v>1769.45</v>
      </c>
      <c r="E93" s="38">
        <v>1740.9</v>
      </c>
      <c r="F93" s="38">
        <v>1720.45</v>
      </c>
      <c r="G93" s="38">
        <v>1691.9</v>
      </c>
      <c r="H93" s="38">
        <v>1789.9</v>
      </c>
      <c r="I93" s="38">
        <v>1818.4499999999998</v>
      </c>
      <c r="J93" s="38">
        <v>1838.9</v>
      </c>
      <c r="K93" s="31">
        <v>1798</v>
      </c>
      <c r="L93" s="31">
        <v>1749</v>
      </c>
      <c r="M93" s="31">
        <v>1.0191399999999999</v>
      </c>
      <c r="N93" s="1"/>
      <c r="O93" s="1"/>
    </row>
    <row r="94" spans="1:15" ht="12.75" customHeight="1">
      <c r="A94" s="33">
        <v>84</v>
      </c>
      <c r="B94" s="58" t="s">
        <v>352</v>
      </c>
      <c r="C94" s="31">
        <v>301.35000000000002</v>
      </c>
      <c r="D94" s="38">
        <v>303.53333333333336</v>
      </c>
      <c r="E94" s="38">
        <v>297.91666666666674</v>
      </c>
      <c r="F94" s="38">
        <v>294.48333333333341</v>
      </c>
      <c r="G94" s="38">
        <v>288.86666666666679</v>
      </c>
      <c r="H94" s="38">
        <v>306.9666666666667</v>
      </c>
      <c r="I94" s="38">
        <v>312.58333333333337</v>
      </c>
      <c r="J94" s="38">
        <v>316.01666666666665</v>
      </c>
      <c r="K94" s="31">
        <v>309.14999999999998</v>
      </c>
      <c r="L94" s="31">
        <v>300.10000000000002</v>
      </c>
      <c r="M94" s="31">
        <v>16.030390000000001</v>
      </c>
      <c r="N94" s="1"/>
      <c r="O94" s="1"/>
    </row>
    <row r="95" spans="1:15" ht="12.75" customHeight="1">
      <c r="A95" s="33">
        <v>85</v>
      </c>
      <c r="B95" s="58" t="s">
        <v>90</v>
      </c>
      <c r="C95" s="31">
        <v>743.55</v>
      </c>
      <c r="D95" s="38">
        <v>744.48333333333323</v>
      </c>
      <c r="E95" s="38">
        <v>738.06666666666649</v>
      </c>
      <c r="F95" s="38">
        <v>732.58333333333326</v>
      </c>
      <c r="G95" s="38">
        <v>726.16666666666652</v>
      </c>
      <c r="H95" s="38">
        <v>749.96666666666647</v>
      </c>
      <c r="I95" s="38">
        <v>756.38333333333321</v>
      </c>
      <c r="J95" s="38">
        <v>761.86666666666645</v>
      </c>
      <c r="K95" s="31">
        <v>750.9</v>
      </c>
      <c r="L95" s="31">
        <v>739</v>
      </c>
      <c r="M95" s="31">
        <v>4.0342799999999999</v>
      </c>
      <c r="N95" s="1"/>
      <c r="O95" s="1"/>
    </row>
    <row r="96" spans="1:15" ht="12.75" customHeight="1">
      <c r="A96" s="33">
        <v>86</v>
      </c>
      <c r="B96" s="58" t="s">
        <v>89</v>
      </c>
      <c r="C96" s="31">
        <v>326.64999999999998</v>
      </c>
      <c r="D96" s="38">
        <v>326.96666666666664</v>
      </c>
      <c r="E96" s="38">
        <v>325.23333333333329</v>
      </c>
      <c r="F96" s="38">
        <v>323.81666666666666</v>
      </c>
      <c r="G96" s="38">
        <v>322.08333333333331</v>
      </c>
      <c r="H96" s="38">
        <v>328.38333333333327</v>
      </c>
      <c r="I96" s="38">
        <v>330.11666666666662</v>
      </c>
      <c r="J96" s="38">
        <v>331.53333333333325</v>
      </c>
      <c r="K96" s="31">
        <v>328.7</v>
      </c>
      <c r="L96" s="31">
        <v>325.55</v>
      </c>
      <c r="M96" s="31">
        <v>30.0398</v>
      </c>
      <c r="N96" s="1"/>
      <c r="O96" s="1"/>
    </row>
    <row r="97" spans="1:15" ht="12.75" customHeight="1">
      <c r="A97" s="33">
        <v>87</v>
      </c>
      <c r="B97" s="58" t="s">
        <v>353</v>
      </c>
      <c r="C97" s="31">
        <v>800.3</v>
      </c>
      <c r="D97" s="38">
        <v>800.86666666666667</v>
      </c>
      <c r="E97" s="38">
        <v>791.73333333333335</v>
      </c>
      <c r="F97" s="38">
        <v>783.16666666666663</v>
      </c>
      <c r="G97" s="38">
        <v>774.0333333333333</v>
      </c>
      <c r="H97" s="38">
        <v>809.43333333333339</v>
      </c>
      <c r="I97" s="38">
        <v>818.56666666666683</v>
      </c>
      <c r="J97" s="38">
        <v>827.13333333333344</v>
      </c>
      <c r="K97" s="31">
        <v>810</v>
      </c>
      <c r="L97" s="31">
        <v>792.3</v>
      </c>
      <c r="M97" s="31">
        <v>1.6214500000000001</v>
      </c>
      <c r="N97" s="1"/>
      <c r="O97" s="1"/>
    </row>
    <row r="98" spans="1:15" ht="12.75" customHeight="1">
      <c r="A98" s="33">
        <v>88</v>
      </c>
      <c r="B98" s="58" t="s">
        <v>354</v>
      </c>
      <c r="C98" s="31">
        <v>1139.5</v>
      </c>
      <c r="D98" s="38">
        <v>1137.4333333333334</v>
      </c>
      <c r="E98" s="38">
        <v>1128.8666666666668</v>
      </c>
      <c r="F98" s="38">
        <v>1118.2333333333333</v>
      </c>
      <c r="G98" s="38">
        <v>1109.6666666666667</v>
      </c>
      <c r="H98" s="38">
        <v>1148.0666666666668</v>
      </c>
      <c r="I98" s="38">
        <v>1156.6333333333334</v>
      </c>
      <c r="J98" s="38">
        <v>1167.2666666666669</v>
      </c>
      <c r="K98" s="31">
        <v>1146</v>
      </c>
      <c r="L98" s="31">
        <v>1126.8</v>
      </c>
      <c r="M98" s="31">
        <v>1.25911</v>
      </c>
      <c r="N98" s="1"/>
      <c r="O98" s="1"/>
    </row>
    <row r="99" spans="1:15" ht="12.75" customHeight="1">
      <c r="A99" s="33">
        <v>89</v>
      </c>
      <c r="B99" s="58" t="s">
        <v>355</v>
      </c>
      <c r="C99" s="31">
        <v>144.05000000000001</v>
      </c>
      <c r="D99" s="38">
        <v>144.9</v>
      </c>
      <c r="E99" s="38">
        <v>142.85000000000002</v>
      </c>
      <c r="F99" s="38">
        <v>141.65</v>
      </c>
      <c r="G99" s="38">
        <v>139.60000000000002</v>
      </c>
      <c r="H99" s="38">
        <v>146.10000000000002</v>
      </c>
      <c r="I99" s="38">
        <v>148.15000000000003</v>
      </c>
      <c r="J99" s="38">
        <v>149.35000000000002</v>
      </c>
      <c r="K99" s="31">
        <v>146.94999999999999</v>
      </c>
      <c r="L99" s="31">
        <v>143.69999999999999</v>
      </c>
      <c r="M99" s="31">
        <v>8.6736599999999999</v>
      </c>
      <c r="N99" s="1"/>
      <c r="O99" s="1"/>
    </row>
    <row r="100" spans="1:15" ht="12.75" customHeight="1">
      <c r="A100" s="33">
        <v>90</v>
      </c>
      <c r="B100" s="58" t="s">
        <v>347</v>
      </c>
      <c r="C100" s="31">
        <v>595.35</v>
      </c>
      <c r="D100" s="38">
        <v>593.88333333333333</v>
      </c>
      <c r="E100" s="38">
        <v>587.01666666666665</v>
      </c>
      <c r="F100" s="38">
        <v>578.68333333333328</v>
      </c>
      <c r="G100" s="38">
        <v>571.81666666666661</v>
      </c>
      <c r="H100" s="38">
        <v>602.2166666666667</v>
      </c>
      <c r="I100" s="38">
        <v>609.08333333333326</v>
      </c>
      <c r="J100" s="38">
        <v>617.41666666666674</v>
      </c>
      <c r="K100" s="31">
        <v>600.75</v>
      </c>
      <c r="L100" s="31">
        <v>585.54999999999995</v>
      </c>
      <c r="M100" s="31">
        <v>4.2903900000000004</v>
      </c>
      <c r="N100" s="1"/>
      <c r="O100" s="1"/>
    </row>
    <row r="101" spans="1:15" ht="12.75" customHeight="1">
      <c r="A101" s="33">
        <v>91</v>
      </c>
      <c r="B101" s="58" t="s">
        <v>356</v>
      </c>
      <c r="C101" s="31">
        <v>2255.65</v>
      </c>
      <c r="D101" s="38">
        <v>2280.3333333333335</v>
      </c>
      <c r="E101" s="38">
        <v>2220.8166666666671</v>
      </c>
      <c r="F101" s="38">
        <v>2185.9833333333336</v>
      </c>
      <c r="G101" s="38">
        <v>2126.4666666666672</v>
      </c>
      <c r="H101" s="38">
        <v>2315.166666666667</v>
      </c>
      <c r="I101" s="38">
        <v>2374.6833333333334</v>
      </c>
      <c r="J101" s="38">
        <v>2409.5166666666669</v>
      </c>
      <c r="K101" s="31">
        <v>2339.85</v>
      </c>
      <c r="L101" s="31">
        <v>2245.5</v>
      </c>
      <c r="M101" s="31">
        <v>2.6907899999999998</v>
      </c>
      <c r="N101" s="1"/>
      <c r="O101" s="1"/>
    </row>
    <row r="102" spans="1:15" ht="12.75" customHeight="1">
      <c r="A102" s="33">
        <v>92</v>
      </c>
      <c r="B102" s="58" t="s">
        <v>357</v>
      </c>
      <c r="C102" s="31">
        <v>35.65</v>
      </c>
      <c r="D102" s="38">
        <v>35.883333333333333</v>
      </c>
      <c r="E102" s="38">
        <v>35.266666666666666</v>
      </c>
      <c r="F102" s="38">
        <v>34.883333333333333</v>
      </c>
      <c r="G102" s="38">
        <v>34.266666666666666</v>
      </c>
      <c r="H102" s="38">
        <v>36.266666666666666</v>
      </c>
      <c r="I102" s="38">
        <v>36.883333333333326</v>
      </c>
      <c r="J102" s="38">
        <v>37.266666666666666</v>
      </c>
      <c r="K102" s="31">
        <v>36.5</v>
      </c>
      <c r="L102" s="31">
        <v>35.5</v>
      </c>
      <c r="M102" s="31">
        <v>123.06734</v>
      </c>
      <c r="N102" s="1"/>
      <c r="O102" s="1"/>
    </row>
    <row r="103" spans="1:15" ht="12.75" customHeight="1">
      <c r="A103" s="33">
        <v>93</v>
      </c>
      <c r="B103" s="58" t="s">
        <v>358</v>
      </c>
      <c r="C103" s="31">
        <v>1123.8</v>
      </c>
      <c r="D103" s="38">
        <v>1130.9000000000001</v>
      </c>
      <c r="E103" s="38">
        <v>1113.8000000000002</v>
      </c>
      <c r="F103" s="38">
        <v>1103.8000000000002</v>
      </c>
      <c r="G103" s="38">
        <v>1086.7000000000003</v>
      </c>
      <c r="H103" s="38">
        <v>1140.9000000000001</v>
      </c>
      <c r="I103" s="38">
        <v>1158</v>
      </c>
      <c r="J103" s="38">
        <v>1168</v>
      </c>
      <c r="K103" s="31">
        <v>1148</v>
      </c>
      <c r="L103" s="31">
        <v>1120.9000000000001</v>
      </c>
      <c r="M103" s="31">
        <v>3.2843900000000001</v>
      </c>
      <c r="N103" s="1"/>
      <c r="O103" s="1"/>
    </row>
    <row r="104" spans="1:15" ht="12.75" customHeight="1">
      <c r="A104" s="33">
        <v>94</v>
      </c>
      <c r="B104" s="58" t="s">
        <v>359</v>
      </c>
      <c r="C104" s="31">
        <v>676.5</v>
      </c>
      <c r="D104" s="38">
        <v>677</v>
      </c>
      <c r="E104" s="38">
        <v>667</v>
      </c>
      <c r="F104" s="38">
        <v>657.5</v>
      </c>
      <c r="G104" s="38">
        <v>647.5</v>
      </c>
      <c r="H104" s="38">
        <v>686.5</v>
      </c>
      <c r="I104" s="38">
        <v>696.5</v>
      </c>
      <c r="J104" s="38">
        <v>706</v>
      </c>
      <c r="K104" s="31">
        <v>687</v>
      </c>
      <c r="L104" s="31">
        <v>667.5</v>
      </c>
      <c r="M104" s="31">
        <v>4.2271000000000001</v>
      </c>
      <c r="N104" s="1"/>
      <c r="O104" s="1"/>
    </row>
    <row r="105" spans="1:15" ht="12.75" customHeight="1">
      <c r="A105" s="33">
        <v>95</v>
      </c>
      <c r="B105" s="58" t="s">
        <v>360</v>
      </c>
      <c r="C105" s="31">
        <v>1014.85</v>
      </c>
      <c r="D105" s="38">
        <v>1008.4333333333334</v>
      </c>
      <c r="E105" s="38">
        <v>996.86666666666679</v>
      </c>
      <c r="F105" s="38">
        <v>978.88333333333344</v>
      </c>
      <c r="G105" s="38">
        <v>967.31666666666683</v>
      </c>
      <c r="H105" s="38">
        <v>1026.4166666666667</v>
      </c>
      <c r="I105" s="38">
        <v>1037.9833333333333</v>
      </c>
      <c r="J105" s="38">
        <v>1055.9666666666667</v>
      </c>
      <c r="K105" s="31">
        <v>1020</v>
      </c>
      <c r="L105" s="31">
        <v>990.45</v>
      </c>
      <c r="M105" s="31">
        <v>1.2228600000000001</v>
      </c>
      <c r="N105" s="1"/>
      <c r="O105" s="1"/>
    </row>
    <row r="106" spans="1:15" ht="12.75" customHeight="1">
      <c r="A106" s="33">
        <v>96</v>
      </c>
      <c r="B106" s="58" t="s">
        <v>361</v>
      </c>
      <c r="C106" s="31">
        <v>9335.9</v>
      </c>
      <c r="D106" s="38">
        <v>9349.8666666666668</v>
      </c>
      <c r="E106" s="38">
        <v>9205.0333333333328</v>
      </c>
      <c r="F106" s="38">
        <v>9074.1666666666661</v>
      </c>
      <c r="G106" s="38">
        <v>8929.3333333333321</v>
      </c>
      <c r="H106" s="38">
        <v>9480.7333333333336</v>
      </c>
      <c r="I106" s="38">
        <v>9625.5666666666657</v>
      </c>
      <c r="J106" s="38">
        <v>9756.4333333333343</v>
      </c>
      <c r="K106" s="31">
        <v>9494.7000000000007</v>
      </c>
      <c r="L106" s="31">
        <v>9219</v>
      </c>
      <c r="M106" s="31">
        <v>0.41572999999999999</v>
      </c>
      <c r="N106" s="1"/>
      <c r="O106" s="1"/>
    </row>
    <row r="107" spans="1:15" ht="12.75" customHeight="1">
      <c r="A107" s="33">
        <v>97</v>
      </c>
      <c r="B107" s="58" t="s">
        <v>348</v>
      </c>
      <c r="C107" s="31">
        <v>81.849999999999994</v>
      </c>
      <c r="D107" s="38">
        <v>81.883333333333326</v>
      </c>
      <c r="E107" s="38">
        <v>80.666666666666657</v>
      </c>
      <c r="F107" s="38">
        <v>79.483333333333334</v>
      </c>
      <c r="G107" s="38">
        <v>78.266666666666666</v>
      </c>
      <c r="H107" s="38">
        <v>83.066666666666649</v>
      </c>
      <c r="I107" s="38">
        <v>84.283333333333317</v>
      </c>
      <c r="J107" s="38">
        <v>85.46666666666664</v>
      </c>
      <c r="K107" s="31">
        <v>83.1</v>
      </c>
      <c r="L107" s="31">
        <v>80.7</v>
      </c>
      <c r="M107" s="31">
        <v>67.131309999999999</v>
      </c>
      <c r="N107" s="1"/>
      <c r="O107" s="1"/>
    </row>
    <row r="108" spans="1:15" ht="12.75" customHeight="1">
      <c r="A108" s="33">
        <v>98</v>
      </c>
      <c r="B108" s="58" t="s">
        <v>349</v>
      </c>
      <c r="C108" s="31">
        <v>410.6</v>
      </c>
      <c r="D108" s="38">
        <v>413.38333333333338</v>
      </c>
      <c r="E108" s="38">
        <v>405.81666666666678</v>
      </c>
      <c r="F108" s="38">
        <v>401.03333333333342</v>
      </c>
      <c r="G108" s="38">
        <v>393.46666666666681</v>
      </c>
      <c r="H108" s="38">
        <v>418.16666666666674</v>
      </c>
      <c r="I108" s="38">
        <v>425.73333333333335</v>
      </c>
      <c r="J108" s="38">
        <v>430.51666666666671</v>
      </c>
      <c r="K108" s="31">
        <v>420.95</v>
      </c>
      <c r="L108" s="31">
        <v>408.6</v>
      </c>
      <c r="M108" s="31">
        <v>11.165050000000001</v>
      </c>
      <c r="N108" s="1"/>
      <c r="O108" s="1"/>
    </row>
    <row r="109" spans="1:15" ht="12.75" customHeight="1">
      <c r="A109" s="33">
        <v>99</v>
      </c>
      <c r="B109" s="58" t="s">
        <v>362</v>
      </c>
      <c r="C109" s="31">
        <v>523.95000000000005</v>
      </c>
      <c r="D109" s="38">
        <v>519.5333333333333</v>
      </c>
      <c r="E109" s="38">
        <v>511.31666666666661</v>
      </c>
      <c r="F109" s="38">
        <v>498.68333333333328</v>
      </c>
      <c r="G109" s="38">
        <v>490.46666666666658</v>
      </c>
      <c r="H109" s="38">
        <v>532.16666666666663</v>
      </c>
      <c r="I109" s="38">
        <v>540.38333333333333</v>
      </c>
      <c r="J109" s="38">
        <v>553.01666666666665</v>
      </c>
      <c r="K109" s="31">
        <v>527.75</v>
      </c>
      <c r="L109" s="31">
        <v>506.9</v>
      </c>
      <c r="M109" s="31">
        <v>1.23804</v>
      </c>
      <c r="N109" s="1"/>
      <c r="O109" s="1"/>
    </row>
    <row r="110" spans="1:15" ht="12.75" customHeight="1">
      <c r="A110" s="33">
        <v>100</v>
      </c>
      <c r="B110" s="58" t="s">
        <v>91</v>
      </c>
      <c r="C110" s="31">
        <v>274.75</v>
      </c>
      <c r="D110" s="38">
        <v>273.73333333333335</v>
      </c>
      <c r="E110" s="38">
        <v>270.01666666666671</v>
      </c>
      <c r="F110" s="38">
        <v>265.28333333333336</v>
      </c>
      <c r="G110" s="38">
        <v>261.56666666666672</v>
      </c>
      <c r="H110" s="38">
        <v>278.4666666666667</v>
      </c>
      <c r="I110" s="38">
        <v>282.18333333333339</v>
      </c>
      <c r="J110" s="38">
        <v>286.91666666666669</v>
      </c>
      <c r="K110" s="31">
        <v>277.45</v>
      </c>
      <c r="L110" s="31">
        <v>269</v>
      </c>
      <c r="M110" s="31">
        <v>21.335450000000002</v>
      </c>
      <c r="N110" s="1"/>
      <c r="O110" s="1"/>
    </row>
    <row r="111" spans="1:15" ht="12.75" customHeight="1">
      <c r="A111" s="33">
        <v>101</v>
      </c>
      <c r="B111" s="58" t="s">
        <v>363</v>
      </c>
      <c r="C111" s="31">
        <v>527.79999999999995</v>
      </c>
      <c r="D111" s="38">
        <v>530.25</v>
      </c>
      <c r="E111" s="38">
        <v>522.54999999999995</v>
      </c>
      <c r="F111" s="38">
        <v>517.29999999999995</v>
      </c>
      <c r="G111" s="38">
        <v>509.59999999999991</v>
      </c>
      <c r="H111" s="38">
        <v>535.5</v>
      </c>
      <c r="I111" s="38">
        <v>543.20000000000005</v>
      </c>
      <c r="J111" s="38">
        <v>548.45000000000005</v>
      </c>
      <c r="K111" s="31">
        <v>537.95000000000005</v>
      </c>
      <c r="L111" s="31">
        <v>525</v>
      </c>
      <c r="M111" s="31">
        <v>6.4989400000000002</v>
      </c>
      <c r="N111" s="1"/>
      <c r="O111" s="1"/>
    </row>
    <row r="112" spans="1:15" ht="12.75" customHeight="1">
      <c r="A112" s="33">
        <v>102</v>
      </c>
      <c r="B112" s="58" t="s">
        <v>364</v>
      </c>
      <c r="C112" s="31">
        <v>931.55</v>
      </c>
      <c r="D112" s="38">
        <v>936.06666666666661</v>
      </c>
      <c r="E112" s="38">
        <v>923.13333333333321</v>
      </c>
      <c r="F112" s="38">
        <v>914.71666666666658</v>
      </c>
      <c r="G112" s="38">
        <v>901.78333333333319</v>
      </c>
      <c r="H112" s="38">
        <v>944.48333333333323</v>
      </c>
      <c r="I112" s="38">
        <v>957.41666666666663</v>
      </c>
      <c r="J112" s="38">
        <v>965.83333333333326</v>
      </c>
      <c r="K112" s="31">
        <v>949</v>
      </c>
      <c r="L112" s="31">
        <v>927.65</v>
      </c>
      <c r="M112" s="31">
        <v>0.64020999999999995</v>
      </c>
      <c r="N112" s="1"/>
      <c r="O112" s="1"/>
    </row>
    <row r="113" spans="1:15" ht="12.75" customHeight="1">
      <c r="A113" s="33">
        <v>103</v>
      </c>
      <c r="B113" s="58" t="s">
        <v>92</v>
      </c>
      <c r="C113" s="31">
        <v>1092.95</v>
      </c>
      <c r="D113" s="38">
        <v>1090.0166666666667</v>
      </c>
      <c r="E113" s="38">
        <v>1078.0333333333333</v>
      </c>
      <c r="F113" s="38">
        <v>1063.1166666666666</v>
      </c>
      <c r="G113" s="38">
        <v>1051.1333333333332</v>
      </c>
      <c r="H113" s="38">
        <v>1104.9333333333334</v>
      </c>
      <c r="I113" s="38">
        <v>1116.9166666666665</v>
      </c>
      <c r="J113" s="38">
        <v>1131.8333333333335</v>
      </c>
      <c r="K113" s="31">
        <v>1102</v>
      </c>
      <c r="L113" s="31">
        <v>1075.0999999999999</v>
      </c>
      <c r="M113" s="31">
        <v>14.01965</v>
      </c>
      <c r="N113" s="1"/>
      <c r="O113" s="1"/>
    </row>
    <row r="114" spans="1:15" ht="12.75" customHeight="1">
      <c r="A114" s="33">
        <v>104</v>
      </c>
      <c r="B114" s="58" t="s">
        <v>851</v>
      </c>
      <c r="C114" s="31">
        <v>508.2</v>
      </c>
      <c r="D114" s="38">
        <v>509.8</v>
      </c>
      <c r="E114" s="38">
        <v>505.4</v>
      </c>
      <c r="F114" s="38">
        <v>502.59999999999997</v>
      </c>
      <c r="G114" s="38">
        <v>498.19999999999993</v>
      </c>
      <c r="H114" s="38">
        <v>512.6</v>
      </c>
      <c r="I114" s="38">
        <v>517</v>
      </c>
      <c r="J114" s="38">
        <v>519.80000000000007</v>
      </c>
      <c r="K114" s="31">
        <v>514.20000000000005</v>
      </c>
      <c r="L114" s="31">
        <v>507</v>
      </c>
      <c r="M114" s="31">
        <v>2.6616499999999998</v>
      </c>
      <c r="N114" s="1"/>
      <c r="O114" s="1"/>
    </row>
    <row r="115" spans="1:15" ht="12.75" customHeight="1">
      <c r="A115" s="33">
        <v>105</v>
      </c>
      <c r="B115" s="58" t="s">
        <v>93</v>
      </c>
      <c r="C115" s="31">
        <v>1228.9000000000001</v>
      </c>
      <c r="D115" s="38">
        <v>1225.6333333333334</v>
      </c>
      <c r="E115" s="38">
        <v>1214.2666666666669</v>
      </c>
      <c r="F115" s="38">
        <v>1199.6333333333334</v>
      </c>
      <c r="G115" s="38">
        <v>1188.2666666666669</v>
      </c>
      <c r="H115" s="38">
        <v>1240.2666666666669</v>
      </c>
      <c r="I115" s="38">
        <v>1251.6333333333332</v>
      </c>
      <c r="J115" s="38">
        <v>1266.2666666666669</v>
      </c>
      <c r="K115" s="31">
        <v>1237</v>
      </c>
      <c r="L115" s="31">
        <v>1211</v>
      </c>
      <c r="M115" s="31">
        <v>16.660039999999999</v>
      </c>
      <c r="N115" s="1"/>
      <c r="O115" s="1"/>
    </row>
    <row r="116" spans="1:15" ht="12.75" customHeight="1">
      <c r="A116" s="33">
        <v>106</v>
      </c>
      <c r="B116" s="58" t="s">
        <v>100</v>
      </c>
      <c r="C116" s="31">
        <v>124.65</v>
      </c>
      <c r="D116" s="38">
        <v>124.5</v>
      </c>
      <c r="E116" s="38">
        <v>123.8</v>
      </c>
      <c r="F116" s="38">
        <v>122.95</v>
      </c>
      <c r="G116" s="38">
        <v>122.25</v>
      </c>
      <c r="H116" s="38">
        <v>125.35</v>
      </c>
      <c r="I116" s="38">
        <v>126.04999999999998</v>
      </c>
      <c r="J116" s="38">
        <v>126.89999999999999</v>
      </c>
      <c r="K116" s="31">
        <v>125.2</v>
      </c>
      <c r="L116" s="31">
        <v>123.65</v>
      </c>
      <c r="M116" s="31">
        <v>43.511279999999999</v>
      </c>
      <c r="N116" s="1"/>
      <c r="O116" s="1"/>
    </row>
    <row r="117" spans="1:15" ht="12.75" customHeight="1">
      <c r="A117" s="33">
        <v>107</v>
      </c>
      <c r="B117" s="58" t="s">
        <v>272</v>
      </c>
      <c r="C117" s="31">
        <v>1395.8</v>
      </c>
      <c r="D117" s="38">
        <v>1398.3999999999999</v>
      </c>
      <c r="E117" s="38">
        <v>1389.4499999999998</v>
      </c>
      <c r="F117" s="38">
        <v>1383.1</v>
      </c>
      <c r="G117" s="38">
        <v>1374.1499999999999</v>
      </c>
      <c r="H117" s="38">
        <v>1404.7499999999998</v>
      </c>
      <c r="I117" s="38">
        <v>1413.7</v>
      </c>
      <c r="J117" s="38">
        <v>1420.0499999999997</v>
      </c>
      <c r="K117" s="31">
        <v>1407.35</v>
      </c>
      <c r="L117" s="31">
        <v>1392.05</v>
      </c>
      <c r="M117" s="31">
        <v>0.51988999999999996</v>
      </c>
      <c r="N117" s="1"/>
      <c r="O117" s="1"/>
    </row>
    <row r="118" spans="1:15" ht="12.75" customHeight="1">
      <c r="A118" s="33">
        <v>108</v>
      </c>
      <c r="B118" s="58" t="s">
        <v>94</v>
      </c>
      <c r="C118" s="31">
        <v>229.45</v>
      </c>
      <c r="D118" s="38">
        <v>229</v>
      </c>
      <c r="E118" s="38">
        <v>227.95</v>
      </c>
      <c r="F118" s="38">
        <v>226.45</v>
      </c>
      <c r="G118" s="38">
        <v>225.39999999999998</v>
      </c>
      <c r="H118" s="38">
        <v>230.5</v>
      </c>
      <c r="I118" s="38">
        <v>231.55</v>
      </c>
      <c r="J118" s="38">
        <v>233.05</v>
      </c>
      <c r="K118" s="31">
        <v>230.05</v>
      </c>
      <c r="L118" s="31">
        <v>227.5</v>
      </c>
      <c r="M118" s="31">
        <v>33.608609999999999</v>
      </c>
      <c r="N118" s="1"/>
      <c r="O118" s="1"/>
    </row>
    <row r="119" spans="1:15" ht="12.75" customHeight="1">
      <c r="A119" s="33">
        <v>109</v>
      </c>
      <c r="B119" s="58" t="s">
        <v>365</v>
      </c>
      <c r="C119" s="31">
        <v>848.1</v>
      </c>
      <c r="D119" s="38">
        <v>850.13333333333333</v>
      </c>
      <c r="E119" s="38">
        <v>831.36666666666667</v>
      </c>
      <c r="F119" s="38">
        <v>814.63333333333333</v>
      </c>
      <c r="G119" s="38">
        <v>795.86666666666667</v>
      </c>
      <c r="H119" s="38">
        <v>866.86666666666667</v>
      </c>
      <c r="I119" s="38">
        <v>885.63333333333333</v>
      </c>
      <c r="J119" s="38">
        <v>902.36666666666667</v>
      </c>
      <c r="K119" s="31">
        <v>868.9</v>
      </c>
      <c r="L119" s="31">
        <v>833.4</v>
      </c>
      <c r="M119" s="31">
        <v>18.89677</v>
      </c>
      <c r="N119" s="1"/>
      <c r="O119" s="1"/>
    </row>
    <row r="120" spans="1:15" ht="12.75" customHeight="1">
      <c r="A120" s="33">
        <v>110</v>
      </c>
      <c r="B120" s="58" t="s">
        <v>95</v>
      </c>
      <c r="C120" s="31">
        <v>5171.8999999999996</v>
      </c>
      <c r="D120" s="38">
        <v>5212.0166666666664</v>
      </c>
      <c r="E120" s="38">
        <v>5119.8833333333332</v>
      </c>
      <c r="F120" s="38">
        <v>5067.8666666666668</v>
      </c>
      <c r="G120" s="38">
        <v>4975.7333333333336</v>
      </c>
      <c r="H120" s="38">
        <v>5264.0333333333328</v>
      </c>
      <c r="I120" s="38">
        <v>5356.1666666666661</v>
      </c>
      <c r="J120" s="38">
        <v>5408.1833333333325</v>
      </c>
      <c r="K120" s="31">
        <v>5304.15</v>
      </c>
      <c r="L120" s="31">
        <v>5160</v>
      </c>
      <c r="M120" s="31">
        <v>5.16099</v>
      </c>
      <c r="N120" s="1"/>
      <c r="O120" s="1"/>
    </row>
    <row r="121" spans="1:15" ht="12.75" customHeight="1">
      <c r="A121" s="33">
        <v>111</v>
      </c>
      <c r="B121" s="58" t="s">
        <v>96</v>
      </c>
      <c r="C121" s="31">
        <v>1935.8</v>
      </c>
      <c r="D121" s="38">
        <v>1949.3833333333332</v>
      </c>
      <c r="E121" s="38">
        <v>1919.4166666666665</v>
      </c>
      <c r="F121" s="38">
        <v>1903.0333333333333</v>
      </c>
      <c r="G121" s="38">
        <v>1873.0666666666666</v>
      </c>
      <c r="H121" s="38">
        <v>1965.7666666666664</v>
      </c>
      <c r="I121" s="38">
        <v>1995.7333333333331</v>
      </c>
      <c r="J121" s="38">
        <v>2012.1166666666663</v>
      </c>
      <c r="K121" s="31">
        <v>1979.35</v>
      </c>
      <c r="L121" s="31">
        <v>1933</v>
      </c>
      <c r="M121" s="31">
        <v>3.3942000000000001</v>
      </c>
      <c r="N121" s="1"/>
      <c r="O121" s="1"/>
    </row>
    <row r="122" spans="1:15" ht="12.75" customHeight="1">
      <c r="A122" s="33">
        <v>112</v>
      </c>
      <c r="B122" s="58" t="s">
        <v>366</v>
      </c>
      <c r="C122" s="31">
        <v>2376.0500000000002</v>
      </c>
      <c r="D122" s="38">
        <v>2391.35</v>
      </c>
      <c r="E122" s="38">
        <v>2342.6999999999998</v>
      </c>
      <c r="F122" s="38">
        <v>2309.35</v>
      </c>
      <c r="G122" s="38">
        <v>2260.6999999999998</v>
      </c>
      <c r="H122" s="38">
        <v>2424.6999999999998</v>
      </c>
      <c r="I122" s="38">
        <v>2473.3500000000004</v>
      </c>
      <c r="J122" s="38">
        <v>2506.6999999999998</v>
      </c>
      <c r="K122" s="31">
        <v>2440</v>
      </c>
      <c r="L122" s="31">
        <v>2358</v>
      </c>
      <c r="M122" s="31">
        <v>0.83711000000000002</v>
      </c>
      <c r="N122" s="1"/>
      <c r="O122" s="1"/>
    </row>
    <row r="123" spans="1:15" ht="12.75" customHeight="1">
      <c r="A123" s="33">
        <v>113</v>
      </c>
      <c r="B123" s="58" t="s">
        <v>97</v>
      </c>
      <c r="C123" s="31">
        <v>664.1</v>
      </c>
      <c r="D123" s="38">
        <v>661.6</v>
      </c>
      <c r="E123" s="38">
        <v>656.30000000000007</v>
      </c>
      <c r="F123" s="38">
        <v>648.5</v>
      </c>
      <c r="G123" s="38">
        <v>643.20000000000005</v>
      </c>
      <c r="H123" s="38">
        <v>669.40000000000009</v>
      </c>
      <c r="I123" s="38">
        <v>674.7</v>
      </c>
      <c r="J123" s="38">
        <v>682.50000000000011</v>
      </c>
      <c r="K123" s="31">
        <v>666.9</v>
      </c>
      <c r="L123" s="31">
        <v>653.79999999999995</v>
      </c>
      <c r="M123" s="31">
        <v>12.03345</v>
      </c>
      <c r="N123" s="1"/>
      <c r="O123" s="1"/>
    </row>
    <row r="124" spans="1:15" ht="12.75" customHeight="1">
      <c r="A124" s="33">
        <v>114</v>
      </c>
      <c r="B124" s="58" t="s">
        <v>98</v>
      </c>
      <c r="C124" s="31">
        <v>1090.2</v>
      </c>
      <c r="D124" s="38">
        <v>1082.2</v>
      </c>
      <c r="E124" s="38">
        <v>1068.3000000000002</v>
      </c>
      <c r="F124" s="38">
        <v>1046.4000000000001</v>
      </c>
      <c r="G124" s="38">
        <v>1032.5000000000002</v>
      </c>
      <c r="H124" s="38">
        <v>1104.1000000000001</v>
      </c>
      <c r="I124" s="38">
        <v>1118.0000000000002</v>
      </c>
      <c r="J124" s="38">
        <v>1139.9000000000001</v>
      </c>
      <c r="K124" s="31">
        <v>1096.0999999999999</v>
      </c>
      <c r="L124" s="31">
        <v>1060.3</v>
      </c>
      <c r="M124" s="31">
        <v>2.8719600000000001</v>
      </c>
      <c r="N124" s="1"/>
      <c r="O124" s="1"/>
    </row>
    <row r="125" spans="1:15" ht="12.75" customHeight="1">
      <c r="A125" s="33">
        <v>115</v>
      </c>
      <c r="B125" s="58" t="s">
        <v>857</v>
      </c>
      <c r="C125" s="31">
        <v>4839.3999999999996</v>
      </c>
      <c r="D125" s="38">
        <v>4866.2833333333328</v>
      </c>
      <c r="E125" s="38">
        <v>4791.1166666666659</v>
      </c>
      <c r="F125" s="38">
        <v>4742.833333333333</v>
      </c>
      <c r="G125" s="38">
        <v>4667.6666666666661</v>
      </c>
      <c r="H125" s="38">
        <v>4914.5666666666657</v>
      </c>
      <c r="I125" s="38">
        <v>4989.7333333333336</v>
      </c>
      <c r="J125" s="38">
        <v>5038.0166666666655</v>
      </c>
      <c r="K125" s="31">
        <v>4941.45</v>
      </c>
      <c r="L125" s="31">
        <v>4818</v>
      </c>
      <c r="M125" s="31">
        <v>0.23352000000000001</v>
      </c>
      <c r="N125" s="1"/>
      <c r="O125" s="1"/>
    </row>
    <row r="126" spans="1:15" ht="12.75" customHeight="1">
      <c r="A126" s="33">
        <v>116</v>
      </c>
      <c r="B126" s="58" t="s">
        <v>367</v>
      </c>
      <c r="C126" s="31">
        <v>1409.05</v>
      </c>
      <c r="D126" s="38">
        <v>1410.25</v>
      </c>
      <c r="E126" s="38">
        <v>1396.55</v>
      </c>
      <c r="F126" s="38">
        <v>1384.05</v>
      </c>
      <c r="G126" s="38">
        <v>1370.35</v>
      </c>
      <c r="H126" s="38">
        <v>1422.75</v>
      </c>
      <c r="I126" s="38">
        <v>1436.4499999999998</v>
      </c>
      <c r="J126" s="38">
        <v>1448.95</v>
      </c>
      <c r="K126" s="31">
        <v>1423.95</v>
      </c>
      <c r="L126" s="31">
        <v>1397.75</v>
      </c>
      <c r="M126" s="31">
        <v>1.4409099999999999</v>
      </c>
      <c r="N126" s="1"/>
      <c r="O126" s="1"/>
    </row>
    <row r="127" spans="1:15" ht="12.75" customHeight="1">
      <c r="A127" s="33">
        <v>117</v>
      </c>
      <c r="B127" s="58" t="s">
        <v>350</v>
      </c>
      <c r="C127" s="31">
        <v>3883.9</v>
      </c>
      <c r="D127" s="38">
        <v>3896.2166666666667</v>
      </c>
      <c r="E127" s="38">
        <v>3843.6833333333334</v>
      </c>
      <c r="F127" s="38">
        <v>3803.4666666666667</v>
      </c>
      <c r="G127" s="38">
        <v>3750.9333333333334</v>
      </c>
      <c r="H127" s="38">
        <v>3936.4333333333334</v>
      </c>
      <c r="I127" s="38">
        <v>3988.9666666666672</v>
      </c>
      <c r="J127" s="38">
        <v>4029.1833333333334</v>
      </c>
      <c r="K127" s="31">
        <v>3948.75</v>
      </c>
      <c r="L127" s="31">
        <v>3856</v>
      </c>
      <c r="M127" s="31">
        <v>0.11709</v>
      </c>
      <c r="N127" s="1"/>
      <c r="O127" s="1"/>
    </row>
    <row r="128" spans="1:15" ht="12.75" customHeight="1">
      <c r="A128" s="33">
        <v>118</v>
      </c>
      <c r="B128" s="58" t="s">
        <v>99</v>
      </c>
      <c r="C128" s="31">
        <v>301.60000000000002</v>
      </c>
      <c r="D128" s="38">
        <v>302.53333333333336</v>
      </c>
      <c r="E128" s="38">
        <v>299.76666666666671</v>
      </c>
      <c r="F128" s="38">
        <v>297.93333333333334</v>
      </c>
      <c r="G128" s="38">
        <v>295.16666666666669</v>
      </c>
      <c r="H128" s="38">
        <v>304.36666666666673</v>
      </c>
      <c r="I128" s="38">
        <v>307.13333333333338</v>
      </c>
      <c r="J128" s="38">
        <v>308.96666666666675</v>
      </c>
      <c r="K128" s="31">
        <v>305.3</v>
      </c>
      <c r="L128" s="31">
        <v>300.7</v>
      </c>
      <c r="M128" s="31">
        <v>13.69294</v>
      </c>
      <c r="N128" s="1"/>
      <c r="O128" s="1"/>
    </row>
    <row r="129" spans="1:15" ht="12.75" customHeight="1">
      <c r="A129" s="33">
        <v>119</v>
      </c>
      <c r="B129" s="58" t="s">
        <v>351</v>
      </c>
      <c r="C129" s="31">
        <v>329.1</v>
      </c>
      <c r="D129" s="38">
        <v>326.51666666666671</v>
      </c>
      <c r="E129" s="38">
        <v>321.73333333333341</v>
      </c>
      <c r="F129" s="38">
        <v>314.36666666666667</v>
      </c>
      <c r="G129" s="38">
        <v>309.58333333333337</v>
      </c>
      <c r="H129" s="38">
        <v>333.88333333333344</v>
      </c>
      <c r="I129" s="38">
        <v>338.66666666666674</v>
      </c>
      <c r="J129" s="38">
        <v>346.03333333333347</v>
      </c>
      <c r="K129" s="31">
        <v>331.3</v>
      </c>
      <c r="L129" s="31">
        <v>319.14999999999998</v>
      </c>
      <c r="M129" s="31">
        <v>4.4499899999999997</v>
      </c>
      <c r="N129" s="1"/>
      <c r="O129" s="1"/>
    </row>
    <row r="130" spans="1:15" ht="12.75" customHeight="1">
      <c r="A130" s="33">
        <v>120</v>
      </c>
      <c r="B130" s="58" t="s">
        <v>101</v>
      </c>
      <c r="C130" s="31">
        <v>1717.9</v>
      </c>
      <c r="D130" s="38">
        <v>1723.2833333333335</v>
      </c>
      <c r="E130" s="38">
        <v>1704.616666666667</v>
      </c>
      <c r="F130" s="38">
        <v>1691.3333333333335</v>
      </c>
      <c r="G130" s="38">
        <v>1672.666666666667</v>
      </c>
      <c r="H130" s="38">
        <v>1736.5666666666671</v>
      </c>
      <c r="I130" s="38">
        <v>1755.2333333333336</v>
      </c>
      <c r="J130" s="38">
        <v>1768.5166666666671</v>
      </c>
      <c r="K130" s="31">
        <v>1741.95</v>
      </c>
      <c r="L130" s="31">
        <v>1710</v>
      </c>
      <c r="M130" s="31">
        <v>11.99396</v>
      </c>
      <c r="N130" s="1"/>
      <c r="O130" s="1"/>
    </row>
    <row r="131" spans="1:15" ht="12.75" customHeight="1">
      <c r="A131" s="33">
        <v>121</v>
      </c>
      <c r="B131" s="58" t="s">
        <v>368</v>
      </c>
      <c r="C131" s="31">
        <v>1573.45</v>
      </c>
      <c r="D131" s="38">
        <v>1581.1499999999999</v>
      </c>
      <c r="E131" s="38">
        <v>1552.2999999999997</v>
      </c>
      <c r="F131" s="38">
        <v>1531.1499999999999</v>
      </c>
      <c r="G131" s="38">
        <v>1502.2999999999997</v>
      </c>
      <c r="H131" s="38">
        <v>1602.2999999999997</v>
      </c>
      <c r="I131" s="38">
        <v>1631.1499999999996</v>
      </c>
      <c r="J131" s="38">
        <v>1652.2999999999997</v>
      </c>
      <c r="K131" s="31">
        <v>1610</v>
      </c>
      <c r="L131" s="31">
        <v>1560</v>
      </c>
      <c r="M131" s="31">
        <v>1.3999699999999999</v>
      </c>
      <c r="N131" s="1"/>
      <c r="O131" s="1"/>
    </row>
    <row r="132" spans="1:15" ht="12.75" customHeight="1">
      <c r="A132" s="33">
        <v>122</v>
      </c>
      <c r="B132" s="58" t="s">
        <v>102</v>
      </c>
      <c r="C132" s="31">
        <v>554.15</v>
      </c>
      <c r="D132" s="38">
        <v>555.23333333333335</v>
      </c>
      <c r="E132" s="38">
        <v>550.61666666666667</v>
      </c>
      <c r="F132" s="38">
        <v>547.08333333333337</v>
      </c>
      <c r="G132" s="38">
        <v>542.4666666666667</v>
      </c>
      <c r="H132" s="38">
        <v>558.76666666666665</v>
      </c>
      <c r="I132" s="38">
        <v>563.38333333333344</v>
      </c>
      <c r="J132" s="38">
        <v>566.91666666666663</v>
      </c>
      <c r="K132" s="31">
        <v>559.85</v>
      </c>
      <c r="L132" s="31">
        <v>551.70000000000005</v>
      </c>
      <c r="M132" s="31">
        <v>14.817629999999999</v>
      </c>
      <c r="N132" s="1"/>
      <c r="O132" s="1"/>
    </row>
    <row r="133" spans="1:15" ht="12.75" customHeight="1">
      <c r="A133" s="33">
        <v>123</v>
      </c>
      <c r="B133" s="58" t="s">
        <v>103</v>
      </c>
      <c r="C133" s="31">
        <v>2031.85</v>
      </c>
      <c r="D133" s="38">
        <v>2021.7833333333335</v>
      </c>
      <c r="E133" s="38">
        <v>2007.2166666666672</v>
      </c>
      <c r="F133" s="38">
        <v>1982.5833333333337</v>
      </c>
      <c r="G133" s="38">
        <v>1968.0166666666673</v>
      </c>
      <c r="H133" s="38">
        <v>2046.416666666667</v>
      </c>
      <c r="I133" s="38">
        <v>2060.9833333333331</v>
      </c>
      <c r="J133" s="38">
        <v>2085.6166666666668</v>
      </c>
      <c r="K133" s="31">
        <v>2036.35</v>
      </c>
      <c r="L133" s="31">
        <v>1997.15</v>
      </c>
      <c r="M133" s="31">
        <v>1.79508</v>
      </c>
      <c r="N133" s="1"/>
      <c r="O133" s="1"/>
    </row>
    <row r="134" spans="1:15" ht="12.75" customHeight="1">
      <c r="A134" s="33">
        <v>124</v>
      </c>
      <c r="B134" s="58" t="s">
        <v>858</v>
      </c>
      <c r="C134" s="31">
        <v>2340.15</v>
      </c>
      <c r="D134" s="38">
        <v>2339.5166666666664</v>
      </c>
      <c r="E134" s="38">
        <v>2317.0333333333328</v>
      </c>
      <c r="F134" s="38">
        <v>2293.9166666666665</v>
      </c>
      <c r="G134" s="38">
        <v>2271.4333333333329</v>
      </c>
      <c r="H134" s="38">
        <v>2362.6333333333328</v>
      </c>
      <c r="I134" s="38">
        <v>2385.1166666666663</v>
      </c>
      <c r="J134" s="38">
        <v>2408.2333333333327</v>
      </c>
      <c r="K134" s="31">
        <v>2362</v>
      </c>
      <c r="L134" s="31">
        <v>2316.4</v>
      </c>
      <c r="M134" s="31">
        <v>1.0327500000000001</v>
      </c>
      <c r="N134" s="1"/>
      <c r="O134" s="1"/>
    </row>
    <row r="135" spans="1:15" ht="12.75" customHeight="1">
      <c r="A135" s="33">
        <v>125</v>
      </c>
      <c r="B135" s="58" t="s">
        <v>369</v>
      </c>
      <c r="C135" s="31">
        <v>905.65</v>
      </c>
      <c r="D135" s="38">
        <v>906.88333333333333</v>
      </c>
      <c r="E135" s="38">
        <v>898.76666666666665</v>
      </c>
      <c r="F135" s="38">
        <v>891.88333333333333</v>
      </c>
      <c r="G135" s="38">
        <v>883.76666666666665</v>
      </c>
      <c r="H135" s="38">
        <v>913.76666666666665</v>
      </c>
      <c r="I135" s="38">
        <v>921.88333333333321</v>
      </c>
      <c r="J135" s="38">
        <v>928.76666666666665</v>
      </c>
      <c r="K135" s="31">
        <v>915</v>
      </c>
      <c r="L135" s="31">
        <v>900</v>
      </c>
      <c r="M135" s="31">
        <v>0.2024</v>
      </c>
      <c r="N135" s="1"/>
      <c r="O135" s="1"/>
    </row>
    <row r="136" spans="1:15" ht="12.75" customHeight="1">
      <c r="A136" s="33">
        <v>126</v>
      </c>
      <c r="B136" s="58" t="s">
        <v>370</v>
      </c>
      <c r="C136" s="31">
        <v>553.85</v>
      </c>
      <c r="D136" s="38">
        <v>556.58333333333337</v>
      </c>
      <c r="E136" s="38">
        <v>549.4666666666667</v>
      </c>
      <c r="F136" s="38">
        <v>545.08333333333337</v>
      </c>
      <c r="G136" s="38">
        <v>537.9666666666667</v>
      </c>
      <c r="H136" s="38">
        <v>560.9666666666667</v>
      </c>
      <c r="I136" s="38">
        <v>568.08333333333326</v>
      </c>
      <c r="J136" s="38">
        <v>572.4666666666667</v>
      </c>
      <c r="K136" s="31">
        <v>563.70000000000005</v>
      </c>
      <c r="L136" s="31">
        <v>552.20000000000005</v>
      </c>
      <c r="M136" s="31">
        <v>2.96495</v>
      </c>
      <c r="N136" s="1"/>
      <c r="O136" s="1"/>
    </row>
    <row r="137" spans="1:15" ht="12.75" customHeight="1">
      <c r="A137" s="33">
        <v>127</v>
      </c>
      <c r="B137" s="58" t="s">
        <v>104</v>
      </c>
      <c r="C137" s="31">
        <v>2038.55</v>
      </c>
      <c r="D137" s="38">
        <v>2032.25</v>
      </c>
      <c r="E137" s="38">
        <v>2012.5500000000002</v>
      </c>
      <c r="F137" s="38">
        <v>1986.5500000000002</v>
      </c>
      <c r="G137" s="38">
        <v>1966.8500000000004</v>
      </c>
      <c r="H137" s="38">
        <v>2058.25</v>
      </c>
      <c r="I137" s="38">
        <v>2077.9499999999998</v>
      </c>
      <c r="J137" s="38">
        <v>2103.9499999999998</v>
      </c>
      <c r="K137" s="31">
        <v>2051.9499999999998</v>
      </c>
      <c r="L137" s="31">
        <v>2006.25</v>
      </c>
      <c r="M137" s="31">
        <v>3.9717600000000002</v>
      </c>
      <c r="N137" s="1"/>
      <c r="O137" s="1"/>
    </row>
    <row r="138" spans="1:15" ht="12.75" customHeight="1">
      <c r="A138" s="33">
        <v>128</v>
      </c>
      <c r="B138" s="58" t="s">
        <v>273</v>
      </c>
      <c r="C138" s="31">
        <v>423.3</v>
      </c>
      <c r="D138" s="38">
        <v>419.81666666666666</v>
      </c>
      <c r="E138" s="38">
        <v>414.5333333333333</v>
      </c>
      <c r="F138" s="38">
        <v>405.76666666666665</v>
      </c>
      <c r="G138" s="38">
        <v>400.48333333333329</v>
      </c>
      <c r="H138" s="38">
        <v>428.58333333333331</v>
      </c>
      <c r="I138" s="38">
        <v>433.86666666666673</v>
      </c>
      <c r="J138" s="38">
        <v>442.63333333333333</v>
      </c>
      <c r="K138" s="31">
        <v>425.1</v>
      </c>
      <c r="L138" s="31">
        <v>411.05</v>
      </c>
      <c r="M138" s="31">
        <v>17.860209999999999</v>
      </c>
      <c r="N138" s="1"/>
      <c r="O138" s="1"/>
    </row>
    <row r="139" spans="1:15" ht="12.75" customHeight="1">
      <c r="A139" s="33">
        <v>129</v>
      </c>
      <c r="B139" s="58" t="s">
        <v>105</v>
      </c>
      <c r="C139" s="31">
        <v>177.7</v>
      </c>
      <c r="D139" s="38">
        <v>178.65</v>
      </c>
      <c r="E139" s="38">
        <v>175.55</v>
      </c>
      <c r="F139" s="38">
        <v>173.4</v>
      </c>
      <c r="G139" s="38">
        <v>170.3</v>
      </c>
      <c r="H139" s="38">
        <v>180.8</v>
      </c>
      <c r="I139" s="38">
        <v>183.89999999999998</v>
      </c>
      <c r="J139" s="38">
        <v>186.05</v>
      </c>
      <c r="K139" s="31">
        <v>181.75</v>
      </c>
      <c r="L139" s="31">
        <v>176.5</v>
      </c>
      <c r="M139" s="31">
        <v>46.727409999999999</v>
      </c>
      <c r="N139" s="1"/>
      <c r="O139" s="1"/>
    </row>
    <row r="140" spans="1:15" ht="12.75" customHeight="1">
      <c r="A140" s="33">
        <v>130</v>
      </c>
      <c r="B140" s="58" t="s">
        <v>371</v>
      </c>
      <c r="C140" s="31">
        <v>193.2</v>
      </c>
      <c r="D140" s="38">
        <v>192.56666666666669</v>
      </c>
      <c r="E140" s="38">
        <v>189.13333333333338</v>
      </c>
      <c r="F140" s="38">
        <v>185.06666666666669</v>
      </c>
      <c r="G140" s="38">
        <v>181.63333333333338</v>
      </c>
      <c r="H140" s="38">
        <v>196.63333333333338</v>
      </c>
      <c r="I140" s="38">
        <v>200.06666666666672</v>
      </c>
      <c r="J140" s="38">
        <v>204.13333333333338</v>
      </c>
      <c r="K140" s="31">
        <v>196</v>
      </c>
      <c r="L140" s="31">
        <v>188.5</v>
      </c>
      <c r="M140" s="31">
        <v>12.72344</v>
      </c>
      <c r="N140" s="1"/>
      <c r="O140" s="1"/>
    </row>
    <row r="141" spans="1:15" ht="12.75" customHeight="1">
      <c r="A141" s="33">
        <v>131</v>
      </c>
      <c r="B141" s="58" t="s">
        <v>106</v>
      </c>
      <c r="C141" s="31">
        <v>3633.25</v>
      </c>
      <c r="D141" s="38">
        <v>3637.1</v>
      </c>
      <c r="E141" s="38">
        <v>3617.25</v>
      </c>
      <c r="F141" s="38">
        <v>3601.25</v>
      </c>
      <c r="G141" s="38">
        <v>3581.4</v>
      </c>
      <c r="H141" s="38">
        <v>3653.1</v>
      </c>
      <c r="I141" s="38">
        <v>3672.9499999999994</v>
      </c>
      <c r="J141" s="38">
        <v>3688.95</v>
      </c>
      <c r="K141" s="31">
        <v>3656.95</v>
      </c>
      <c r="L141" s="31">
        <v>3621.1</v>
      </c>
      <c r="M141" s="31">
        <v>1.9606399999999999</v>
      </c>
      <c r="N141" s="1"/>
      <c r="O141" s="1"/>
    </row>
    <row r="142" spans="1:15" ht="12.75" customHeight="1">
      <c r="A142" s="33">
        <v>132</v>
      </c>
      <c r="B142" s="58" t="s">
        <v>107</v>
      </c>
      <c r="C142" s="31">
        <v>4946.8999999999996</v>
      </c>
      <c r="D142" s="38">
        <v>4921.0666666666666</v>
      </c>
      <c r="E142" s="38">
        <v>4877.1333333333332</v>
      </c>
      <c r="F142" s="38">
        <v>4807.3666666666668</v>
      </c>
      <c r="G142" s="38">
        <v>4763.4333333333334</v>
      </c>
      <c r="H142" s="38">
        <v>4990.833333333333</v>
      </c>
      <c r="I142" s="38">
        <v>5034.7666666666655</v>
      </c>
      <c r="J142" s="38">
        <v>5104.5333333333328</v>
      </c>
      <c r="K142" s="31">
        <v>4965</v>
      </c>
      <c r="L142" s="31">
        <v>4851.3</v>
      </c>
      <c r="M142" s="31">
        <v>3.7905899999999999</v>
      </c>
      <c r="N142" s="1"/>
      <c r="O142" s="1"/>
    </row>
    <row r="143" spans="1:15" ht="12.75" customHeight="1">
      <c r="A143" s="33">
        <v>133</v>
      </c>
      <c r="B143" s="58" t="s">
        <v>109</v>
      </c>
      <c r="C143" s="31">
        <v>482.4</v>
      </c>
      <c r="D143" s="38">
        <v>481.61666666666662</v>
      </c>
      <c r="E143" s="38">
        <v>477.28333333333325</v>
      </c>
      <c r="F143" s="38">
        <v>472.16666666666663</v>
      </c>
      <c r="G143" s="38">
        <v>467.83333333333326</v>
      </c>
      <c r="H143" s="38">
        <v>486.73333333333323</v>
      </c>
      <c r="I143" s="38">
        <v>491.06666666666661</v>
      </c>
      <c r="J143" s="38">
        <v>496.18333333333322</v>
      </c>
      <c r="K143" s="31">
        <v>485.95</v>
      </c>
      <c r="L143" s="31">
        <v>476.5</v>
      </c>
      <c r="M143" s="31">
        <v>32.522629999999999</v>
      </c>
      <c r="N143" s="1"/>
      <c r="O143" s="1"/>
    </row>
    <row r="144" spans="1:15" ht="12.75" customHeight="1">
      <c r="A144" s="33">
        <v>134</v>
      </c>
      <c r="B144" s="58" t="s">
        <v>164</v>
      </c>
      <c r="C144" s="31">
        <v>2186.75</v>
      </c>
      <c r="D144" s="38">
        <v>2197.75</v>
      </c>
      <c r="E144" s="38">
        <v>2167.5</v>
      </c>
      <c r="F144" s="38">
        <v>2148.25</v>
      </c>
      <c r="G144" s="38">
        <v>2118</v>
      </c>
      <c r="H144" s="38">
        <v>2217</v>
      </c>
      <c r="I144" s="38">
        <v>2247.25</v>
      </c>
      <c r="J144" s="38">
        <v>2266.5</v>
      </c>
      <c r="K144" s="31">
        <v>2228</v>
      </c>
      <c r="L144" s="31">
        <v>2178.5</v>
      </c>
      <c r="M144" s="31">
        <v>1.0492999999999999</v>
      </c>
      <c r="N144" s="1"/>
      <c r="O144" s="1"/>
    </row>
    <row r="145" spans="1:15" ht="12.75" customHeight="1">
      <c r="A145" s="33">
        <v>135</v>
      </c>
      <c r="B145" s="58" t="s">
        <v>110</v>
      </c>
      <c r="C145" s="31">
        <v>5775.9</v>
      </c>
      <c r="D145" s="38">
        <v>5777.3666666666659</v>
      </c>
      <c r="E145" s="38">
        <v>5725.7333333333318</v>
      </c>
      <c r="F145" s="38">
        <v>5675.5666666666657</v>
      </c>
      <c r="G145" s="38">
        <v>5623.9333333333316</v>
      </c>
      <c r="H145" s="38">
        <v>5827.5333333333319</v>
      </c>
      <c r="I145" s="38">
        <v>5879.1666666666652</v>
      </c>
      <c r="J145" s="38">
        <v>5929.3333333333321</v>
      </c>
      <c r="K145" s="31">
        <v>5829</v>
      </c>
      <c r="L145" s="31">
        <v>5727.2</v>
      </c>
      <c r="M145" s="31">
        <v>4.7015399999999996</v>
      </c>
      <c r="N145" s="1"/>
      <c r="O145" s="1"/>
    </row>
    <row r="146" spans="1:15" ht="12.75" customHeight="1">
      <c r="A146" s="33">
        <v>136</v>
      </c>
      <c r="B146" s="58" t="s">
        <v>372</v>
      </c>
      <c r="C146" s="31">
        <v>475.65</v>
      </c>
      <c r="D146" s="38">
        <v>479.88333333333338</v>
      </c>
      <c r="E146" s="38">
        <v>467.76666666666677</v>
      </c>
      <c r="F146" s="38">
        <v>459.88333333333338</v>
      </c>
      <c r="G146" s="38">
        <v>447.76666666666677</v>
      </c>
      <c r="H146" s="38">
        <v>487.76666666666677</v>
      </c>
      <c r="I146" s="38">
        <v>499.88333333333344</v>
      </c>
      <c r="J146" s="38">
        <v>507.76666666666677</v>
      </c>
      <c r="K146" s="31">
        <v>492</v>
      </c>
      <c r="L146" s="31">
        <v>472</v>
      </c>
      <c r="M146" s="31">
        <v>6.36714</v>
      </c>
      <c r="N146" s="1"/>
      <c r="O146" s="1"/>
    </row>
    <row r="147" spans="1:15" ht="12.75" customHeight="1">
      <c r="A147" s="33">
        <v>137</v>
      </c>
      <c r="B147" s="58" t="s">
        <v>375</v>
      </c>
      <c r="C147" s="31">
        <v>40.1</v>
      </c>
      <c r="D147" s="38">
        <v>40.166666666666664</v>
      </c>
      <c r="E147" s="38">
        <v>39.833333333333329</v>
      </c>
      <c r="F147" s="38">
        <v>39.566666666666663</v>
      </c>
      <c r="G147" s="38">
        <v>39.233333333333327</v>
      </c>
      <c r="H147" s="38">
        <v>40.43333333333333</v>
      </c>
      <c r="I147" s="38">
        <v>40.766666666666659</v>
      </c>
      <c r="J147" s="38">
        <v>41.033333333333331</v>
      </c>
      <c r="K147" s="31">
        <v>40.5</v>
      </c>
      <c r="L147" s="31">
        <v>39.9</v>
      </c>
      <c r="M147" s="31">
        <v>99.344009999999997</v>
      </c>
      <c r="N147" s="1"/>
      <c r="O147" s="1"/>
    </row>
    <row r="148" spans="1:15" ht="12.75" customHeight="1">
      <c r="A148" s="33">
        <v>138</v>
      </c>
      <c r="B148" s="58" t="s">
        <v>563</v>
      </c>
      <c r="C148" s="31">
        <v>1618.2</v>
      </c>
      <c r="D148" s="38">
        <v>1619.2</v>
      </c>
      <c r="E148" s="38">
        <v>1601.3500000000001</v>
      </c>
      <c r="F148" s="38">
        <v>1584.5</v>
      </c>
      <c r="G148" s="38">
        <v>1566.65</v>
      </c>
      <c r="H148" s="38">
        <v>1636.0500000000002</v>
      </c>
      <c r="I148" s="38">
        <v>1653.9</v>
      </c>
      <c r="J148" s="38">
        <v>1670.7500000000002</v>
      </c>
      <c r="K148" s="31">
        <v>1637.05</v>
      </c>
      <c r="L148" s="31">
        <v>1602.35</v>
      </c>
      <c r="M148" s="31">
        <v>0.42313000000000001</v>
      </c>
      <c r="N148" s="1"/>
      <c r="O148" s="1"/>
    </row>
    <row r="149" spans="1:15" ht="12.75" customHeight="1">
      <c r="A149" s="33">
        <v>139</v>
      </c>
      <c r="B149" s="58" t="s">
        <v>111</v>
      </c>
      <c r="C149" s="31">
        <v>3348.35</v>
      </c>
      <c r="D149" s="38">
        <v>3349.1</v>
      </c>
      <c r="E149" s="38">
        <v>3333.25</v>
      </c>
      <c r="F149" s="38">
        <v>3318.15</v>
      </c>
      <c r="G149" s="38">
        <v>3302.3</v>
      </c>
      <c r="H149" s="38">
        <v>3364.2</v>
      </c>
      <c r="I149" s="38">
        <v>3380.0499999999993</v>
      </c>
      <c r="J149" s="38">
        <v>3395.1499999999996</v>
      </c>
      <c r="K149" s="31">
        <v>3364.95</v>
      </c>
      <c r="L149" s="31">
        <v>3334</v>
      </c>
      <c r="M149" s="31">
        <v>3.2966099999999998</v>
      </c>
      <c r="N149" s="1"/>
      <c r="O149" s="1"/>
    </row>
    <row r="150" spans="1:15" ht="12.75" customHeight="1">
      <c r="A150" s="33">
        <v>140</v>
      </c>
      <c r="B150" s="58" t="s">
        <v>373</v>
      </c>
      <c r="C150" s="31">
        <v>232.45</v>
      </c>
      <c r="D150" s="38">
        <v>233.65</v>
      </c>
      <c r="E150" s="38">
        <v>229.4</v>
      </c>
      <c r="F150" s="38">
        <v>226.35</v>
      </c>
      <c r="G150" s="38">
        <v>222.1</v>
      </c>
      <c r="H150" s="38">
        <v>236.70000000000002</v>
      </c>
      <c r="I150" s="38">
        <v>240.95000000000002</v>
      </c>
      <c r="J150" s="38">
        <v>244.00000000000003</v>
      </c>
      <c r="K150" s="31">
        <v>237.9</v>
      </c>
      <c r="L150" s="31">
        <v>230.6</v>
      </c>
      <c r="M150" s="31">
        <v>8.0910600000000006</v>
      </c>
      <c r="N150" s="1"/>
      <c r="O150" s="1"/>
    </row>
    <row r="151" spans="1:15" ht="12.75" customHeight="1">
      <c r="A151" s="33">
        <v>141</v>
      </c>
      <c r="B151" s="58" t="s">
        <v>376</v>
      </c>
      <c r="C151" s="31">
        <v>463.95</v>
      </c>
      <c r="D151" s="38">
        <v>465.5333333333333</v>
      </c>
      <c r="E151" s="38">
        <v>461.41666666666663</v>
      </c>
      <c r="F151" s="38">
        <v>458.88333333333333</v>
      </c>
      <c r="G151" s="38">
        <v>454.76666666666665</v>
      </c>
      <c r="H151" s="38">
        <v>468.06666666666661</v>
      </c>
      <c r="I151" s="38">
        <v>472.18333333333328</v>
      </c>
      <c r="J151" s="38">
        <v>474.71666666666658</v>
      </c>
      <c r="K151" s="31">
        <v>469.65</v>
      </c>
      <c r="L151" s="31">
        <v>463</v>
      </c>
      <c r="M151" s="31">
        <v>1.4509799999999999</v>
      </c>
      <c r="N151" s="1"/>
      <c r="O151" s="1"/>
    </row>
    <row r="152" spans="1:15" ht="12.75" customHeight="1">
      <c r="A152" s="33">
        <v>142</v>
      </c>
      <c r="B152" s="58" t="s">
        <v>274</v>
      </c>
      <c r="C152" s="31">
        <v>514.45000000000005</v>
      </c>
      <c r="D152" s="38">
        <v>515.61666666666667</v>
      </c>
      <c r="E152" s="38">
        <v>506.93333333333339</v>
      </c>
      <c r="F152" s="38">
        <v>499.41666666666674</v>
      </c>
      <c r="G152" s="38">
        <v>490.73333333333346</v>
      </c>
      <c r="H152" s="38">
        <v>523.13333333333333</v>
      </c>
      <c r="I152" s="38">
        <v>531.81666666666649</v>
      </c>
      <c r="J152" s="38">
        <v>539.33333333333326</v>
      </c>
      <c r="K152" s="31">
        <v>524.29999999999995</v>
      </c>
      <c r="L152" s="31">
        <v>508.1</v>
      </c>
      <c r="M152" s="31">
        <v>1.71913</v>
      </c>
      <c r="N152" s="1"/>
      <c r="O152" s="1"/>
    </row>
    <row r="153" spans="1:15" ht="12.75" customHeight="1">
      <c r="A153" s="33">
        <v>143</v>
      </c>
      <c r="B153" s="58" t="s">
        <v>377</v>
      </c>
      <c r="C153" s="31">
        <v>1619.7</v>
      </c>
      <c r="D153" s="38">
        <v>1623.55</v>
      </c>
      <c r="E153" s="38">
        <v>1607.1499999999999</v>
      </c>
      <c r="F153" s="38">
        <v>1594.6</v>
      </c>
      <c r="G153" s="38">
        <v>1578.1999999999998</v>
      </c>
      <c r="H153" s="38">
        <v>1636.1</v>
      </c>
      <c r="I153" s="38">
        <v>1652.5</v>
      </c>
      <c r="J153" s="38">
        <v>1665.05</v>
      </c>
      <c r="K153" s="31">
        <v>1639.95</v>
      </c>
      <c r="L153" s="31">
        <v>1611</v>
      </c>
      <c r="M153" s="31">
        <v>0.25994</v>
      </c>
      <c r="N153" s="1"/>
      <c r="O153" s="1"/>
    </row>
    <row r="154" spans="1:15" ht="12.75" customHeight="1">
      <c r="A154" s="33">
        <v>144</v>
      </c>
      <c r="B154" s="58" t="s">
        <v>378</v>
      </c>
      <c r="C154" s="31">
        <v>157.25</v>
      </c>
      <c r="D154" s="38">
        <v>158.86666666666667</v>
      </c>
      <c r="E154" s="38">
        <v>155.03333333333336</v>
      </c>
      <c r="F154" s="38">
        <v>152.81666666666669</v>
      </c>
      <c r="G154" s="38">
        <v>148.98333333333338</v>
      </c>
      <c r="H154" s="38">
        <v>161.08333333333334</v>
      </c>
      <c r="I154" s="38">
        <v>164.91666666666666</v>
      </c>
      <c r="J154" s="38">
        <v>167.13333333333333</v>
      </c>
      <c r="K154" s="31">
        <v>162.69999999999999</v>
      </c>
      <c r="L154" s="31">
        <v>156.65</v>
      </c>
      <c r="M154" s="31">
        <v>40.487229999999997</v>
      </c>
      <c r="N154" s="1"/>
      <c r="O154" s="1"/>
    </row>
    <row r="155" spans="1:15" ht="12.75" customHeight="1">
      <c r="A155" s="33">
        <v>145</v>
      </c>
      <c r="B155" s="58" t="s">
        <v>374</v>
      </c>
      <c r="C155" s="31">
        <v>199.9</v>
      </c>
      <c r="D155" s="38">
        <v>199.9</v>
      </c>
      <c r="E155" s="38">
        <v>198.10000000000002</v>
      </c>
      <c r="F155" s="38">
        <v>196.3</v>
      </c>
      <c r="G155" s="38">
        <v>194.50000000000003</v>
      </c>
      <c r="H155" s="38">
        <v>201.70000000000002</v>
      </c>
      <c r="I155" s="38">
        <v>203.50000000000003</v>
      </c>
      <c r="J155" s="38">
        <v>205.3</v>
      </c>
      <c r="K155" s="31">
        <v>201.7</v>
      </c>
      <c r="L155" s="31">
        <v>198.1</v>
      </c>
      <c r="M155" s="31">
        <v>3.7774899999999998</v>
      </c>
      <c r="N155" s="1"/>
      <c r="O155" s="1"/>
    </row>
    <row r="156" spans="1:15" ht="12.75" customHeight="1">
      <c r="A156" s="33">
        <v>146</v>
      </c>
      <c r="B156" s="58" t="s">
        <v>379</v>
      </c>
      <c r="C156" s="31">
        <v>82.9</v>
      </c>
      <c r="D156" s="38">
        <v>83.416666666666671</v>
      </c>
      <c r="E156" s="38">
        <v>82.083333333333343</v>
      </c>
      <c r="F156" s="38">
        <v>81.266666666666666</v>
      </c>
      <c r="G156" s="38">
        <v>79.933333333333337</v>
      </c>
      <c r="H156" s="38">
        <v>84.233333333333348</v>
      </c>
      <c r="I156" s="38">
        <v>85.566666666666691</v>
      </c>
      <c r="J156" s="38">
        <v>86.383333333333354</v>
      </c>
      <c r="K156" s="31">
        <v>84.75</v>
      </c>
      <c r="L156" s="31">
        <v>82.6</v>
      </c>
      <c r="M156" s="31">
        <v>46.374650000000003</v>
      </c>
      <c r="N156" s="1"/>
      <c r="O156" s="1"/>
    </row>
    <row r="157" spans="1:15" ht="12.75" customHeight="1">
      <c r="A157" s="33">
        <v>147</v>
      </c>
      <c r="B157" s="58" t="s">
        <v>859</v>
      </c>
      <c r="C157" s="31">
        <v>800.65</v>
      </c>
      <c r="D157" s="38">
        <v>806.48333333333323</v>
      </c>
      <c r="E157" s="38">
        <v>790.51666666666642</v>
      </c>
      <c r="F157" s="38">
        <v>780.38333333333321</v>
      </c>
      <c r="G157" s="38">
        <v>764.4166666666664</v>
      </c>
      <c r="H157" s="38">
        <v>816.61666666666645</v>
      </c>
      <c r="I157" s="38">
        <v>832.58333333333337</v>
      </c>
      <c r="J157" s="38">
        <v>842.71666666666647</v>
      </c>
      <c r="K157" s="31">
        <v>822.45</v>
      </c>
      <c r="L157" s="31">
        <v>796.35</v>
      </c>
      <c r="M157" s="31">
        <v>0.54074</v>
      </c>
      <c r="N157" s="1"/>
      <c r="O157" s="1"/>
    </row>
    <row r="158" spans="1:15" ht="12.75" customHeight="1">
      <c r="A158" s="33">
        <v>148</v>
      </c>
      <c r="B158" s="58" t="s">
        <v>112</v>
      </c>
      <c r="C158" s="31">
        <v>3032.3</v>
      </c>
      <c r="D158" s="38">
        <v>3032.9833333333336</v>
      </c>
      <c r="E158" s="38">
        <v>2996.0166666666673</v>
      </c>
      <c r="F158" s="38">
        <v>2959.7333333333336</v>
      </c>
      <c r="G158" s="38">
        <v>2922.7666666666673</v>
      </c>
      <c r="H158" s="38">
        <v>3069.2666666666673</v>
      </c>
      <c r="I158" s="38">
        <v>3106.2333333333336</v>
      </c>
      <c r="J158" s="38">
        <v>3142.5166666666673</v>
      </c>
      <c r="K158" s="31">
        <v>3069.95</v>
      </c>
      <c r="L158" s="31">
        <v>2996.7</v>
      </c>
      <c r="M158" s="31">
        <v>3.4696600000000002</v>
      </c>
      <c r="N158" s="1"/>
      <c r="O158" s="1"/>
    </row>
    <row r="159" spans="1:15" ht="12.75" customHeight="1">
      <c r="A159" s="33">
        <v>149</v>
      </c>
      <c r="B159" s="58" t="s">
        <v>113</v>
      </c>
      <c r="C159" s="31">
        <v>261.10000000000002</v>
      </c>
      <c r="D159" s="38">
        <v>261.56666666666666</v>
      </c>
      <c r="E159" s="38">
        <v>258.38333333333333</v>
      </c>
      <c r="F159" s="38">
        <v>255.66666666666669</v>
      </c>
      <c r="G159" s="38">
        <v>252.48333333333335</v>
      </c>
      <c r="H159" s="38">
        <v>264.2833333333333</v>
      </c>
      <c r="I159" s="38">
        <v>267.46666666666658</v>
      </c>
      <c r="J159" s="38">
        <v>270.18333333333328</v>
      </c>
      <c r="K159" s="31">
        <v>264.75</v>
      </c>
      <c r="L159" s="31">
        <v>258.85000000000002</v>
      </c>
      <c r="M159" s="31">
        <v>27.779959999999999</v>
      </c>
      <c r="N159" s="1"/>
      <c r="O159" s="1"/>
    </row>
    <row r="160" spans="1:15" ht="12.75" customHeight="1">
      <c r="A160" s="33">
        <v>150</v>
      </c>
      <c r="B160" s="58" t="s">
        <v>380</v>
      </c>
      <c r="C160" s="31">
        <v>380.35</v>
      </c>
      <c r="D160" s="38">
        <v>380.55</v>
      </c>
      <c r="E160" s="38">
        <v>376.85</v>
      </c>
      <c r="F160" s="38">
        <v>373.35</v>
      </c>
      <c r="G160" s="38">
        <v>369.65000000000003</v>
      </c>
      <c r="H160" s="38">
        <v>384.05</v>
      </c>
      <c r="I160" s="38">
        <v>387.74999999999994</v>
      </c>
      <c r="J160" s="38">
        <v>391.25</v>
      </c>
      <c r="K160" s="31">
        <v>384.25</v>
      </c>
      <c r="L160" s="31">
        <v>377.05</v>
      </c>
      <c r="M160" s="31">
        <v>1.1467799999999999</v>
      </c>
      <c r="N160" s="1"/>
      <c r="O160" s="1"/>
    </row>
    <row r="161" spans="1:15" ht="12.75" customHeight="1">
      <c r="A161" s="33">
        <v>151</v>
      </c>
      <c r="B161" s="58" t="s">
        <v>114</v>
      </c>
      <c r="C161" s="31">
        <v>143.9</v>
      </c>
      <c r="D161" s="38">
        <v>142.96666666666667</v>
      </c>
      <c r="E161" s="38">
        <v>141.43333333333334</v>
      </c>
      <c r="F161" s="38">
        <v>138.96666666666667</v>
      </c>
      <c r="G161" s="38">
        <v>137.43333333333334</v>
      </c>
      <c r="H161" s="38">
        <v>145.43333333333334</v>
      </c>
      <c r="I161" s="38">
        <v>146.9666666666667</v>
      </c>
      <c r="J161" s="38">
        <v>149.43333333333334</v>
      </c>
      <c r="K161" s="31">
        <v>144.5</v>
      </c>
      <c r="L161" s="31">
        <v>140.5</v>
      </c>
      <c r="M161" s="31">
        <v>190.46441999999999</v>
      </c>
      <c r="N161" s="1"/>
      <c r="O161" s="1"/>
    </row>
    <row r="162" spans="1:15" ht="12.75" customHeight="1">
      <c r="A162" s="33">
        <v>152</v>
      </c>
      <c r="B162" s="58" t="s">
        <v>381</v>
      </c>
      <c r="C162" s="31">
        <v>460.15</v>
      </c>
      <c r="D162" s="38">
        <v>461.4666666666667</v>
      </c>
      <c r="E162" s="38">
        <v>455.68333333333339</v>
      </c>
      <c r="F162" s="38">
        <v>451.2166666666667</v>
      </c>
      <c r="G162" s="38">
        <v>445.43333333333339</v>
      </c>
      <c r="H162" s="38">
        <v>465.93333333333339</v>
      </c>
      <c r="I162" s="38">
        <v>471.7166666666667</v>
      </c>
      <c r="J162" s="38">
        <v>476.18333333333339</v>
      </c>
      <c r="K162" s="31">
        <v>467.25</v>
      </c>
      <c r="L162" s="31">
        <v>457</v>
      </c>
      <c r="M162" s="31">
        <v>3.3776199999999998</v>
      </c>
      <c r="N162" s="1"/>
      <c r="O162" s="1"/>
    </row>
    <row r="163" spans="1:15" ht="12.75" customHeight="1">
      <c r="A163" s="33">
        <v>153</v>
      </c>
      <c r="B163" s="58" t="s">
        <v>382</v>
      </c>
      <c r="C163" s="31">
        <v>4713.75</v>
      </c>
      <c r="D163" s="38">
        <v>4664.583333333333</v>
      </c>
      <c r="E163" s="38">
        <v>4579.1666666666661</v>
      </c>
      <c r="F163" s="38">
        <v>4444.583333333333</v>
      </c>
      <c r="G163" s="38">
        <v>4359.1666666666661</v>
      </c>
      <c r="H163" s="38">
        <v>4799.1666666666661</v>
      </c>
      <c r="I163" s="38">
        <v>4884.5833333333321</v>
      </c>
      <c r="J163" s="38">
        <v>5019.1666666666661</v>
      </c>
      <c r="K163" s="31">
        <v>4750</v>
      </c>
      <c r="L163" s="31">
        <v>4530</v>
      </c>
      <c r="M163" s="31">
        <v>1.17266</v>
      </c>
      <c r="N163" s="1"/>
      <c r="O163" s="1"/>
    </row>
    <row r="164" spans="1:15" ht="12.75" customHeight="1">
      <c r="A164" s="33">
        <v>154</v>
      </c>
      <c r="B164" s="58" t="s">
        <v>383</v>
      </c>
      <c r="C164" s="31">
        <v>1062.4000000000001</v>
      </c>
      <c r="D164" s="38">
        <v>1068.6666666666667</v>
      </c>
      <c r="E164" s="38">
        <v>1048.7833333333335</v>
      </c>
      <c r="F164" s="38">
        <v>1035.1666666666667</v>
      </c>
      <c r="G164" s="38">
        <v>1015.2833333333335</v>
      </c>
      <c r="H164" s="38">
        <v>1082.2833333333335</v>
      </c>
      <c r="I164" s="38">
        <v>1102.1666666666667</v>
      </c>
      <c r="J164" s="38">
        <v>1115.7833333333335</v>
      </c>
      <c r="K164" s="31">
        <v>1088.55</v>
      </c>
      <c r="L164" s="31">
        <v>1055.05</v>
      </c>
      <c r="M164" s="31">
        <v>2.06853</v>
      </c>
      <c r="N164" s="1"/>
      <c r="O164" s="1"/>
    </row>
    <row r="165" spans="1:15" ht="12.75" customHeight="1">
      <c r="A165" s="33">
        <v>155</v>
      </c>
      <c r="B165" s="58" t="s">
        <v>384</v>
      </c>
      <c r="C165" s="31">
        <v>220.1</v>
      </c>
      <c r="D165" s="38">
        <v>218.28333333333333</v>
      </c>
      <c r="E165" s="38">
        <v>213.81666666666666</v>
      </c>
      <c r="F165" s="38">
        <v>207.53333333333333</v>
      </c>
      <c r="G165" s="38">
        <v>203.06666666666666</v>
      </c>
      <c r="H165" s="38">
        <v>224.56666666666666</v>
      </c>
      <c r="I165" s="38">
        <v>229.0333333333333</v>
      </c>
      <c r="J165" s="38">
        <v>235.31666666666666</v>
      </c>
      <c r="K165" s="31">
        <v>222.75</v>
      </c>
      <c r="L165" s="31">
        <v>212</v>
      </c>
      <c r="M165" s="31">
        <v>12.742929999999999</v>
      </c>
      <c r="N165" s="1"/>
      <c r="O165" s="1"/>
    </row>
    <row r="166" spans="1:15" ht="12.75" customHeight="1">
      <c r="A166" s="33">
        <v>156</v>
      </c>
      <c r="B166" s="58" t="s">
        <v>385</v>
      </c>
      <c r="C166" s="31">
        <v>163.85</v>
      </c>
      <c r="D166" s="38">
        <v>165.48333333333332</v>
      </c>
      <c r="E166" s="38">
        <v>161.51666666666665</v>
      </c>
      <c r="F166" s="38">
        <v>159.18333333333334</v>
      </c>
      <c r="G166" s="38">
        <v>155.21666666666667</v>
      </c>
      <c r="H166" s="38">
        <v>167.81666666666663</v>
      </c>
      <c r="I166" s="38">
        <v>171.78333333333327</v>
      </c>
      <c r="J166" s="38">
        <v>174.11666666666662</v>
      </c>
      <c r="K166" s="31">
        <v>169.45</v>
      </c>
      <c r="L166" s="31">
        <v>163.15</v>
      </c>
      <c r="M166" s="31">
        <v>36.773400000000002</v>
      </c>
      <c r="N166" s="1"/>
      <c r="O166" s="1"/>
    </row>
    <row r="167" spans="1:15" ht="12.75" customHeight="1">
      <c r="A167" s="33">
        <v>157</v>
      </c>
      <c r="B167" s="58" t="s">
        <v>860</v>
      </c>
      <c r="C167" s="31">
        <v>757.3</v>
      </c>
      <c r="D167" s="38">
        <v>754.21666666666658</v>
      </c>
      <c r="E167" s="38">
        <v>743.03333333333319</v>
      </c>
      <c r="F167" s="38">
        <v>728.76666666666665</v>
      </c>
      <c r="G167" s="38">
        <v>717.58333333333326</v>
      </c>
      <c r="H167" s="38">
        <v>768.48333333333312</v>
      </c>
      <c r="I167" s="38">
        <v>779.66666666666652</v>
      </c>
      <c r="J167" s="38">
        <v>793.93333333333305</v>
      </c>
      <c r="K167" s="31">
        <v>765.4</v>
      </c>
      <c r="L167" s="31">
        <v>739.95</v>
      </c>
      <c r="M167" s="31">
        <v>2.01729</v>
      </c>
      <c r="N167" s="1"/>
      <c r="O167" s="1"/>
    </row>
    <row r="168" spans="1:15" ht="12.75" customHeight="1">
      <c r="A168" s="33">
        <v>158</v>
      </c>
      <c r="B168" s="58" t="s">
        <v>276</v>
      </c>
      <c r="C168" s="31">
        <v>332.1</v>
      </c>
      <c r="D168" s="38">
        <v>332.38333333333338</v>
      </c>
      <c r="E168" s="38">
        <v>328.76666666666677</v>
      </c>
      <c r="F168" s="38">
        <v>325.43333333333339</v>
      </c>
      <c r="G168" s="38">
        <v>321.81666666666678</v>
      </c>
      <c r="H168" s="38">
        <v>335.71666666666675</v>
      </c>
      <c r="I168" s="38">
        <v>339.33333333333343</v>
      </c>
      <c r="J168" s="38">
        <v>342.66666666666674</v>
      </c>
      <c r="K168" s="31">
        <v>336</v>
      </c>
      <c r="L168" s="31">
        <v>329.05</v>
      </c>
      <c r="M168" s="31">
        <v>10.53558</v>
      </c>
      <c r="N168" s="1"/>
      <c r="O168" s="1"/>
    </row>
    <row r="169" spans="1:15" ht="12.75" customHeight="1">
      <c r="A169" s="33">
        <v>159</v>
      </c>
      <c r="B169" s="58" t="s">
        <v>275</v>
      </c>
      <c r="C169" s="31">
        <v>132.85</v>
      </c>
      <c r="D169" s="38">
        <v>133.55000000000001</v>
      </c>
      <c r="E169" s="38">
        <v>130.60000000000002</v>
      </c>
      <c r="F169" s="38">
        <v>128.35000000000002</v>
      </c>
      <c r="G169" s="38">
        <v>125.40000000000003</v>
      </c>
      <c r="H169" s="38">
        <v>135.80000000000001</v>
      </c>
      <c r="I169" s="38">
        <v>138.75</v>
      </c>
      <c r="J169" s="38">
        <v>141</v>
      </c>
      <c r="K169" s="31">
        <v>136.5</v>
      </c>
      <c r="L169" s="31">
        <v>131.30000000000001</v>
      </c>
      <c r="M169" s="31">
        <v>67.041589999999999</v>
      </c>
      <c r="N169" s="1"/>
      <c r="O169" s="1"/>
    </row>
    <row r="170" spans="1:15" ht="12.75" customHeight="1">
      <c r="A170" s="33">
        <v>160</v>
      </c>
      <c r="B170" s="58" t="s">
        <v>386</v>
      </c>
      <c r="C170" s="31">
        <v>1283.0999999999999</v>
      </c>
      <c r="D170" s="38">
        <v>1290.7</v>
      </c>
      <c r="E170" s="38">
        <v>1267.4000000000001</v>
      </c>
      <c r="F170" s="38">
        <v>1251.7</v>
      </c>
      <c r="G170" s="38">
        <v>1228.4000000000001</v>
      </c>
      <c r="H170" s="38">
        <v>1306.4000000000001</v>
      </c>
      <c r="I170" s="38">
        <v>1329.6999999999998</v>
      </c>
      <c r="J170" s="38">
        <v>1345.4</v>
      </c>
      <c r="K170" s="31">
        <v>1314</v>
      </c>
      <c r="L170" s="31">
        <v>1275</v>
      </c>
      <c r="M170" s="31">
        <v>0.31651000000000001</v>
      </c>
      <c r="N170" s="1"/>
      <c r="O170" s="1"/>
    </row>
    <row r="171" spans="1:15" ht="12.75" customHeight="1">
      <c r="A171" s="33">
        <v>161</v>
      </c>
      <c r="B171" s="58" t="s">
        <v>115</v>
      </c>
      <c r="C171" s="31">
        <v>117.35</v>
      </c>
      <c r="D171" s="38">
        <v>117.25</v>
      </c>
      <c r="E171" s="38">
        <v>116.3</v>
      </c>
      <c r="F171" s="38">
        <v>115.25</v>
      </c>
      <c r="G171" s="38">
        <v>114.3</v>
      </c>
      <c r="H171" s="38">
        <v>118.3</v>
      </c>
      <c r="I171" s="38">
        <v>119.24999999999999</v>
      </c>
      <c r="J171" s="38">
        <v>120.3</v>
      </c>
      <c r="K171" s="31">
        <v>118.2</v>
      </c>
      <c r="L171" s="31">
        <v>116.2</v>
      </c>
      <c r="M171" s="31">
        <v>77.343630000000005</v>
      </c>
      <c r="N171" s="1"/>
      <c r="O171" s="1"/>
    </row>
    <row r="172" spans="1:15" ht="12.75" customHeight="1">
      <c r="A172" s="33">
        <v>162</v>
      </c>
      <c r="B172" s="58" t="s">
        <v>388</v>
      </c>
      <c r="C172" s="31">
        <v>2662.95</v>
      </c>
      <c r="D172" s="38">
        <v>2678.1666666666665</v>
      </c>
      <c r="E172" s="38">
        <v>2610.8833333333332</v>
      </c>
      <c r="F172" s="38">
        <v>2558.8166666666666</v>
      </c>
      <c r="G172" s="38">
        <v>2491.5333333333333</v>
      </c>
      <c r="H172" s="38">
        <v>2730.2333333333331</v>
      </c>
      <c r="I172" s="38">
        <v>2797.5166666666669</v>
      </c>
      <c r="J172" s="38">
        <v>2849.583333333333</v>
      </c>
      <c r="K172" s="31">
        <v>2745.45</v>
      </c>
      <c r="L172" s="31">
        <v>2626.1</v>
      </c>
      <c r="M172" s="31">
        <v>0.37030000000000002</v>
      </c>
      <c r="N172" s="1"/>
      <c r="O172" s="1"/>
    </row>
    <row r="173" spans="1:15" ht="12.75" customHeight="1">
      <c r="A173" s="33">
        <v>163</v>
      </c>
      <c r="B173" s="58" t="s">
        <v>389</v>
      </c>
      <c r="C173" s="31">
        <v>3191.45</v>
      </c>
      <c r="D173" s="38">
        <v>3184.25</v>
      </c>
      <c r="E173" s="38">
        <v>3162.2</v>
      </c>
      <c r="F173" s="38">
        <v>3132.95</v>
      </c>
      <c r="G173" s="38">
        <v>3110.8999999999996</v>
      </c>
      <c r="H173" s="38">
        <v>3213.5</v>
      </c>
      <c r="I173" s="38">
        <v>3235.55</v>
      </c>
      <c r="J173" s="38">
        <v>3264.8</v>
      </c>
      <c r="K173" s="31">
        <v>3206.3</v>
      </c>
      <c r="L173" s="31">
        <v>3155</v>
      </c>
      <c r="M173" s="31">
        <v>7.9259999999999997E-2</v>
      </c>
      <c r="N173" s="1"/>
      <c r="O173" s="1"/>
    </row>
    <row r="174" spans="1:15" ht="12.75" customHeight="1">
      <c r="A174" s="33">
        <v>164</v>
      </c>
      <c r="B174" s="58" t="s">
        <v>390</v>
      </c>
      <c r="C174" s="31">
        <v>218.2</v>
      </c>
      <c r="D174" s="38">
        <v>218.1</v>
      </c>
      <c r="E174" s="38">
        <v>216.39999999999998</v>
      </c>
      <c r="F174" s="38">
        <v>214.6</v>
      </c>
      <c r="G174" s="38">
        <v>212.89999999999998</v>
      </c>
      <c r="H174" s="38">
        <v>219.89999999999998</v>
      </c>
      <c r="I174" s="38">
        <v>221.59999999999997</v>
      </c>
      <c r="J174" s="38">
        <v>223.39999999999998</v>
      </c>
      <c r="K174" s="31">
        <v>219.8</v>
      </c>
      <c r="L174" s="31">
        <v>216.3</v>
      </c>
      <c r="M174" s="31">
        <v>4.6047900000000004</v>
      </c>
      <c r="N174" s="1"/>
      <c r="O174" s="1"/>
    </row>
    <row r="175" spans="1:15" ht="12.75" customHeight="1">
      <c r="A175" s="33">
        <v>165</v>
      </c>
      <c r="B175" s="58" t="s">
        <v>277</v>
      </c>
      <c r="C175" s="31">
        <v>1570.75</v>
      </c>
      <c r="D175" s="38">
        <v>1567.0999999999997</v>
      </c>
      <c r="E175" s="38">
        <v>1539.2499999999993</v>
      </c>
      <c r="F175" s="38">
        <v>1507.7499999999995</v>
      </c>
      <c r="G175" s="38">
        <v>1479.8999999999992</v>
      </c>
      <c r="H175" s="38">
        <v>1598.5999999999995</v>
      </c>
      <c r="I175" s="38">
        <v>1626.4499999999998</v>
      </c>
      <c r="J175" s="38">
        <v>1657.9499999999996</v>
      </c>
      <c r="K175" s="31">
        <v>1594.95</v>
      </c>
      <c r="L175" s="31">
        <v>1535.6</v>
      </c>
      <c r="M175" s="31">
        <v>2.4060299999999999</v>
      </c>
      <c r="N175" s="1"/>
      <c r="O175" s="1"/>
    </row>
    <row r="176" spans="1:15" ht="12.75" customHeight="1">
      <c r="A176" s="33">
        <v>166</v>
      </c>
      <c r="B176" s="58" t="s">
        <v>391</v>
      </c>
      <c r="C176" s="31">
        <v>1412.75</v>
      </c>
      <c r="D176" s="38">
        <v>1423.5833333333333</v>
      </c>
      <c r="E176" s="38">
        <v>1399.1666666666665</v>
      </c>
      <c r="F176" s="38">
        <v>1385.5833333333333</v>
      </c>
      <c r="G176" s="38">
        <v>1361.1666666666665</v>
      </c>
      <c r="H176" s="38">
        <v>1437.1666666666665</v>
      </c>
      <c r="I176" s="38">
        <v>1461.583333333333</v>
      </c>
      <c r="J176" s="38">
        <v>1475.1666666666665</v>
      </c>
      <c r="K176" s="31">
        <v>1448</v>
      </c>
      <c r="L176" s="31">
        <v>1410</v>
      </c>
      <c r="M176" s="31">
        <v>0.90349999999999997</v>
      </c>
      <c r="N176" s="1"/>
      <c r="O176" s="1"/>
    </row>
    <row r="177" spans="1:15" ht="12.75" customHeight="1">
      <c r="A177" s="33">
        <v>167</v>
      </c>
      <c r="B177" s="58" t="s">
        <v>116</v>
      </c>
      <c r="C177" s="31">
        <v>767.15</v>
      </c>
      <c r="D177" s="38">
        <v>758.26666666666677</v>
      </c>
      <c r="E177" s="38">
        <v>747.53333333333353</v>
      </c>
      <c r="F177" s="38">
        <v>727.91666666666674</v>
      </c>
      <c r="G177" s="38">
        <v>717.18333333333351</v>
      </c>
      <c r="H177" s="38">
        <v>777.88333333333355</v>
      </c>
      <c r="I177" s="38">
        <v>788.6166666666669</v>
      </c>
      <c r="J177" s="38">
        <v>808.23333333333358</v>
      </c>
      <c r="K177" s="31">
        <v>769</v>
      </c>
      <c r="L177" s="31">
        <v>738.65</v>
      </c>
      <c r="M177" s="31">
        <v>12.038069999999999</v>
      </c>
      <c r="N177" s="1"/>
      <c r="O177" s="1"/>
    </row>
    <row r="178" spans="1:15" ht="12.75" customHeight="1">
      <c r="A178" s="33">
        <v>168</v>
      </c>
      <c r="B178" s="58" t="s">
        <v>866</v>
      </c>
      <c r="C178" s="31">
        <v>709.95</v>
      </c>
      <c r="D178" s="38">
        <v>708.31666666666661</v>
      </c>
      <c r="E178" s="38">
        <v>702.63333333333321</v>
      </c>
      <c r="F178" s="38">
        <v>695.31666666666661</v>
      </c>
      <c r="G178" s="38">
        <v>689.63333333333321</v>
      </c>
      <c r="H178" s="38">
        <v>715.63333333333321</v>
      </c>
      <c r="I178" s="38">
        <v>721.31666666666661</v>
      </c>
      <c r="J178" s="38">
        <v>728.63333333333321</v>
      </c>
      <c r="K178" s="31">
        <v>714</v>
      </c>
      <c r="L178" s="31">
        <v>701</v>
      </c>
      <c r="M178" s="31">
        <v>2.72404</v>
      </c>
      <c r="N178" s="1"/>
      <c r="O178" s="1"/>
    </row>
    <row r="179" spans="1:15" ht="12.75" customHeight="1">
      <c r="A179" s="33">
        <v>169</v>
      </c>
      <c r="B179" s="58" t="s">
        <v>387</v>
      </c>
      <c r="C179" s="31">
        <v>1548.4</v>
      </c>
      <c r="D179" s="38">
        <v>1552.4166666666667</v>
      </c>
      <c r="E179" s="38">
        <v>1536.9833333333336</v>
      </c>
      <c r="F179" s="38">
        <v>1525.5666666666668</v>
      </c>
      <c r="G179" s="38">
        <v>1510.1333333333337</v>
      </c>
      <c r="H179" s="38">
        <v>1563.8333333333335</v>
      </c>
      <c r="I179" s="38">
        <v>1579.2666666666664</v>
      </c>
      <c r="J179" s="38">
        <v>1590.6833333333334</v>
      </c>
      <c r="K179" s="31">
        <v>1567.85</v>
      </c>
      <c r="L179" s="31">
        <v>1541</v>
      </c>
      <c r="M179" s="31">
        <v>1.6224700000000001</v>
      </c>
      <c r="N179" s="1"/>
      <c r="O179" s="1"/>
    </row>
    <row r="180" spans="1:15" ht="12.75" customHeight="1">
      <c r="A180" s="33">
        <v>170</v>
      </c>
      <c r="B180" s="58" t="s">
        <v>118</v>
      </c>
      <c r="C180" s="31">
        <v>60.75</v>
      </c>
      <c r="D180" s="38">
        <v>61.183333333333337</v>
      </c>
      <c r="E180" s="38">
        <v>59.816666666666677</v>
      </c>
      <c r="F180" s="38">
        <v>58.88333333333334</v>
      </c>
      <c r="G180" s="38">
        <v>57.51666666666668</v>
      </c>
      <c r="H180" s="38">
        <v>62.116666666666674</v>
      </c>
      <c r="I180" s="38">
        <v>63.483333333333334</v>
      </c>
      <c r="J180" s="38">
        <v>64.416666666666671</v>
      </c>
      <c r="K180" s="31">
        <v>62.55</v>
      </c>
      <c r="L180" s="31">
        <v>60.25</v>
      </c>
      <c r="M180" s="31">
        <v>349.33600999999999</v>
      </c>
      <c r="N180" s="1"/>
      <c r="O180" s="1"/>
    </row>
    <row r="181" spans="1:15" ht="12.75" customHeight="1">
      <c r="A181" s="33">
        <v>171</v>
      </c>
      <c r="B181" s="58" t="s">
        <v>392</v>
      </c>
      <c r="C181" s="31">
        <v>1270.45</v>
      </c>
      <c r="D181" s="38">
        <v>1277.3</v>
      </c>
      <c r="E181" s="38">
        <v>1258.1499999999999</v>
      </c>
      <c r="F181" s="38">
        <v>1245.8499999999999</v>
      </c>
      <c r="G181" s="38">
        <v>1226.6999999999998</v>
      </c>
      <c r="H181" s="38">
        <v>1289.5999999999999</v>
      </c>
      <c r="I181" s="38">
        <v>1308.75</v>
      </c>
      <c r="J181" s="38">
        <v>1321.05</v>
      </c>
      <c r="K181" s="31">
        <v>1296.45</v>
      </c>
      <c r="L181" s="31">
        <v>1265</v>
      </c>
      <c r="M181" s="31">
        <v>0.22566</v>
      </c>
      <c r="N181" s="1"/>
      <c r="O181" s="1"/>
    </row>
    <row r="182" spans="1:15" ht="12.75" customHeight="1">
      <c r="A182" s="33">
        <v>172</v>
      </c>
      <c r="B182" s="58" t="s">
        <v>393</v>
      </c>
      <c r="C182" s="31">
        <v>2134.25</v>
      </c>
      <c r="D182" s="38">
        <v>2145.3833333333332</v>
      </c>
      <c r="E182" s="38">
        <v>2116.8666666666663</v>
      </c>
      <c r="F182" s="38">
        <v>2099.4833333333331</v>
      </c>
      <c r="G182" s="38">
        <v>2070.9666666666662</v>
      </c>
      <c r="H182" s="38">
        <v>2162.7666666666664</v>
      </c>
      <c r="I182" s="38">
        <v>2191.2833333333328</v>
      </c>
      <c r="J182" s="38">
        <v>2208.6666666666665</v>
      </c>
      <c r="K182" s="31">
        <v>2173.9</v>
      </c>
      <c r="L182" s="31">
        <v>2128</v>
      </c>
      <c r="M182" s="31">
        <v>0.35371000000000002</v>
      </c>
      <c r="N182" s="1"/>
      <c r="O182" s="1"/>
    </row>
    <row r="183" spans="1:15" ht="12.75" customHeight="1">
      <c r="A183" s="33">
        <v>173</v>
      </c>
      <c r="B183" s="58" t="s">
        <v>394</v>
      </c>
      <c r="C183" s="31">
        <v>473.75</v>
      </c>
      <c r="D183" s="38">
        <v>478.61666666666662</v>
      </c>
      <c r="E183" s="38">
        <v>467.23333333333323</v>
      </c>
      <c r="F183" s="38">
        <v>460.71666666666664</v>
      </c>
      <c r="G183" s="38">
        <v>449.33333333333326</v>
      </c>
      <c r="H183" s="38">
        <v>485.13333333333321</v>
      </c>
      <c r="I183" s="38">
        <v>496.51666666666654</v>
      </c>
      <c r="J183" s="38">
        <v>503.03333333333319</v>
      </c>
      <c r="K183" s="31">
        <v>490</v>
      </c>
      <c r="L183" s="31">
        <v>472.1</v>
      </c>
      <c r="M183" s="31">
        <v>2.6206900000000002</v>
      </c>
      <c r="N183" s="1"/>
      <c r="O183" s="1"/>
    </row>
    <row r="184" spans="1:15" ht="12.75" customHeight="1">
      <c r="A184" s="33">
        <v>174</v>
      </c>
      <c r="B184" s="58" t="s">
        <v>120</v>
      </c>
      <c r="C184" s="31">
        <v>1028.0999999999999</v>
      </c>
      <c r="D184" s="38">
        <v>1027.0333333333333</v>
      </c>
      <c r="E184" s="38">
        <v>1019.3166666666666</v>
      </c>
      <c r="F184" s="38">
        <v>1010.5333333333333</v>
      </c>
      <c r="G184" s="38">
        <v>1002.8166666666666</v>
      </c>
      <c r="H184" s="38">
        <v>1035.8166666666666</v>
      </c>
      <c r="I184" s="38">
        <v>1043.5333333333333</v>
      </c>
      <c r="J184" s="38">
        <v>1052.3166666666666</v>
      </c>
      <c r="K184" s="31">
        <v>1034.75</v>
      </c>
      <c r="L184" s="31">
        <v>1018.25</v>
      </c>
      <c r="M184" s="31">
        <v>3.23454</v>
      </c>
      <c r="N184" s="1"/>
      <c r="O184" s="1"/>
    </row>
    <row r="185" spans="1:15" ht="12.75" customHeight="1">
      <c r="A185" s="33">
        <v>175</v>
      </c>
      <c r="B185" s="58" t="s">
        <v>395</v>
      </c>
      <c r="C185" s="31">
        <v>527.04999999999995</v>
      </c>
      <c r="D185" s="38">
        <v>531.5</v>
      </c>
      <c r="E185" s="38">
        <v>518.9</v>
      </c>
      <c r="F185" s="38">
        <v>510.75</v>
      </c>
      <c r="G185" s="38">
        <v>498.15</v>
      </c>
      <c r="H185" s="38">
        <v>539.65</v>
      </c>
      <c r="I185" s="38">
        <v>552.24999999999989</v>
      </c>
      <c r="J185" s="38">
        <v>560.4</v>
      </c>
      <c r="K185" s="31">
        <v>544.1</v>
      </c>
      <c r="L185" s="31">
        <v>523.35</v>
      </c>
      <c r="M185" s="31">
        <v>1.5842700000000001</v>
      </c>
      <c r="N185" s="1"/>
      <c r="O185" s="1"/>
    </row>
    <row r="186" spans="1:15" ht="12.75" customHeight="1">
      <c r="A186" s="33">
        <v>176</v>
      </c>
      <c r="B186" s="58" t="s">
        <v>121</v>
      </c>
      <c r="C186" s="31">
        <v>1631.5</v>
      </c>
      <c r="D186" s="38">
        <v>1622.8666666666668</v>
      </c>
      <c r="E186" s="38">
        <v>1603.8333333333335</v>
      </c>
      <c r="F186" s="38">
        <v>1576.1666666666667</v>
      </c>
      <c r="G186" s="38">
        <v>1557.1333333333334</v>
      </c>
      <c r="H186" s="38">
        <v>1650.5333333333335</v>
      </c>
      <c r="I186" s="38">
        <v>1669.5666666666668</v>
      </c>
      <c r="J186" s="38">
        <v>1697.2333333333336</v>
      </c>
      <c r="K186" s="31">
        <v>1641.9</v>
      </c>
      <c r="L186" s="31">
        <v>1595.2</v>
      </c>
      <c r="M186" s="31">
        <v>11.857699999999999</v>
      </c>
      <c r="N186" s="1"/>
      <c r="O186" s="1"/>
    </row>
    <row r="187" spans="1:15" ht="12.75" customHeight="1">
      <c r="A187" s="33">
        <v>177</v>
      </c>
      <c r="B187" s="58" t="s">
        <v>122</v>
      </c>
      <c r="C187" s="31">
        <v>298.95</v>
      </c>
      <c r="D187" s="38">
        <v>298.5333333333333</v>
      </c>
      <c r="E187" s="38">
        <v>294.61666666666662</v>
      </c>
      <c r="F187" s="38">
        <v>290.2833333333333</v>
      </c>
      <c r="G187" s="38">
        <v>286.36666666666662</v>
      </c>
      <c r="H187" s="38">
        <v>302.86666666666662</v>
      </c>
      <c r="I187" s="38">
        <v>306.78333333333336</v>
      </c>
      <c r="J187" s="38">
        <v>311.11666666666662</v>
      </c>
      <c r="K187" s="31">
        <v>302.45</v>
      </c>
      <c r="L187" s="31">
        <v>294.2</v>
      </c>
      <c r="M187" s="31">
        <v>11.82305</v>
      </c>
      <c r="N187" s="1"/>
      <c r="O187" s="1"/>
    </row>
    <row r="188" spans="1:15" ht="12.75" customHeight="1">
      <c r="A188" s="33">
        <v>178</v>
      </c>
      <c r="B188" s="58" t="s">
        <v>396</v>
      </c>
      <c r="C188" s="31">
        <v>476.25</v>
      </c>
      <c r="D188" s="38">
        <v>471.34999999999997</v>
      </c>
      <c r="E188" s="38">
        <v>462.19999999999993</v>
      </c>
      <c r="F188" s="38">
        <v>448.15</v>
      </c>
      <c r="G188" s="38">
        <v>438.99999999999994</v>
      </c>
      <c r="H188" s="38">
        <v>485.39999999999992</v>
      </c>
      <c r="I188" s="38">
        <v>494.5499999999999</v>
      </c>
      <c r="J188" s="38">
        <v>508.59999999999991</v>
      </c>
      <c r="K188" s="31">
        <v>480.5</v>
      </c>
      <c r="L188" s="31">
        <v>457.3</v>
      </c>
      <c r="M188" s="31">
        <v>18.300979999999999</v>
      </c>
      <c r="N188" s="1"/>
      <c r="O188" s="1"/>
    </row>
    <row r="189" spans="1:15" ht="12.75" customHeight="1">
      <c r="A189" s="33">
        <v>179</v>
      </c>
      <c r="B189" s="58" t="s">
        <v>123</v>
      </c>
      <c r="C189" s="31">
        <v>1784.65</v>
      </c>
      <c r="D189" s="38">
        <v>1780.9833333333333</v>
      </c>
      <c r="E189" s="38">
        <v>1771.9666666666667</v>
      </c>
      <c r="F189" s="38">
        <v>1759.2833333333333</v>
      </c>
      <c r="G189" s="38">
        <v>1750.2666666666667</v>
      </c>
      <c r="H189" s="38">
        <v>1793.6666666666667</v>
      </c>
      <c r="I189" s="38">
        <v>1802.6833333333336</v>
      </c>
      <c r="J189" s="38">
        <v>1815.3666666666668</v>
      </c>
      <c r="K189" s="31">
        <v>1790</v>
      </c>
      <c r="L189" s="31">
        <v>1768.3</v>
      </c>
      <c r="M189" s="31">
        <v>7.7016200000000001</v>
      </c>
      <c r="N189" s="1"/>
      <c r="O189" s="1"/>
    </row>
    <row r="190" spans="1:15" ht="12.75" customHeight="1">
      <c r="A190" s="33">
        <v>180</v>
      </c>
      <c r="B190" s="58" t="s">
        <v>397</v>
      </c>
      <c r="C190" s="31">
        <v>761.8</v>
      </c>
      <c r="D190" s="38">
        <v>764.16666666666663</v>
      </c>
      <c r="E190" s="38">
        <v>756.83333333333326</v>
      </c>
      <c r="F190" s="38">
        <v>751.86666666666667</v>
      </c>
      <c r="G190" s="38">
        <v>744.5333333333333</v>
      </c>
      <c r="H190" s="38">
        <v>769.13333333333321</v>
      </c>
      <c r="I190" s="38">
        <v>776.46666666666647</v>
      </c>
      <c r="J190" s="38">
        <v>781.43333333333317</v>
      </c>
      <c r="K190" s="31">
        <v>771.5</v>
      </c>
      <c r="L190" s="31">
        <v>759.2</v>
      </c>
      <c r="M190" s="31">
        <v>1.2342900000000001</v>
      </c>
      <c r="N190" s="1"/>
      <c r="O190" s="1"/>
    </row>
    <row r="191" spans="1:15" ht="12.75" customHeight="1">
      <c r="A191" s="33">
        <v>181</v>
      </c>
      <c r="B191" s="58" t="s">
        <v>398</v>
      </c>
      <c r="C191" s="31">
        <v>372.45</v>
      </c>
      <c r="D191" s="38">
        <v>374.18333333333339</v>
      </c>
      <c r="E191" s="38">
        <v>368.36666666666679</v>
      </c>
      <c r="F191" s="38">
        <v>364.28333333333342</v>
      </c>
      <c r="G191" s="38">
        <v>358.46666666666681</v>
      </c>
      <c r="H191" s="38">
        <v>378.26666666666677</v>
      </c>
      <c r="I191" s="38">
        <v>384.08333333333337</v>
      </c>
      <c r="J191" s="38">
        <v>388.16666666666674</v>
      </c>
      <c r="K191" s="31">
        <v>380</v>
      </c>
      <c r="L191" s="31">
        <v>370.1</v>
      </c>
      <c r="M191" s="31">
        <v>8.8786400000000008</v>
      </c>
      <c r="N191" s="1"/>
      <c r="O191" s="1"/>
    </row>
    <row r="192" spans="1:15" ht="12.75" customHeight="1">
      <c r="A192" s="33">
        <v>182</v>
      </c>
      <c r="B192" s="58" t="s">
        <v>399</v>
      </c>
      <c r="C192" s="31">
        <v>2208.1999999999998</v>
      </c>
      <c r="D192" s="38">
        <v>2225.0166666666664</v>
      </c>
      <c r="E192" s="38">
        <v>2187.1833333333329</v>
      </c>
      <c r="F192" s="38">
        <v>2166.1666666666665</v>
      </c>
      <c r="G192" s="38">
        <v>2128.333333333333</v>
      </c>
      <c r="H192" s="38">
        <v>2246.0333333333328</v>
      </c>
      <c r="I192" s="38">
        <v>2283.8666666666668</v>
      </c>
      <c r="J192" s="38">
        <v>2304.8833333333328</v>
      </c>
      <c r="K192" s="31">
        <v>2262.85</v>
      </c>
      <c r="L192" s="31">
        <v>2204</v>
      </c>
      <c r="M192" s="31">
        <v>0.26423000000000002</v>
      </c>
      <c r="N192" s="1"/>
      <c r="O192" s="1"/>
    </row>
    <row r="193" spans="1:15" ht="12.75" customHeight="1">
      <c r="A193" s="33">
        <v>183</v>
      </c>
      <c r="B193" s="58" t="s">
        <v>400</v>
      </c>
      <c r="C193" s="31">
        <v>673.2</v>
      </c>
      <c r="D193" s="38">
        <v>668.48333333333335</v>
      </c>
      <c r="E193" s="38">
        <v>657.9666666666667</v>
      </c>
      <c r="F193" s="38">
        <v>642.73333333333335</v>
      </c>
      <c r="G193" s="38">
        <v>632.2166666666667</v>
      </c>
      <c r="H193" s="38">
        <v>683.7166666666667</v>
      </c>
      <c r="I193" s="38">
        <v>694.23333333333335</v>
      </c>
      <c r="J193" s="38">
        <v>709.4666666666667</v>
      </c>
      <c r="K193" s="31">
        <v>679</v>
      </c>
      <c r="L193" s="31">
        <v>653.25</v>
      </c>
      <c r="M193" s="31">
        <v>3.4988199999999998</v>
      </c>
      <c r="N193" s="1"/>
      <c r="O193" s="1"/>
    </row>
    <row r="194" spans="1:15" ht="12.75" customHeight="1">
      <c r="A194" s="33">
        <v>184</v>
      </c>
      <c r="B194" s="58" t="s">
        <v>401</v>
      </c>
      <c r="C194" s="31">
        <v>258</v>
      </c>
      <c r="D194" s="38">
        <v>257.95</v>
      </c>
      <c r="E194" s="38">
        <v>251.09999999999997</v>
      </c>
      <c r="F194" s="38">
        <v>244.2</v>
      </c>
      <c r="G194" s="38">
        <v>237.34999999999997</v>
      </c>
      <c r="H194" s="38">
        <v>264.84999999999997</v>
      </c>
      <c r="I194" s="38">
        <v>271.7</v>
      </c>
      <c r="J194" s="38">
        <v>278.59999999999997</v>
      </c>
      <c r="K194" s="31">
        <v>264.8</v>
      </c>
      <c r="L194" s="31">
        <v>251.05</v>
      </c>
      <c r="M194" s="31">
        <v>6.0623899999999997</v>
      </c>
      <c r="N194" s="1"/>
      <c r="O194" s="1"/>
    </row>
    <row r="195" spans="1:15" ht="12.75" customHeight="1">
      <c r="A195" s="33">
        <v>185</v>
      </c>
      <c r="B195" s="58" t="s">
        <v>402</v>
      </c>
      <c r="C195" s="31">
        <v>2903.9</v>
      </c>
      <c r="D195" s="38">
        <v>2912.9333333333329</v>
      </c>
      <c r="E195" s="38">
        <v>2886.9666666666658</v>
      </c>
      <c r="F195" s="38">
        <v>2870.0333333333328</v>
      </c>
      <c r="G195" s="38">
        <v>2844.0666666666657</v>
      </c>
      <c r="H195" s="38">
        <v>2929.8666666666659</v>
      </c>
      <c r="I195" s="38">
        <v>2955.833333333333</v>
      </c>
      <c r="J195" s="38">
        <v>2972.766666666666</v>
      </c>
      <c r="K195" s="31">
        <v>2938.9</v>
      </c>
      <c r="L195" s="31">
        <v>2896</v>
      </c>
      <c r="M195" s="31">
        <v>0.85229999999999995</v>
      </c>
      <c r="N195" s="1"/>
      <c r="O195" s="1"/>
    </row>
    <row r="196" spans="1:15" ht="12.75" customHeight="1">
      <c r="A196" s="33">
        <v>186</v>
      </c>
      <c r="B196" s="58" t="s">
        <v>124</v>
      </c>
      <c r="C196" s="31">
        <v>455.95</v>
      </c>
      <c r="D196" s="38">
        <v>455.08333333333331</v>
      </c>
      <c r="E196" s="38">
        <v>453.16666666666663</v>
      </c>
      <c r="F196" s="38">
        <v>450.38333333333333</v>
      </c>
      <c r="G196" s="38">
        <v>448.46666666666664</v>
      </c>
      <c r="H196" s="38">
        <v>457.86666666666662</v>
      </c>
      <c r="I196" s="38">
        <v>459.78333333333325</v>
      </c>
      <c r="J196" s="38">
        <v>462.56666666666661</v>
      </c>
      <c r="K196" s="31">
        <v>457</v>
      </c>
      <c r="L196" s="31">
        <v>452.3</v>
      </c>
      <c r="M196" s="31">
        <v>8.6535899999999994</v>
      </c>
      <c r="N196" s="1"/>
      <c r="O196" s="1"/>
    </row>
    <row r="197" spans="1:15" ht="12.75" customHeight="1">
      <c r="A197" s="33">
        <v>187</v>
      </c>
      <c r="B197" s="58" t="s">
        <v>119</v>
      </c>
      <c r="C197" s="31">
        <v>589.95000000000005</v>
      </c>
      <c r="D197" s="38">
        <v>586.0333333333333</v>
      </c>
      <c r="E197" s="38">
        <v>576.51666666666665</v>
      </c>
      <c r="F197" s="38">
        <v>563.08333333333337</v>
      </c>
      <c r="G197" s="38">
        <v>553.56666666666672</v>
      </c>
      <c r="H197" s="38">
        <v>599.46666666666658</v>
      </c>
      <c r="I197" s="38">
        <v>608.98333333333323</v>
      </c>
      <c r="J197" s="38">
        <v>622.41666666666652</v>
      </c>
      <c r="K197" s="31">
        <v>595.54999999999995</v>
      </c>
      <c r="L197" s="31">
        <v>572.6</v>
      </c>
      <c r="M197" s="31">
        <v>37.326270000000001</v>
      </c>
      <c r="N197" s="1"/>
      <c r="O197" s="1"/>
    </row>
    <row r="198" spans="1:15" ht="12.75" customHeight="1">
      <c r="A198" s="33">
        <v>188</v>
      </c>
      <c r="B198" s="58" t="s">
        <v>403</v>
      </c>
      <c r="C198" s="31">
        <v>119.5</v>
      </c>
      <c r="D198" s="38">
        <v>119</v>
      </c>
      <c r="E198" s="38">
        <v>117.5</v>
      </c>
      <c r="F198" s="38">
        <v>115.5</v>
      </c>
      <c r="G198" s="38">
        <v>114</v>
      </c>
      <c r="H198" s="38">
        <v>121</v>
      </c>
      <c r="I198" s="38">
        <v>122.5</v>
      </c>
      <c r="J198" s="38">
        <v>124.5</v>
      </c>
      <c r="K198" s="31">
        <v>120.5</v>
      </c>
      <c r="L198" s="31">
        <v>117</v>
      </c>
      <c r="M198" s="31">
        <v>13.065759999999999</v>
      </c>
      <c r="N198" s="1"/>
      <c r="O198" s="1"/>
    </row>
    <row r="199" spans="1:15" ht="12.75" customHeight="1">
      <c r="A199" s="33">
        <v>189</v>
      </c>
      <c r="B199" s="58" t="s">
        <v>404</v>
      </c>
      <c r="C199" s="31">
        <v>171.4</v>
      </c>
      <c r="D199" s="38">
        <v>169.81666666666669</v>
      </c>
      <c r="E199" s="38">
        <v>167.43333333333339</v>
      </c>
      <c r="F199" s="38">
        <v>163.4666666666667</v>
      </c>
      <c r="G199" s="38">
        <v>161.0833333333334</v>
      </c>
      <c r="H199" s="38">
        <v>173.78333333333339</v>
      </c>
      <c r="I199" s="38">
        <v>176.16666666666666</v>
      </c>
      <c r="J199" s="38">
        <v>180.13333333333338</v>
      </c>
      <c r="K199" s="31">
        <v>172.2</v>
      </c>
      <c r="L199" s="31">
        <v>165.85</v>
      </c>
      <c r="M199" s="31">
        <v>60.253819999999997</v>
      </c>
      <c r="N199" s="1"/>
      <c r="O199" s="1"/>
    </row>
    <row r="200" spans="1:15" ht="12.75" customHeight="1">
      <c r="A200" s="33">
        <v>190</v>
      </c>
      <c r="B200" s="58" t="s">
        <v>278</v>
      </c>
      <c r="C200" s="31">
        <v>277.2</v>
      </c>
      <c r="D200" s="38">
        <v>277.71666666666664</v>
      </c>
      <c r="E200" s="38">
        <v>274.73333333333329</v>
      </c>
      <c r="F200" s="38">
        <v>272.26666666666665</v>
      </c>
      <c r="G200" s="38">
        <v>269.2833333333333</v>
      </c>
      <c r="H200" s="38">
        <v>280.18333333333328</v>
      </c>
      <c r="I200" s="38">
        <v>283.16666666666663</v>
      </c>
      <c r="J200" s="38">
        <v>285.63333333333327</v>
      </c>
      <c r="K200" s="31">
        <v>280.7</v>
      </c>
      <c r="L200" s="31">
        <v>275.25</v>
      </c>
      <c r="M200" s="31">
        <v>2.3346399999999998</v>
      </c>
      <c r="N200" s="1"/>
      <c r="O200" s="1"/>
    </row>
    <row r="201" spans="1:15" ht="12.75" customHeight="1">
      <c r="A201" s="33">
        <v>191</v>
      </c>
      <c r="B201" s="58" t="s">
        <v>405</v>
      </c>
      <c r="C201" s="31">
        <v>1756.7</v>
      </c>
      <c r="D201" s="38">
        <v>1749.55</v>
      </c>
      <c r="E201" s="38">
        <v>1726.1</v>
      </c>
      <c r="F201" s="38">
        <v>1695.5</v>
      </c>
      <c r="G201" s="38">
        <v>1672.05</v>
      </c>
      <c r="H201" s="38">
        <v>1780.1499999999999</v>
      </c>
      <c r="I201" s="38">
        <v>1803.6000000000001</v>
      </c>
      <c r="J201" s="38">
        <v>1834.1999999999998</v>
      </c>
      <c r="K201" s="31">
        <v>1773</v>
      </c>
      <c r="L201" s="31">
        <v>1718.95</v>
      </c>
      <c r="M201" s="31">
        <v>2.2058300000000002</v>
      </c>
      <c r="N201" s="1"/>
      <c r="O201" s="1"/>
    </row>
    <row r="202" spans="1:15" ht="12.75" customHeight="1">
      <c r="A202" s="33">
        <v>192</v>
      </c>
      <c r="B202" s="58" t="s">
        <v>408</v>
      </c>
      <c r="C202" s="31">
        <v>898.3</v>
      </c>
      <c r="D202" s="38">
        <v>902.9</v>
      </c>
      <c r="E202" s="38">
        <v>891.34999999999991</v>
      </c>
      <c r="F202" s="38">
        <v>884.4</v>
      </c>
      <c r="G202" s="38">
        <v>872.84999999999991</v>
      </c>
      <c r="H202" s="38">
        <v>909.84999999999991</v>
      </c>
      <c r="I202" s="38">
        <v>921.39999999999986</v>
      </c>
      <c r="J202" s="38">
        <v>928.34999999999991</v>
      </c>
      <c r="K202" s="31">
        <v>914.45</v>
      </c>
      <c r="L202" s="31">
        <v>895.95</v>
      </c>
      <c r="M202" s="31">
        <v>3.1572900000000002</v>
      </c>
      <c r="N202" s="1"/>
      <c r="O202" s="1"/>
    </row>
    <row r="203" spans="1:15" ht="12.75" customHeight="1">
      <c r="A203" s="33">
        <v>193</v>
      </c>
      <c r="B203" s="58" t="s">
        <v>126</v>
      </c>
      <c r="C203" s="31">
        <v>1315.9</v>
      </c>
      <c r="D203" s="38">
        <v>1314.6833333333334</v>
      </c>
      <c r="E203" s="38">
        <v>1306.3666666666668</v>
      </c>
      <c r="F203" s="38">
        <v>1296.8333333333335</v>
      </c>
      <c r="G203" s="38">
        <v>1288.5166666666669</v>
      </c>
      <c r="H203" s="38">
        <v>1324.2166666666667</v>
      </c>
      <c r="I203" s="38">
        <v>1332.5333333333333</v>
      </c>
      <c r="J203" s="38">
        <v>1342.0666666666666</v>
      </c>
      <c r="K203" s="31">
        <v>1323</v>
      </c>
      <c r="L203" s="31">
        <v>1305.1500000000001</v>
      </c>
      <c r="M203" s="31">
        <v>4.8363399999999999</v>
      </c>
      <c r="N203" s="1"/>
      <c r="O203" s="1"/>
    </row>
    <row r="204" spans="1:15" ht="12.75" customHeight="1">
      <c r="A204" s="33">
        <v>194</v>
      </c>
      <c r="B204" s="58" t="s">
        <v>127</v>
      </c>
      <c r="C204" s="31">
        <v>1146.45</v>
      </c>
      <c r="D204" s="38">
        <v>1148.4833333333333</v>
      </c>
      <c r="E204" s="38">
        <v>1137.2666666666667</v>
      </c>
      <c r="F204" s="38">
        <v>1128.0833333333333</v>
      </c>
      <c r="G204" s="38">
        <v>1116.8666666666666</v>
      </c>
      <c r="H204" s="38">
        <v>1157.6666666666667</v>
      </c>
      <c r="I204" s="38">
        <v>1168.8833333333334</v>
      </c>
      <c r="J204" s="38">
        <v>1178.0666666666668</v>
      </c>
      <c r="K204" s="31">
        <v>1159.7</v>
      </c>
      <c r="L204" s="31">
        <v>1139.3</v>
      </c>
      <c r="M204" s="31">
        <v>25.719670000000001</v>
      </c>
      <c r="N204" s="1"/>
      <c r="O204" s="1"/>
    </row>
    <row r="205" spans="1:15" ht="12.75" customHeight="1">
      <c r="A205" s="33">
        <v>195</v>
      </c>
      <c r="B205" s="58" t="s">
        <v>128</v>
      </c>
      <c r="C205" s="31">
        <v>2527.3000000000002</v>
      </c>
      <c r="D205" s="38">
        <v>2519</v>
      </c>
      <c r="E205" s="38">
        <v>2490.0500000000002</v>
      </c>
      <c r="F205" s="38">
        <v>2452.8000000000002</v>
      </c>
      <c r="G205" s="38">
        <v>2423.8500000000004</v>
      </c>
      <c r="H205" s="38">
        <v>2556.25</v>
      </c>
      <c r="I205" s="38">
        <v>2585.1999999999998</v>
      </c>
      <c r="J205" s="38">
        <v>2622.45</v>
      </c>
      <c r="K205" s="31">
        <v>2547.9499999999998</v>
      </c>
      <c r="L205" s="31">
        <v>2481.75</v>
      </c>
      <c r="M205" s="31">
        <v>6.70974</v>
      </c>
      <c r="N205" s="1"/>
      <c r="O205" s="1"/>
    </row>
    <row r="206" spans="1:15" ht="12.75" customHeight="1">
      <c r="A206" s="33">
        <v>196</v>
      </c>
      <c r="B206" s="58" t="s">
        <v>129</v>
      </c>
      <c r="C206" s="31">
        <v>1577.75</v>
      </c>
      <c r="D206" s="38">
        <v>1573.9666666666665</v>
      </c>
      <c r="E206" s="38">
        <v>1565.2833333333328</v>
      </c>
      <c r="F206" s="38">
        <v>1552.8166666666664</v>
      </c>
      <c r="G206" s="38">
        <v>1544.1333333333328</v>
      </c>
      <c r="H206" s="38">
        <v>1586.4333333333329</v>
      </c>
      <c r="I206" s="38">
        <v>1595.1166666666668</v>
      </c>
      <c r="J206" s="38">
        <v>1607.583333333333</v>
      </c>
      <c r="K206" s="31">
        <v>1582.65</v>
      </c>
      <c r="L206" s="31">
        <v>1561.5</v>
      </c>
      <c r="M206" s="31">
        <v>144.33618999999999</v>
      </c>
      <c r="N206" s="1"/>
      <c r="O206" s="1"/>
    </row>
    <row r="207" spans="1:15" ht="12.75" customHeight="1">
      <c r="A207" s="33">
        <v>197</v>
      </c>
      <c r="B207" s="58" t="s">
        <v>130</v>
      </c>
      <c r="C207" s="31">
        <v>627.35</v>
      </c>
      <c r="D207" s="38">
        <v>628.08333333333337</v>
      </c>
      <c r="E207" s="38">
        <v>623.91666666666674</v>
      </c>
      <c r="F207" s="38">
        <v>620.48333333333335</v>
      </c>
      <c r="G207" s="38">
        <v>616.31666666666672</v>
      </c>
      <c r="H207" s="38">
        <v>631.51666666666677</v>
      </c>
      <c r="I207" s="38">
        <v>635.68333333333351</v>
      </c>
      <c r="J207" s="38">
        <v>639.11666666666679</v>
      </c>
      <c r="K207" s="31">
        <v>632.25</v>
      </c>
      <c r="L207" s="31">
        <v>624.65</v>
      </c>
      <c r="M207" s="31">
        <v>25.319649999999999</v>
      </c>
      <c r="N207" s="1"/>
      <c r="O207" s="1"/>
    </row>
    <row r="208" spans="1:15" ht="12.75" customHeight="1">
      <c r="A208" s="33">
        <v>198</v>
      </c>
      <c r="B208" s="58" t="s">
        <v>131</v>
      </c>
      <c r="C208" s="31">
        <v>2931.75</v>
      </c>
      <c r="D208" s="38">
        <v>2931.6</v>
      </c>
      <c r="E208" s="38">
        <v>2912</v>
      </c>
      <c r="F208" s="38">
        <v>2892.25</v>
      </c>
      <c r="G208" s="38">
        <v>2872.65</v>
      </c>
      <c r="H208" s="38">
        <v>2951.35</v>
      </c>
      <c r="I208" s="38">
        <v>2970.9499999999994</v>
      </c>
      <c r="J208" s="38">
        <v>2990.7</v>
      </c>
      <c r="K208" s="31">
        <v>2951.2</v>
      </c>
      <c r="L208" s="31">
        <v>2911.85</v>
      </c>
      <c r="M208" s="31">
        <v>3.0302899999999999</v>
      </c>
      <c r="N208" s="1"/>
      <c r="O208" s="1"/>
    </row>
    <row r="209" spans="1:15" ht="12.75" customHeight="1">
      <c r="A209" s="33">
        <v>199</v>
      </c>
      <c r="B209" s="58" t="s">
        <v>406</v>
      </c>
      <c r="C209" s="31">
        <v>71.45</v>
      </c>
      <c r="D209" s="38">
        <v>71.45</v>
      </c>
      <c r="E209" s="38">
        <v>70.600000000000009</v>
      </c>
      <c r="F209" s="38">
        <v>69.75</v>
      </c>
      <c r="G209" s="38">
        <v>68.900000000000006</v>
      </c>
      <c r="H209" s="38">
        <v>72.300000000000011</v>
      </c>
      <c r="I209" s="38">
        <v>73.150000000000006</v>
      </c>
      <c r="J209" s="38">
        <v>74.000000000000014</v>
      </c>
      <c r="K209" s="31">
        <v>72.3</v>
      </c>
      <c r="L209" s="31">
        <v>70.599999999999994</v>
      </c>
      <c r="M209" s="31">
        <v>131.78183999999999</v>
      </c>
      <c r="N209" s="1"/>
      <c r="O209" s="1"/>
    </row>
    <row r="210" spans="1:15" ht="12.75" customHeight="1">
      <c r="A210" s="33">
        <v>200</v>
      </c>
      <c r="B210" s="58" t="s">
        <v>410</v>
      </c>
      <c r="C210" s="31">
        <v>285.8</v>
      </c>
      <c r="D210" s="38">
        <v>287.41666666666669</v>
      </c>
      <c r="E210" s="38">
        <v>282.93333333333339</v>
      </c>
      <c r="F210" s="38">
        <v>280.06666666666672</v>
      </c>
      <c r="G210" s="38">
        <v>275.58333333333343</v>
      </c>
      <c r="H210" s="38">
        <v>290.28333333333336</v>
      </c>
      <c r="I210" s="38">
        <v>294.76666666666659</v>
      </c>
      <c r="J210" s="38">
        <v>297.63333333333333</v>
      </c>
      <c r="K210" s="31">
        <v>291.89999999999998</v>
      </c>
      <c r="L210" s="31">
        <v>284.55</v>
      </c>
      <c r="M210" s="31">
        <v>1.71987</v>
      </c>
      <c r="N210" s="1"/>
      <c r="O210" s="1"/>
    </row>
    <row r="211" spans="1:15" ht="12.75" customHeight="1">
      <c r="A211" s="33">
        <v>201</v>
      </c>
      <c r="B211" s="58" t="s">
        <v>133</v>
      </c>
      <c r="C211" s="31">
        <v>446.3</v>
      </c>
      <c r="D211" s="38">
        <v>448.2166666666667</v>
      </c>
      <c r="E211" s="38">
        <v>443.58333333333337</v>
      </c>
      <c r="F211" s="38">
        <v>440.86666666666667</v>
      </c>
      <c r="G211" s="38">
        <v>436.23333333333335</v>
      </c>
      <c r="H211" s="38">
        <v>450.93333333333339</v>
      </c>
      <c r="I211" s="38">
        <v>455.56666666666672</v>
      </c>
      <c r="J211" s="38">
        <v>458.28333333333342</v>
      </c>
      <c r="K211" s="31">
        <v>452.85</v>
      </c>
      <c r="L211" s="31">
        <v>445.5</v>
      </c>
      <c r="M211" s="31">
        <v>42.599969999999999</v>
      </c>
      <c r="N211" s="1"/>
      <c r="O211" s="1"/>
    </row>
    <row r="212" spans="1:15" ht="12.75" customHeight="1">
      <c r="A212" s="33">
        <v>202</v>
      </c>
      <c r="B212" s="58" t="s">
        <v>411</v>
      </c>
      <c r="C212" s="31">
        <v>1012.6</v>
      </c>
      <c r="D212" s="38">
        <v>1011.4</v>
      </c>
      <c r="E212" s="38">
        <v>1000.1999999999999</v>
      </c>
      <c r="F212" s="38">
        <v>987.8</v>
      </c>
      <c r="G212" s="38">
        <v>976.59999999999991</v>
      </c>
      <c r="H212" s="38">
        <v>1023.8</v>
      </c>
      <c r="I212" s="38">
        <v>1035</v>
      </c>
      <c r="J212" s="38">
        <v>1047.4000000000001</v>
      </c>
      <c r="K212" s="31">
        <v>1022.6</v>
      </c>
      <c r="L212" s="31">
        <v>999</v>
      </c>
      <c r="M212" s="31">
        <v>0.19333</v>
      </c>
      <c r="N212" s="1"/>
      <c r="O212" s="1"/>
    </row>
    <row r="213" spans="1:15" ht="12.75" customHeight="1">
      <c r="A213" s="33">
        <v>203</v>
      </c>
      <c r="B213" s="58" t="s">
        <v>125</v>
      </c>
      <c r="C213" s="31">
        <v>3915.25</v>
      </c>
      <c r="D213" s="38">
        <v>3924.9500000000003</v>
      </c>
      <c r="E213" s="38">
        <v>3890.3000000000006</v>
      </c>
      <c r="F213" s="38">
        <v>3865.3500000000004</v>
      </c>
      <c r="G213" s="38">
        <v>3830.7000000000007</v>
      </c>
      <c r="H213" s="38">
        <v>3949.9000000000005</v>
      </c>
      <c r="I213" s="38">
        <v>3984.55</v>
      </c>
      <c r="J213" s="38">
        <v>4009.5000000000005</v>
      </c>
      <c r="K213" s="31">
        <v>3959.6</v>
      </c>
      <c r="L213" s="31">
        <v>3900</v>
      </c>
      <c r="M213" s="31">
        <v>7.4046500000000002</v>
      </c>
      <c r="N213" s="1"/>
      <c r="O213" s="1"/>
    </row>
    <row r="214" spans="1:15" ht="12.75" customHeight="1">
      <c r="A214" s="33">
        <v>204</v>
      </c>
      <c r="B214" s="58" t="s">
        <v>134</v>
      </c>
      <c r="C214" s="31">
        <v>147.9</v>
      </c>
      <c r="D214" s="38">
        <v>148.33333333333334</v>
      </c>
      <c r="E214" s="38">
        <v>145.56666666666669</v>
      </c>
      <c r="F214" s="38">
        <v>143.23333333333335</v>
      </c>
      <c r="G214" s="38">
        <v>140.4666666666667</v>
      </c>
      <c r="H214" s="38">
        <v>150.66666666666669</v>
      </c>
      <c r="I214" s="38">
        <v>153.43333333333334</v>
      </c>
      <c r="J214" s="38">
        <v>155.76666666666668</v>
      </c>
      <c r="K214" s="31">
        <v>151.1</v>
      </c>
      <c r="L214" s="31">
        <v>146</v>
      </c>
      <c r="M214" s="31">
        <v>111.41328</v>
      </c>
      <c r="N214" s="1"/>
      <c r="O214" s="1"/>
    </row>
    <row r="215" spans="1:15" ht="12.75" customHeight="1">
      <c r="A215" s="33">
        <v>205</v>
      </c>
      <c r="B215" s="58" t="s">
        <v>135</v>
      </c>
      <c r="C215" s="31">
        <v>264.35000000000002</v>
      </c>
      <c r="D215" s="38">
        <v>263.78333333333336</v>
      </c>
      <c r="E215" s="38">
        <v>261.7166666666667</v>
      </c>
      <c r="F215" s="38">
        <v>259.08333333333331</v>
      </c>
      <c r="G215" s="38">
        <v>257.01666666666665</v>
      </c>
      <c r="H215" s="38">
        <v>266.41666666666674</v>
      </c>
      <c r="I215" s="38">
        <v>268.48333333333346</v>
      </c>
      <c r="J215" s="38">
        <v>271.11666666666679</v>
      </c>
      <c r="K215" s="31">
        <v>265.85000000000002</v>
      </c>
      <c r="L215" s="31">
        <v>261.14999999999998</v>
      </c>
      <c r="M215" s="31">
        <v>27.77337</v>
      </c>
      <c r="N215" s="1"/>
      <c r="O215" s="1"/>
    </row>
    <row r="216" spans="1:15" ht="12.75" customHeight="1">
      <c r="A216" s="33">
        <v>206</v>
      </c>
      <c r="B216" s="58" t="s">
        <v>136</v>
      </c>
      <c r="C216" s="31">
        <v>2555.6999999999998</v>
      </c>
      <c r="D216" s="38">
        <v>2554.2333333333331</v>
      </c>
      <c r="E216" s="38">
        <v>2540.4666666666662</v>
      </c>
      <c r="F216" s="38">
        <v>2525.2333333333331</v>
      </c>
      <c r="G216" s="38">
        <v>2511.4666666666662</v>
      </c>
      <c r="H216" s="38">
        <v>2569.4666666666662</v>
      </c>
      <c r="I216" s="38">
        <v>2583.2333333333336</v>
      </c>
      <c r="J216" s="38">
        <v>2598.4666666666662</v>
      </c>
      <c r="K216" s="31">
        <v>2568</v>
      </c>
      <c r="L216" s="31">
        <v>2539</v>
      </c>
      <c r="M216" s="31">
        <v>6.19841</v>
      </c>
      <c r="N216" s="1"/>
      <c r="O216" s="1"/>
    </row>
    <row r="217" spans="1:15" ht="12.75" customHeight="1">
      <c r="A217" s="33">
        <v>207</v>
      </c>
      <c r="B217" s="58" t="s">
        <v>279</v>
      </c>
      <c r="C217" s="31">
        <v>316.2</v>
      </c>
      <c r="D217" s="38">
        <v>315.86666666666667</v>
      </c>
      <c r="E217" s="38">
        <v>314.43333333333334</v>
      </c>
      <c r="F217" s="38">
        <v>312.66666666666669</v>
      </c>
      <c r="G217" s="38">
        <v>311.23333333333335</v>
      </c>
      <c r="H217" s="38">
        <v>317.63333333333333</v>
      </c>
      <c r="I217" s="38">
        <v>319.06666666666672</v>
      </c>
      <c r="J217" s="38">
        <v>320.83333333333331</v>
      </c>
      <c r="K217" s="31">
        <v>317.3</v>
      </c>
      <c r="L217" s="31">
        <v>314.10000000000002</v>
      </c>
      <c r="M217" s="31">
        <v>4.7528199999999998</v>
      </c>
      <c r="N217" s="1"/>
      <c r="O217" s="1"/>
    </row>
    <row r="218" spans="1:15" ht="12.75" customHeight="1">
      <c r="A218" s="33">
        <v>208</v>
      </c>
      <c r="B218" s="58" t="s">
        <v>412</v>
      </c>
      <c r="C218" s="31">
        <v>4616.95</v>
      </c>
      <c r="D218" s="38">
        <v>4611.4666666666672</v>
      </c>
      <c r="E218" s="38">
        <v>4556.9333333333343</v>
      </c>
      <c r="F218" s="38">
        <v>4496.916666666667</v>
      </c>
      <c r="G218" s="38">
        <v>4442.3833333333341</v>
      </c>
      <c r="H218" s="38">
        <v>4671.4833333333345</v>
      </c>
      <c r="I218" s="38">
        <v>4726.0166666666673</v>
      </c>
      <c r="J218" s="38">
        <v>4786.0333333333347</v>
      </c>
      <c r="K218" s="31">
        <v>4666</v>
      </c>
      <c r="L218" s="31">
        <v>4551.45</v>
      </c>
      <c r="M218" s="31">
        <v>0.13206000000000001</v>
      </c>
      <c r="N218" s="1"/>
      <c r="O218" s="1"/>
    </row>
    <row r="219" spans="1:15" ht="12.75" customHeight="1">
      <c r="A219" s="33">
        <v>209</v>
      </c>
      <c r="B219" s="58" t="s">
        <v>407</v>
      </c>
      <c r="C219" s="31">
        <v>569.29999999999995</v>
      </c>
      <c r="D219" s="38">
        <v>570.9</v>
      </c>
      <c r="E219" s="38">
        <v>565.4</v>
      </c>
      <c r="F219" s="38">
        <v>561.5</v>
      </c>
      <c r="G219" s="38">
        <v>556</v>
      </c>
      <c r="H219" s="38">
        <v>574.79999999999995</v>
      </c>
      <c r="I219" s="38">
        <v>580.29999999999995</v>
      </c>
      <c r="J219" s="38">
        <v>584.19999999999993</v>
      </c>
      <c r="K219" s="31">
        <v>576.4</v>
      </c>
      <c r="L219" s="31">
        <v>567</v>
      </c>
      <c r="M219" s="31">
        <v>0.38178000000000001</v>
      </c>
      <c r="N219" s="1"/>
      <c r="O219" s="1"/>
    </row>
    <row r="220" spans="1:15" ht="12.75" customHeight="1">
      <c r="A220" s="33">
        <v>210</v>
      </c>
      <c r="B220" s="58" t="s">
        <v>413</v>
      </c>
      <c r="C220" s="31">
        <v>836.2</v>
      </c>
      <c r="D220" s="38">
        <v>844.38333333333333</v>
      </c>
      <c r="E220" s="38">
        <v>824.81666666666661</v>
      </c>
      <c r="F220" s="38">
        <v>813.43333333333328</v>
      </c>
      <c r="G220" s="38">
        <v>793.86666666666656</v>
      </c>
      <c r="H220" s="38">
        <v>855.76666666666665</v>
      </c>
      <c r="I220" s="38">
        <v>875.33333333333348</v>
      </c>
      <c r="J220" s="38">
        <v>886.7166666666667</v>
      </c>
      <c r="K220" s="31">
        <v>863.95</v>
      </c>
      <c r="L220" s="31">
        <v>833</v>
      </c>
      <c r="M220" s="31">
        <v>0.81523000000000001</v>
      </c>
      <c r="N220" s="1"/>
      <c r="O220" s="1"/>
    </row>
    <row r="221" spans="1:15" ht="12.75" customHeight="1">
      <c r="A221" s="33">
        <v>211</v>
      </c>
      <c r="B221" s="58" t="s">
        <v>280</v>
      </c>
      <c r="C221" s="31">
        <v>40315.5</v>
      </c>
      <c r="D221" s="38">
        <v>40305.5</v>
      </c>
      <c r="E221" s="38">
        <v>40162</v>
      </c>
      <c r="F221" s="38">
        <v>40008.5</v>
      </c>
      <c r="G221" s="38">
        <v>39865</v>
      </c>
      <c r="H221" s="38">
        <v>40459</v>
      </c>
      <c r="I221" s="38">
        <v>40602.5</v>
      </c>
      <c r="J221" s="38">
        <v>40756</v>
      </c>
      <c r="K221" s="31">
        <v>40449</v>
      </c>
      <c r="L221" s="31">
        <v>40152</v>
      </c>
      <c r="M221" s="31">
        <v>1.0030000000000001E-2</v>
      </c>
      <c r="N221" s="1"/>
      <c r="O221" s="1"/>
    </row>
    <row r="222" spans="1:15" ht="12.75" customHeight="1">
      <c r="A222" s="33">
        <v>212</v>
      </c>
      <c r="B222" s="58" t="s">
        <v>414</v>
      </c>
      <c r="C222" s="31">
        <v>71.8</v>
      </c>
      <c r="D222" s="38">
        <v>71.933333333333323</v>
      </c>
      <c r="E222" s="38">
        <v>71.266666666666652</v>
      </c>
      <c r="F222" s="38">
        <v>70.733333333333334</v>
      </c>
      <c r="G222" s="38">
        <v>70.066666666666663</v>
      </c>
      <c r="H222" s="38">
        <v>72.46666666666664</v>
      </c>
      <c r="I222" s="38">
        <v>73.133333333333297</v>
      </c>
      <c r="J222" s="38">
        <v>73.666666666666629</v>
      </c>
      <c r="K222" s="31">
        <v>72.599999999999994</v>
      </c>
      <c r="L222" s="31">
        <v>71.400000000000006</v>
      </c>
      <c r="M222" s="31">
        <v>43.662480000000002</v>
      </c>
      <c r="N222" s="1"/>
      <c r="O222" s="1"/>
    </row>
    <row r="223" spans="1:15" ht="12.75" customHeight="1">
      <c r="A223" s="33">
        <v>213</v>
      </c>
      <c r="B223" s="58" t="s">
        <v>138</v>
      </c>
      <c r="C223" s="31">
        <v>970.55</v>
      </c>
      <c r="D223" s="38">
        <v>970.19999999999993</v>
      </c>
      <c r="E223" s="38">
        <v>965.39999999999986</v>
      </c>
      <c r="F223" s="38">
        <v>960.24999999999989</v>
      </c>
      <c r="G223" s="38">
        <v>955.44999999999982</v>
      </c>
      <c r="H223" s="38">
        <v>975.34999999999991</v>
      </c>
      <c r="I223" s="38">
        <v>980.14999999999986</v>
      </c>
      <c r="J223" s="38">
        <v>985.3</v>
      </c>
      <c r="K223" s="31">
        <v>975</v>
      </c>
      <c r="L223" s="31">
        <v>965.05</v>
      </c>
      <c r="M223" s="31">
        <v>104.81574000000001</v>
      </c>
      <c r="N223" s="1"/>
      <c r="O223" s="1"/>
    </row>
    <row r="224" spans="1:15" ht="12.75" customHeight="1">
      <c r="A224" s="33">
        <v>214</v>
      </c>
      <c r="B224" s="58" t="s">
        <v>139</v>
      </c>
      <c r="C224" s="31">
        <v>1327.35</v>
      </c>
      <c r="D224" s="38">
        <v>1327.6666666666667</v>
      </c>
      <c r="E224" s="38">
        <v>1314.6833333333334</v>
      </c>
      <c r="F224" s="38">
        <v>1302.0166666666667</v>
      </c>
      <c r="G224" s="38">
        <v>1289.0333333333333</v>
      </c>
      <c r="H224" s="38">
        <v>1340.3333333333335</v>
      </c>
      <c r="I224" s="38">
        <v>1353.3166666666666</v>
      </c>
      <c r="J224" s="38">
        <v>1365.9833333333336</v>
      </c>
      <c r="K224" s="31">
        <v>1340.65</v>
      </c>
      <c r="L224" s="31">
        <v>1315</v>
      </c>
      <c r="M224" s="31">
        <v>2.7446700000000002</v>
      </c>
      <c r="N224" s="1"/>
      <c r="O224" s="1"/>
    </row>
    <row r="225" spans="1:15" ht="12.75" customHeight="1">
      <c r="A225" s="33">
        <v>215</v>
      </c>
      <c r="B225" s="58" t="s">
        <v>140</v>
      </c>
      <c r="C225" s="31">
        <v>548.15</v>
      </c>
      <c r="D225" s="38">
        <v>549.58333333333337</v>
      </c>
      <c r="E225" s="38">
        <v>543.81666666666672</v>
      </c>
      <c r="F225" s="38">
        <v>539.48333333333335</v>
      </c>
      <c r="G225" s="38">
        <v>533.7166666666667</v>
      </c>
      <c r="H225" s="38">
        <v>553.91666666666674</v>
      </c>
      <c r="I225" s="38">
        <v>559.68333333333339</v>
      </c>
      <c r="J225" s="38">
        <v>564.01666666666677</v>
      </c>
      <c r="K225" s="31">
        <v>555.35</v>
      </c>
      <c r="L225" s="31">
        <v>545.25</v>
      </c>
      <c r="M225" s="31">
        <v>15.44351</v>
      </c>
      <c r="N225" s="1"/>
      <c r="O225" s="1"/>
    </row>
    <row r="226" spans="1:15" ht="12.75" customHeight="1">
      <c r="A226" s="33">
        <v>216</v>
      </c>
      <c r="B226" s="58" t="s">
        <v>281</v>
      </c>
      <c r="C226" s="31">
        <v>623.04999999999995</v>
      </c>
      <c r="D226" s="38">
        <v>623.01666666666665</v>
      </c>
      <c r="E226" s="38">
        <v>619.98333333333335</v>
      </c>
      <c r="F226" s="38">
        <v>616.91666666666674</v>
      </c>
      <c r="G226" s="38">
        <v>613.88333333333344</v>
      </c>
      <c r="H226" s="38">
        <v>626.08333333333326</v>
      </c>
      <c r="I226" s="38">
        <v>629.11666666666656</v>
      </c>
      <c r="J226" s="38">
        <v>632.18333333333317</v>
      </c>
      <c r="K226" s="31">
        <v>626.04999999999995</v>
      </c>
      <c r="L226" s="31">
        <v>619.95000000000005</v>
      </c>
      <c r="M226" s="31">
        <v>0.95855999999999997</v>
      </c>
      <c r="N226" s="1"/>
      <c r="O226" s="1"/>
    </row>
    <row r="227" spans="1:15" ht="12.75" customHeight="1">
      <c r="A227" s="33">
        <v>217</v>
      </c>
      <c r="B227" s="58" t="s">
        <v>415</v>
      </c>
      <c r="C227" s="31">
        <v>60.6</v>
      </c>
      <c r="D227" s="38">
        <v>60.800000000000004</v>
      </c>
      <c r="E227" s="38">
        <v>60.20000000000001</v>
      </c>
      <c r="F227" s="38">
        <v>59.800000000000004</v>
      </c>
      <c r="G227" s="38">
        <v>59.20000000000001</v>
      </c>
      <c r="H227" s="38">
        <v>61.20000000000001</v>
      </c>
      <c r="I227" s="38">
        <v>61.800000000000004</v>
      </c>
      <c r="J227" s="38">
        <v>62.20000000000001</v>
      </c>
      <c r="K227" s="31">
        <v>61.4</v>
      </c>
      <c r="L227" s="31">
        <v>60.4</v>
      </c>
      <c r="M227" s="31">
        <v>38.212600000000002</v>
      </c>
      <c r="N227" s="1"/>
      <c r="O227" s="1"/>
    </row>
    <row r="228" spans="1:15" ht="12.75" customHeight="1">
      <c r="A228" s="33">
        <v>218</v>
      </c>
      <c r="B228" s="58" t="s">
        <v>143</v>
      </c>
      <c r="C228" s="31">
        <v>91.05</v>
      </c>
      <c r="D228" s="38">
        <v>91.133333333333326</v>
      </c>
      <c r="E228" s="38">
        <v>90.416666666666657</v>
      </c>
      <c r="F228" s="38">
        <v>89.783333333333331</v>
      </c>
      <c r="G228" s="38">
        <v>89.066666666666663</v>
      </c>
      <c r="H228" s="38">
        <v>91.766666666666652</v>
      </c>
      <c r="I228" s="38">
        <v>92.48333333333332</v>
      </c>
      <c r="J228" s="38">
        <v>93.116666666666646</v>
      </c>
      <c r="K228" s="31">
        <v>91.85</v>
      </c>
      <c r="L228" s="31">
        <v>90.5</v>
      </c>
      <c r="M228" s="31">
        <v>295.30536999999998</v>
      </c>
      <c r="N228" s="1"/>
      <c r="O228" s="1"/>
    </row>
    <row r="229" spans="1:15" ht="12.75" customHeight="1">
      <c r="A229" s="33">
        <v>219</v>
      </c>
      <c r="B229" s="58" t="s">
        <v>142</v>
      </c>
      <c r="C229" s="31">
        <v>120.9</v>
      </c>
      <c r="D229" s="38">
        <v>120.85000000000001</v>
      </c>
      <c r="E229" s="38">
        <v>119.70000000000002</v>
      </c>
      <c r="F229" s="38">
        <v>118.50000000000001</v>
      </c>
      <c r="G229" s="38">
        <v>117.35000000000002</v>
      </c>
      <c r="H229" s="38">
        <v>122.05000000000001</v>
      </c>
      <c r="I229" s="38">
        <v>123.20000000000002</v>
      </c>
      <c r="J229" s="38">
        <v>124.4</v>
      </c>
      <c r="K229" s="31">
        <v>122</v>
      </c>
      <c r="L229" s="31">
        <v>119.65</v>
      </c>
      <c r="M229" s="31">
        <v>94.141980000000004</v>
      </c>
      <c r="N229" s="1"/>
      <c r="O229" s="1"/>
    </row>
    <row r="230" spans="1:15" ht="12.75" customHeight="1">
      <c r="A230" s="33">
        <v>220</v>
      </c>
      <c r="B230" s="58" t="s">
        <v>416</v>
      </c>
      <c r="C230" s="31">
        <v>925.85</v>
      </c>
      <c r="D230" s="38">
        <v>928.63333333333321</v>
      </c>
      <c r="E230" s="38">
        <v>915.26666666666642</v>
      </c>
      <c r="F230" s="38">
        <v>904.68333333333317</v>
      </c>
      <c r="G230" s="38">
        <v>891.31666666666638</v>
      </c>
      <c r="H230" s="38">
        <v>939.21666666666647</v>
      </c>
      <c r="I230" s="38">
        <v>952.58333333333326</v>
      </c>
      <c r="J230" s="38">
        <v>963.16666666666652</v>
      </c>
      <c r="K230" s="31">
        <v>942</v>
      </c>
      <c r="L230" s="31">
        <v>918.05</v>
      </c>
      <c r="M230" s="31">
        <v>0.29644999999999999</v>
      </c>
      <c r="N230" s="1"/>
      <c r="O230" s="1"/>
    </row>
    <row r="231" spans="1:15" ht="12.75" customHeight="1">
      <c r="A231" s="33">
        <v>221</v>
      </c>
      <c r="B231" s="58" t="s">
        <v>417</v>
      </c>
      <c r="C231" s="31">
        <v>593.29999999999995</v>
      </c>
      <c r="D231" s="38">
        <v>590.33333333333326</v>
      </c>
      <c r="E231" s="38">
        <v>585.26666666666654</v>
      </c>
      <c r="F231" s="38">
        <v>577.23333333333323</v>
      </c>
      <c r="G231" s="38">
        <v>572.16666666666652</v>
      </c>
      <c r="H231" s="38">
        <v>598.36666666666656</v>
      </c>
      <c r="I231" s="38">
        <v>603.43333333333317</v>
      </c>
      <c r="J231" s="38">
        <v>611.46666666666658</v>
      </c>
      <c r="K231" s="31">
        <v>595.4</v>
      </c>
      <c r="L231" s="31">
        <v>582.29999999999995</v>
      </c>
      <c r="M231" s="31">
        <v>2.4159700000000002</v>
      </c>
      <c r="N231" s="1"/>
      <c r="O231" s="1"/>
    </row>
    <row r="232" spans="1:15" ht="12.75" customHeight="1">
      <c r="A232" s="33">
        <v>222</v>
      </c>
      <c r="B232" s="58" t="s">
        <v>147</v>
      </c>
      <c r="C232" s="31">
        <v>239.75</v>
      </c>
      <c r="D232" s="38">
        <v>237.51666666666665</v>
      </c>
      <c r="E232" s="38">
        <v>234.23333333333329</v>
      </c>
      <c r="F232" s="38">
        <v>228.71666666666664</v>
      </c>
      <c r="G232" s="38">
        <v>225.43333333333328</v>
      </c>
      <c r="H232" s="38">
        <v>243.0333333333333</v>
      </c>
      <c r="I232" s="38">
        <v>246.31666666666666</v>
      </c>
      <c r="J232" s="38">
        <v>251.83333333333331</v>
      </c>
      <c r="K232" s="31">
        <v>240.8</v>
      </c>
      <c r="L232" s="31">
        <v>232</v>
      </c>
      <c r="M232" s="31">
        <v>48.513379999999998</v>
      </c>
      <c r="N232" s="1"/>
      <c r="O232" s="1"/>
    </row>
    <row r="233" spans="1:15" ht="12.75" customHeight="1">
      <c r="A233" s="33">
        <v>223</v>
      </c>
      <c r="B233" s="58" t="s">
        <v>137</v>
      </c>
      <c r="C233" s="31">
        <v>191.95</v>
      </c>
      <c r="D233" s="38">
        <v>187.76666666666665</v>
      </c>
      <c r="E233" s="38">
        <v>177.68333333333331</v>
      </c>
      <c r="F233" s="38">
        <v>163.41666666666666</v>
      </c>
      <c r="G233" s="38">
        <v>153.33333333333331</v>
      </c>
      <c r="H233" s="38">
        <v>202.0333333333333</v>
      </c>
      <c r="I233" s="38">
        <v>212.11666666666667</v>
      </c>
      <c r="J233" s="38">
        <v>226.3833333333333</v>
      </c>
      <c r="K233" s="31">
        <v>197.85</v>
      </c>
      <c r="L233" s="31">
        <v>173.5</v>
      </c>
      <c r="M233" s="31">
        <v>1135.69859</v>
      </c>
      <c r="N233" s="1"/>
      <c r="O233" s="1"/>
    </row>
    <row r="234" spans="1:15" ht="12.75" customHeight="1">
      <c r="A234" s="33">
        <v>224</v>
      </c>
      <c r="B234" s="58" t="s">
        <v>420</v>
      </c>
      <c r="C234" s="31">
        <v>74.400000000000006</v>
      </c>
      <c r="D234" s="38">
        <v>73.966666666666669</v>
      </c>
      <c r="E234" s="38">
        <v>72.533333333333331</v>
      </c>
      <c r="F234" s="38">
        <v>70.666666666666657</v>
      </c>
      <c r="G234" s="38">
        <v>69.23333333333332</v>
      </c>
      <c r="H234" s="38">
        <v>75.833333333333343</v>
      </c>
      <c r="I234" s="38">
        <v>77.26666666666668</v>
      </c>
      <c r="J234" s="38">
        <v>79.133333333333354</v>
      </c>
      <c r="K234" s="31">
        <v>75.400000000000006</v>
      </c>
      <c r="L234" s="31">
        <v>72.099999999999994</v>
      </c>
      <c r="M234" s="31">
        <v>433.23613</v>
      </c>
      <c r="N234" s="1"/>
      <c r="O234" s="1"/>
    </row>
    <row r="235" spans="1:15" ht="12.75" customHeight="1">
      <c r="A235" s="33">
        <v>225</v>
      </c>
      <c r="B235" s="58" t="s">
        <v>148</v>
      </c>
      <c r="C235" s="31">
        <v>3028.7</v>
      </c>
      <c r="D235" s="38">
        <v>3035.9</v>
      </c>
      <c r="E235" s="38">
        <v>3006.8</v>
      </c>
      <c r="F235" s="38">
        <v>2984.9</v>
      </c>
      <c r="G235" s="38">
        <v>2955.8</v>
      </c>
      <c r="H235" s="38">
        <v>3057.8</v>
      </c>
      <c r="I235" s="38">
        <v>3086.8999999999996</v>
      </c>
      <c r="J235" s="38">
        <v>3108.8</v>
      </c>
      <c r="K235" s="31">
        <v>3065</v>
      </c>
      <c r="L235" s="31">
        <v>3014</v>
      </c>
      <c r="M235" s="31">
        <v>1.3327899999999999</v>
      </c>
      <c r="N235" s="1"/>
      <c r="O235" s="1"/>
    </row>
    <row r="236" spans="1:15" ht="12.75" customHeight="1">
      <c r="A236" s="33">
        <v>226</v>
      </c>
      <c r="B236" s="58" t="s">
        <v>282</v>
      </c>
      <c r="C236" s="31">
        <v>397.25</v>
      </c>
      <c r="D236" s="38">
        <v>399.06666666666666</v>
      </c>
      <c r="E236" s="38">
        <v>388.23333333333335</v>
      </c>
      <c r="F236" s="38">
        <v>379.2166666666667</v>
      </c>
      <c r="G236" s="38">
        <v>368.38333333333338</v>
      </c>
      <c r="H236" s="38">
        <v>408.08333333333331</v>
      </c>
      <c r="I236" s="38">
        <v>418.91666666666669</v>
      </c>
      <c r="J236" s="38">
        <v>427.93333333333328</v>
      </c>
      <c r="K236" s="31">
        <v>409.9</v>
      </c>
      <c r="L236" s="31">
        <v>390.05</v>
      </c>
      <c r="M236" s="31">
        <v>12.10547</v>
      </c>
      <c r="N236" s="1"/>
      <c r="O236" s="1"/>
    </row>
    <row r="237" spans="1:15" ht="12.75" customHeight="1">
      <c r="A237" s="33">
        <v>227</v>
      </c>
      <c r="B237" s="58" t="s">
        <v>144</v>
      </c>
      <c r="C237" s="31">
        <v>124.9</v>
      </c>
      <c r="D237" s="38">
        <v>124.76666666666665</v>
      </c>
      <c r="E237" s="38">
        <v>124.23333333333331</v>
      </c>
      <c r="F237" s="38">
        <v>123.56666666666665</v>
      </c>
      <c r="G237" s="38">
        <v>123.0333333333333</v>
      </c>
      <c r="H237" s="38">
        <v>125.43333333333331</v>
      </c>
      <c r="I237" s="38">
        <v>125.96666666666667</v>
      </c>
      <c r="J237" s="38">
        <v>126.63333333333331</v>
      </c>
      <c r="K237" s="31">
        <v>125.3</v>
      </c>
      <c r="L237" s="31">
        <v>124.1</v>
      </c>
      <c r="M237" s="31">
        <v>41.948340000000002</v>
      </c>
      <c r="N237" s="1"/>
      <c r="O237" s="1"/>
    </row>
    <row r="238" spans="1:15" ht="12.75" customHeight="1">
      <c r="A238" s="33">
        <v>228</v>
      </c>
      <c r="B238" s="58" t="s">
        <v>146</v>
      </c>
      <c r="C238" s="31">
        <v>393.8</v>
      </c>
      <c r="D238" s="38">
        <v>394.38333333333338</v>
      </c>
      <c r="E238" s="38">
        <v>390.96666666666675</v>
      </c>
      <c r="F238" s="38">
        <v>388.13333333333338</v>
      </c>
      <c r="G238" s="38">
        <v>384.71666666666675</v>
      </c>
      <c r="H238" s="38">
        <v>397.21666666666675</v>
      </c>
      <c r="I238" s="38">
        <v>400.63333333333338</v>
      </c>
      <c r="J238" s="38">
        <v>403.46666666666675</v>
      </c>
      <c r="K238" s="31">
        <v>397.8</v>
      </c>
      <c r="L238" s="31">
        <v>391.55</v>
      </c>
      <c r="M238" s="31">
        <v>25.700949999999999</v>
      </c>
      <c r="N238" s="1"/>
      <c r="O238" s="1"/>
    </row>
    <row r="239" spans="1:15" ht="12.75" customHeight="1">
      <c r="A239" s="33">
        <v>229</v>
      </c>
      <c r="B239" s="58" t="s">
        <v>154</v>
      </c>
      <c r="C239" s="31">
        <v>91.9</v>
      </c>
      <c r="D239" s="38">
        <v>92.033333333333346</v>
      </c>
      <c r="E239" s="38">
        <v>91.566666666666691</v>
      </c>
      <c r="F239" s="38">
        <v>91.233333333333348</v>
      </c>
      <c r="G239" s="38">
        <v>90.766666666666694</v>
      </c>
      <c r="H239" s="38">
        <v>92.366666666666688</v>
      </c>
      <c r="I239" s="38">
        <v>92.833333333333357</v>
      </c>
      <c r="J239" s="38">
        <v>93.166666666666686</v>
      </c>
      <c r="K239" s="31">
        <v>92.5</v>
      </c>
      <c r="L239" s="31">
        <v>91.7</v>
      </c>
      <c r="M239" s="31">
        <v>68.660399999999996</v>
      </c>
      <c r="N239" s="1"/>
      <c r="O239" s="1"/>
    </row>
    <row r="240" spans="1:15" ht="12.75" customHeight="1">
      <c r="A240" s="33">
        <v>230</v>
      </c>
      <c r="B240" s="58" t="s">
        <v>421</v>
      </c>
      <c r="C240" s="31">
        <v>31</v>
      </c>
      <c r="D240" s="38">
        <v>31.2</v>
      </c>
      <c r="E240" s="38">
        <v>30.599999999999998</v>
      </c>
      <c r="F240" s="38">
        <v>30.2</v>
      </c>
      <c r="G240" s="38">
        <v>29.599999999999998</v>
      </c>
      <c r="H240" s="38">
        <v>31.599999999999998</v>
      </c>
      <c r="I240" s="38">
        <v>32.200000000000003</v>
      </c>
      <c r="J240" s="38">
        <v>32.599999999999994</v>
      </c>
      <c r="K240" s="31">
        <v>31.8</v>
      </c>
      <c r="L240" s="31">
        <v>30.8</v>
      </c>
      <c r="M240" s="31">
        <v>192.98541</v>
      </c>
      <c r="N240" s="1"/>
      <c r="O240" s="1"/>
    </row>
    <row r="241" spans="1:15" ht="12.75" customHeight="1">
      <c r="A241" s="33">
        <v>231</v>
      </c>
      <c r="B241" s="58" t="s">
        <v>156</v>
      </c>
      <c r="C241" s="31">
        <v>678.1</v>
      </c>
      <c r="D241" s="38">
        <v>672.7833333333333</v>
      </c>
      <c r="E241" s="38">
        <v>661.46666666666658</v>
      </c>
      <c r="F241" s="38">
        <v>644.83333333333326</v>
      </c>
      <c r="G241" s="38">
        <v>633.51666666666654</v>
      </c>
      <c r="H241" s="38">
        <v>689.41666666666663</v>
      </c>
      <c r="I241" s="38">
        <v>700.73333333333323</v>
      </c>
      <c r="J241" s="38">
        <v>717.36666666666667</v>
      </c>
      <c r="K241" s="31">
        <v>684.1</v>
      </c>
      <c r="L241" s="31">
        <v>656.15</v>
      </c>
      <c r="M241" s="31">
        <v>52.612369999999999</v>
      </c>
      <c r="N241" s="1"/>
      <c r="O241" s="1"/>
    </row>
    <row r="242" spans="1:15" ht="12.75" customHeight="1">
      <c r="A242" s="33">
        <v>232</v>
      </c>
      <c r="B242" s="58" t="s">
        <v>422</v>
      </c>
      <c r="C242" s="31">
        <v>48.7</v>
      </c>
      <c r="D242" s="38">
        <v>48.833333333333336</v>
      </c>
      <c r="E242" s="38">
        <v>48.366666666666674</v>
      </c>
      <c r="F242" s="38">
        <v>48.033333333333339</v>
      </c>
      <c r="G242" s="38">
        <v>47.566666666666677</v>
      </c>
      <c r="H242" s="38">
        <v>49.166666666666671</v>
      </c>
      <c r="I242" s="38">
        <v>49.633333333333326</v>
      </c>
      <c r="J242" s="38">
        <v>49.966666666666669</v>
      </c>
      <c r="K242" s="31">
        <v>49.3</v>
      </c>
      <c r="L242" s="31">
        <v>48.5</v>
      </c>
      <c r="M242" s="31">
        <v>424.44304</v>
      </c>
      <c r="N242" s="1"/>
      <c r="O242" s="1"/>
    </row>
    <row r="243" spans="1:15" ht="12.75" customHeight="1">
      <c r="A243" s="33">
        <v>233</v>
      </c>
      <c r="B243" s="58" t="s">
        <v>423</v>
      </c>
      <c r="C243" s="31">
        <v>1513.85</v>
      </c>
      <c r="D243" s="38">
        <v>1519.6166666666668</v>
      </c>
      <c r="E243" s="38">
        <v>1504.2333333333336</v>
      </c>
      <c r="F243" s="38">
        <v>1494.6166666666668</v>
      </c>
      <c r="G243" s="38">
        <v>1479.2333333333336</v>
      </c>
      <c r="H243" s="38">
        <v>1529.2333333333336</v>
      </c>
      <c r="I243" s="38">
        <v>1544.6166666666668</v>
      </c>
      <c r="J243" s="38">
        <v>1554.2333333333336</v>
      </c>
      <c r="K243" s="31">
        <v>1535</v>
      </c>
      <c r="L243" s="31">
        <v>1510</v>
      </c>
      <c r="M243" s="31">
        <v>0.48564000000000002</v>
      </c>
      <c r="N243" s="1"/>
      <c r="O243" s="1"/>
    </row>
    <row r="244" spans="1:15" ht="12.75" customHeight="1">
      <c r="A244" s="33">
        <v>234</v>
      </c>
      <c r="B244" s="58" t="s">
        <v>145</v>
      </c>
      <c r="C244" s="31">
        <v>443.65</v>
      </c>
      <c r="D244" s="38">
        <v>443.61666666666662</v>
      </c>
      <c r="E244" s="38">
        <v>439.73333333333323</v>
      </c>
      <c r="F244" s="38">
        <v>435.81666666666661</v>
      </c>
      <c r="G244" s="38">
        <v>431.93333333333322</v>
      </c>
      <c r="H244" s="38">
        <v>447.53333333333325</v>
      </c>
      <c r="I244" s="38">
        <v>451.41666666666657</v>
      </c>
      <c r="J244" s="38">
        <v>455.33333333333326</v>
      </c>
      <c r="K244" s="31">
        <v>447.5</v>
      </c>
      <c r="L244" s="31">
        <v>439.7</v>
      </c>
      <c r="M244" s="31">
        <v>5.7977699999999999</v>
      </c>
      <c r="N244" s="1"/>
      <c r="O244" s="1"/>
    </row>
    <row r="245" spans="1:15" ht="12.75" customHeight="1">
      <c r="A245" s="33">
        <v>235</v>
      </c>
      <c r="B245" s="58" t="s">
        <v>151</v>
      </c>
      <c r="C245" s="31">
        <v>172.6</v>
      </c>
      <c r="D245" s="38">
        <v>171.31666666666669</v>
      </c>
      <c r="E245" s="38">
        <v>167.63333333333338</v>
      </c>
      <c r="F245" s="38">
        <v>162.66666666666669</v>
      </c>
      <c r="G245" s="38">
        <v>158.98333333333338</v>
      </c>
      <c r="H245" s="38">
        <v>176.28333333333339</v>
      </c>
      <c r="I245" s="38">
        <v>179.96666666666673</v>
      </c>
      <c r="J245" s="38">
        <v>184.93333333333339</v>
      </c>
      <c r="K245" s="31">
        <v>175</v>
      </c>
      <c r="L245" s="31">
        <v>166.35</v>
      </c>
      <c r="M245" s="31">
        <v>163.38055</v>
      </c>
      <c r="N245" s="1"/>
      <c r="O245" s="1"/>
    </row>
    <row r="246" spans="1:15" ht="12.75" customHeight="1">
      <c r="A246" s="33">
        <v>236</v>
      </c>
      <c r="B246" s="58" t="s">
        <v>150</v>
      </c>
      <c r="C246" s="31">
        <v>1409.45</v>
      </c>
      <c r="D246" s="38">
        <v>1404.8333333333333</v>
      </c>
      <c r="E246" s="38">
        <v>1398.4166666666665</v>
      </c>
      <c r="F246" s="38">
        <v>1387.3833333333332</v>
      </c>
      <c r="G246" s="38">
        <v>1380.9666666666665</v>
      </c>
      <c r="H246" s="38">
        <v>1415.8666666666666</v>
      </c>
      <c r="I246" s="38">
        <v>1422.2833333333331</v>
      </c>
      <c r="J246" s="38">
        <v>1433.3166666666666</v>
      </c>
      <c r="K246" s="31">
        <v>1411.25</v>
      </c>
      <c r="L246" s="31">
        <v>1393.8</v>
      </c>
      <c r="M246" s="31">
        <v>10.722950000000001</v>
      </c>
      <c r="N246" s="1"/>
      <c r="O246" s="1"/>
    </row>
    <row r="247" spans="1:15" ht="12.75" customHeight="1">
      <c r="A247" s="33">
        <v>237</v>
      </c>
      <c r="B247" s="58" t="s">
        <v>424</v>
      </c>
      <c r="C247" s="31">
        <v>14.05</v>
      </c>
      <c r="D247" s="38">
        <v>14.066666666666668</v>
      </c>
      <c r="E247" s="38">
        <v>13.983333333333336</v>
      </c>
      <c r="F247" s="38">
        <v>13.916666666666668</v>
      </c>
      <c r="G247" s="38">
        <v>13.833333333333336</v>
      </c>
      <c r="H247" s="38">
        <v>14.133333333333336</v>
      </c>
      <c r="I247" s="38">
        <v>14.216666666666669</v>
      </c>
      <c r="J247" s="38">
        <v>14.283333333333337</v>
      </c>
      <c r="K247" s="31">
        <v>14.15</v>
      </c>
      <c r="L247" s="31">
        <v>14</v>
      </c>
      <c r="M247" s="31">
        <v>55.954320000000003</v>
      </c>
      <c r="N247" s="1"/>
      <c r="O247" s="1"/>
    </row>
    <row r="248" spans="1:15" ht="12.75" customHeight="1">
      <c r="A248" s="33">
        <v>238</v>
      </c>
      <c r="B248" s="58" t="s">
        <v>186</v>
      </c>
      <c r="C248" s="31">
        <v>4178.8999999999996</v>
      </c>
      <c r="D248" s="38">
        <v>4187.666666666667</v>
      </c>
      <c r="E248" s="38">
        <v>4144.7833333333338</v>
      </c>
      <c r="F248" s="38">
        <v>4110.666666666667</v>
      </c>
      <c r="G248" s="38">
        <v>4067.7833333333338</v>
      </c>
      <c r="H248" s="38">
        <v>4221.7833333333338</v>
      </c>
      <c r="I248" s="38">
        <v>4264.666666666667</v>
      </c>
      <c r="J248" s="38">
        <v>4298.7833333333338</v>
      </c>
      <c r="K248" s="31">
        <v>4230.55</v>
      </c>
      <c r="L248" s="31">
        <v>4153.55</v>
      </c>
      <c r="M248" s="31">
        <v>2.1251500000000001</v>
      </c>
      <c r="N248" s="1"/>
      <c r="O248" s="1"/>
    </row>
    <row r="249" spans="1:15" ht="12.75" customHeight="1">
      <c r="A249" s="33">
        <v>239</v>
      </c>
      <c r="B249" s="58" t="s">
        <v>152</v>
      </c>
      <c r="C249" s="31">
        <v>1415.65</v>
      </c>
      <c r="D249" s="38">
        <v>1417.2833333333335</v>
      </c>
      <c r="E249" s="38">
        <v>1409.7666666666671</v>
      </c>
      <c r="F249" s="38">
        <v>1403.8833333333337</v>
      </c>
      <c r="G249" s="38">
        <v>1396.3666666666672</v>
      </c>
      <c r="H249" s="38">
        <v>1423.166666666667</v>
      </c>
      <c r="I249" s="38">
        <v>1430.6833333333334</v>
      </c>
      <c r="J249" s="38">
        <v>1436.5666666666668</v>
      </c>
      <c r="K249" s="31">
        <v>1424.8</v>
      </c>
      <c r="L249" s="31">
        <v>1411.4</v>
      </c>
      <c r="M249" s="31">
        <v>31.33464</v>
      </c>
      <c r="N249" s="1"/>
      <c r="O249" s="1"/>
    </row>
    <row r="250" spans="1:15" ht="12.75" customHeight="1">
      <c r="A250" s="33">
        <v>240</v>
      </c>
      <c r="B250" s="58" t="s">
        <v>861</v>
      </c>
      <c r="C250" s="31">
        <v>3202.05</v>
      </c>
      <c r="D250" s="38">
        <v>3236.3833333333332</v>
      </c>
      <c r="E250" s="38">
        <v>3147.7666666666664</v>
      </c>
      <c r="F250" s="38">
        <v>3093.4833333333331</v>
      </c>
      <c r="G250" s="38">
        <v>3004.8666666666663</v>
      </c>
      <c r="H250" s="38">
        <v>3290.6666666666665</v>
      </c>
      <c r="I250" s="38">
        <v>3379.2833333333333</v>
      </c>
      <c r="J250" s="38">
        <v>3433.5666666666666</v>
      </c>
      <c r="K250" s="31">
        <v>3325</v>
      </c>
      <c r="L250" s="31">
        <v>3182.1</v>
      </c>
      <c r="M250" s="31">
        <v>0.22817000000000001</v>
      </c>
      <c r="N250" s="1"/>
      <c r="O250" s="1"/>
    </row>
    <row r="251" spans="1:15" ht="12.75" customHeight="1">
      <c r="A251" s="33">
        <v>241</v>
      </c>
      <c r="B251" s="58" t="s">
        <v>153</v>
      </c>
      <c r="C251" s="31">
        <v>701.85</v>
      </c>
      <c r="D251" s="38">
        <v>697.48333333333323</v>
      </c>
      <c r="E251" s="38">
        <v>690.46666666666647</v>
      </c>
      <c r="F251" s="38">
        <v>679.08333333333326</v>
      </c>
      <c r="G251" s="38">
        <v>672.06666666666649</v>
      </c>
      <c r="H251" s="38">
        <v>708.86666666666645</v>
      </c>
      <c r="I251" s="38">
        <v>715.8833333333331</v>
      </c>
      <c r="J251" s="38">
        <v>727.26666666666642</v>
      </c>
      <c r="K251" s="31">
        <v>704.5</v>
      </c>
      <c r="L251" s="31">
        <v>686.1</v>
      </c>
      <c r="M251" s="31">
        <v>2.6871700000000001</v>
      </c>
      <c r="N251" s="1"/>
      <c r="O251" s="1"/>
    </row>
    <row r="252" spans="1:15" ht="12.75" customHeight="1">
      <c r="A252" s="33">
        <v>242</v>
      </c>
      <c r="B252" s="58" t="s">
        <v>149</v>
      </c>
      <c r="C252" s="31">
        <v>2482.65</v>
      </c>
      <c r="D252" s="38">
        <v>2477.4833333333331</v>
      </c>
      <c r="E252" s="38">
        <v>2464.1166666666663</v>
      </c>
      <c r="F252" s="38">
        <v>2445.583333333333</v>
      </c>
      <c r="G252" s="38">
        <v>2432.2166666666662</v>
      </c>
      <c r="H252" s="38">
        <v>2496.0166666666664</v>
      </c>
      <c r="I252" s="38">
        <v>2509.3833333333332</v>
      </c>
      <c r="J252" s="38">
        <v>2527.9166666666665</v>
      </c>
      <c r="K252" s="31">
        <v>2490.85</v>
      </c>
      <c r="L252" s="31">
        <v>2458.9499999999998</v>
      </c>
      <c r="M252" s="31">
        <v>2.5741399999999999</v>
      </c>
      <c r="N252" s="1"/>
      <c r="O252" s="1"/>
    </row>
    <row r="253" spans="1:15" ht="12.75" customHeight="1">
      <c r="A253" s="33">
        <v>243</v>
      </c>
      <c r="B253" s="58" t="s">
        <v>155</v>
      </c>
      <c r="C253" s="31">
        <v>893.65</v>
      </c>
      <c r="D253" s="38">
        <v>891.01666666666677</v>
      </c>
      <c r="E253" s="38">
        <v>884.18333333333351</v>
      </c>
      <c r="F253" s="38">
        <v>874.7166666666667</v>
      </c>
      <c r="G253" s="38">
        <v>867.88333333333344</v>
      </c>
      <c r="H253" s="38">
        <v>900.48333333333358</v>
      </c>
      <c r="I253" s="38">
        <v>907.31666666666683</v>
      </c>
      <c r="J253" s="38">
        <v>916.78333333333364</v>
      </c>
      <c r="K253" s="31">
        <v>897.85</v>
      </c>
      <c r="L253" s="31">
        <v>881.55</v>
      </c>
      <c r="M253" s="31">
        <v>3.0548600000000001</v>
      </c>
      <c r="N253" s="1"/>
      <c r="O253" s="1"/>
    </row>
    <row r="254" spans="1:15" ht="12.75" customHeight="1">
      <c r="A254" s="33">
        <v>244</v>
      </c>
      <c r="B254" s="58" t="s">
        <v>418</v>
      </c>
      <c r="C254" s="31">
        <v>27.65</v>
      </c>
      <c r="D254" s="38">
        <v>27.566666666666663</v>
      </c>
      <c r="E254" s="38">
        <v>27.233333333333327</v>
      </c>
      <c r="F254" s="38">
        <v>26.816666666666663</v>
      </c>
      <c r="G254" s="38">
        <v>26.483333333333327</v>
      </c>
      <c r="H254" s="38">
        <v>27.983333333333327</v>
      </c>
      <c r="I254" s="38">
        <v>28.316666666666663</v>
      </c>
      <c r="J254" s="38">
        <v>28.733333333333327</v>
      </c>
      <c r="K254" s="31">
        <v>27.9</v>
      </c>
      <c r="L254" s="31">
        <v>27.15</v>
      </c>
      <c r="M254" s="31">
        <v>123.80067</v>
      </c>
      <c r="N254" s="1"/>
      <c r="O254" s="1"/>
    </row>
    <row r="255" spans="1:15" ht="12.75" customHeight="1">
      <c r="A255" s="33">
        <v>245</v>
      </c>
      <c r="B255" s="58" t="s">
        <v>157</v>
      </c>
      <c r="C255" s="31">
        <v>441.4</v>
      </c>
      <c r="D255" s="38">
        <v>443.08333333333331</v>
      </c>
      <c r="E255" s="38">
        <v>439.31666666666661</v>
      </c>
      <c r="F255" s="38">
        <v>437.23333333333329</v>
      </c>
      <c r="G255" s="38">
        <v>433.46666666666658</v>
      </c>
      <c r="H255" s="38">
        <v>445.16666666666663</v>
      </c>
      <c r="I255" s="38">
        <v>448.93333333333339</v>
      </c>
      <c r="J255" s="38">
        <v>451.01666666666665</v>
      </c>
      <c r="K255" s="31">
        <v>446.85</v>
      </c>
      <c r="L255" s="31">
        <v>441</v>
      </c>
      <c r="M255" s="31">
        <v>69.107500000000002</v>
      </c>
      <c r="N255" s="1"/>
      <c r="O255" s="1"/>
    </row>
    <row r="256" spans="1:15" ht="12.75" customHeight="1">
      <c r="A256" s="33">
        <v>246</v>
      </c>
      <c r="B256" s="58" t="s">
        <v>419</v>
      </c>
      <c r="C256" s="31">
        <v>117.8</v>
      </c>
      <c r="D256" s="38">
        <v>118.5</v>
      </c>
      <c r="E256" s="38">
        <v>115.1</v>
      </c>
      <c r="F256" s="38">
        <v>112.39999999999999</v>
      </c>
      <c r="G256" s="38">
        <v>108.99999999999999</v>
      </c>
      <c r="H256" s="38">
        <v>121.2</v>
      </c>
      <c r="I256" s="38">
        <v>124.60000000000001</v>
      </c>
      <c r="J256" s="38">
        <v>127.30000000000001</v>
      </c>
      <c r="K256" s="31">
        <v>121.9</v>
      </c>
      <c r="L256" s="31">
        <v>115.8</v>
      </c>
      <c r="M256" s="31">
        <v>11.743819999999999</v>
      </c>
      <c r="N256" s="1"/>
      <c r="O256" s="1"/>
    </row>
    <row r="257" spans="1:15" ht="12.75" customHeight="1">
      <c r="A257" s="33">
        <v>247</v>
      </c>
      <c r="B257" s="58" t="s">
        <v>425</v>
      </c>
      <c r="C257" s="31">
        <v>2921</v>
      </c>
      <c r="D257" s="38">
        <v>2892.6833333333329</v>
      </c>
      <c r="E257" s="38">
        <v>2848.3666666666659</v>
      </c>
      <c r="F257" s="38">
        <v>2775.7333333333331</v>
      </c>
      <c r="G257" s="38">
        <v>2731.4166666666661</v>
      </c>
      <c r="H257" s="38">
        <v>2965.3166666666657</v>
      </c>
      <c r="I257" s="38">
        <v>3009.6333333333323</v>
      </c>
      <c r="J257" s="38">
        <v>3082.2666666666655</v>
      </c>
      <c r="K257" s="31">
        <v>2937</v>
      </c>
      <c r="L257" s="31">
        <v>2820.05</v>
      </c>
      <c r="M257" s="31">
        <v>1.6859200000000001</v>
      </c>
      <c r="N257" s="1"/>
      <c r="O257" s="1"/>
    </row>
    <row r="258" spans="1:15" ht="12.75" customHeight="1">
      <c r="A258" s="33">
        <v>248</v>
      </c>
      <c r="B258" s="58" t="s">
        <v>159</v>
      </c>
      <c r="C258" s="31">
        <v>3181.2</v>
      </c>
      <c r="D258" s="38">
        <v>3181.1</v>
      </c>
      <c r="E258" s="38">
        <v>3152.2</v>
      </c>
      <c r="F258" s="38">
        <v>3123.2</v>
      </c>
      <c r="G258" s="38">
        <v>3094.2999999999997</v>
      </c>
      <c r="H258" s="38">
        <v>3210.1</v>
      </c>
      <c r="I258" s="38">
        <v>3239.0000000000005</v>
      </c>
      <c r="J258" s="38">
        <v>3268</v>
      </c>
      <c r="K258" s="31">
        <v>3210</v>
      </c>
      <c r="L258" s="31">
        <v>3152.1</v>
      </c>
      <c r="M258" s="31">
        <v>0.79454000000000002</v>
      </c>
      <c r="N258" s="1"/>
      <c r="O258" s="1"/>
    </row>
    <row r="259" spans="1:15" ht="12.75" customHeight="1">
      <c r="A259" s="33">
        <v>249</v>
      </c>
      <c r="B259" s="58" t="s">
        <v>430</v>
      </c>
      <c r="C259" s="31">
        <v>116.7</v>
      </c>
      <c r="D259" s="38">
        <v>115.13333333333333</v>
      </c>
      <c r="E259" s="38">
        <v>111.56666666666665</v>
      </c>
      <c r="F259" s="38">
        <v>106.43333333333332</v>
      </c>
      <c r="G259" s="38">
        <v>102.86666666666665</v>
      </c>
      <c r="H259" s="38">
        <v>120.26666666666665</v>
      </c>
      <c r="I259" s="38">
        <v>123.83333333333331</v>
      </c>
      <c r="J259" s="38">
        <v>128.96666666666664</v>
      </c>
      <c r="K259" s="31">
        <v>118.7</v>
      </c>
      <c r="L259" s="31">
        <v>110</v>
      </c>
      <c r="M259" s="31">
        <v>193.61071999999999</v>
      </c>
      <c r="N259" s="1"/>
      <c r="O259" s="1"/>
    </row>
    <row r="260" spans="1:15" ht="12.75" customHeight="1">
      <c r="A260" s="33">
        <v>250</v>
      </c>
      <c r="B260" s="58" t="s">
        <v>426</v>
      </c>
      <c r="C260" s="31">
        <v>1555.55</v>
      </c>
      <c r="D260" s="38">
        <v>1556.9166666666667</v>
      </c>
      <c r="E260" s="38">
        <v>1523.8333333333335</v>
      </c>
      <c r="F260" s="38">
        <v>1492.1166666666668</v>
      </c>
      <c r="G260" s="38">
        <v>1459.0333333333335</v>
      </c>
      <c r="H260" s="38">
        <v>1588.6333333333334</v>
      </c>
      <c r="I260" s="38">
        <v>1621.7166666666669</v>
      </c>
      <c r="J260" s="38">
        <v>1653.4333333333334</v>
      </c>
      <c r="K260" s="31">
        <v>1590</v>
      </c>
      <c r="L260" s="31">
        <v>1525.2</v>
      </c>
      <c r="M260" s="31">
        <v>3.89316</v>
      </c>
      <c r="N260" s="1"/>
      <c r="O260" s="1"/>
    </row>
    <row r="261" spans="1:15" ht="12.75" customHeight="1">
      <c r="A261" s="33">
        <v>251</v>
      </c>
      <c r="B261" s="58" t="s">
        <v>431</v>
      </c>
      <c r="C261" s="31">
        <v>417.35</v>
      </c>
      <c r="D261" s="38">
        <v>419.14999999999992</v>
      </c>
      <c r="E261" s="38">
        <v>410.59999999999985</v>
      </c>
      <c r="F261" s="38">
        <v>403.84999999999991</v>
      </c>
      <c r="G261" s="38">
        <v>395.29999999999984</v>
      </c>
      <c r="H261" s="38">
        <v>425.89999999999986</v>
      </c>
      <c r="I261" s="38">
        <v>434.44999999999993</v>
      </c>
      <c r="J261" s="38">
        <v>441.19999999999987</v>
      </c>
      <c r="K261" s="31">
        <v>427.7</v>
      </c>
      <c r="L261" s="31">
        <v>412.4</v>
      </c>
      <c r="M261" s="31">
        <v>3.82111</v>
      </c>
      <c r="N261" s="1"/>
      <c r="O261" s="1"/>
    </row>
    <row r="262" spans="1:15" ht="12.75" customHeight="1">
      <c r="A262" s="33">
        <v>252</v>
      </c>
      <c r="B262" s="58" t="s">
        <v>158</v>
      </c>
      <c r="C262" s="31">
        <v>655.85</v>
      </c>
      <c r="D262" s="38">
        <v>650.80000000000007</v>
      </c>
      <c r="E262" s="38">
        <v>641.15000000000009</v>
      </c>
      <c r="F262" s="38">
        <v>626.45000000000005</v>
      </c>
      <c r="G262" s="38">
        <v>616.80000000000007</v>
      </c>
      <c r="H262" s="38">
        <v>665.50000000000011</v>
      </c>
      <c r="I262" s="38">
        <v>675.15</v>
      </c>
      <c r="J262" s="38">
        <v>689.85000000000014</v>
      </c>
      <c r="K262" s="31">
        <v>660.45</v>
      </c>
      <c r="L262" s="31">
        <v>636.1</v>
      </c>
      <c r="M262" s="31">
        <v>28.269259999999999</v>
      </c>
      <c r="N262" s="1"/>
      <c r="O262" s="1"/>
    </row>
    <row r="263" spans="1:15" ht="12.75" customHeight="1">
      <c r="A263" s="33">
        <v>253</v>
      </c>
      <c r="B263" s="58" t="s">
        <v>862</v>
      </c>
      <c r="C263" s="31">
        <v>389.7</v>
      </c>
      <c r="D263" s="38">
        <v>393.75</v>
      </c>
      <c r="E263" s="38">
        <v>382.15</v>
      </c>
      <c r="F263" s="38">
        <v>374.59999999999997</v>
      </c>
      <c r="G263" s="38">
        <v>362.99999999999994</v>
      </c>
      <c r="H263" s="38">
        <v>401.3</v>
      </c>
      <c r="I263" s="38">
        <v>412.90000000000003</v>
      </c>
      <c r="J263" s="38">
        <v>420.45000000000005</v>
      </c>
      <c r="K263" s="31">
        <v>405.35</v>
      </c>
      <c r="L263" s="31">
        <v>386.2</v>
      </c>
      <c r="M263" s="31">
        <v>0.81801000000000001</v>
      </c>
      <c r="N263" s="1"/>
      <c r="O263" s="1"/>
    </row>
    <row r="264" spans="1:15" ht="12.75" customHeight="1">
      <c r="A264" s="33">
        <v>254</v>
      </c>
      <c r="B264" s="58" t="s">
        <v>427</v>
      </c>
      <c r="C264" s="31">
        <v>642.65</v>
      </c>
      <c r="D264" s="38">
        <v>651.16666666666663</v>
      </c>
      <c r="E264" s="38">
        <v>633.48333333333323</v>
      </c>
      <c r="F264" s="38">
        <v>624.31666666666661</v>
      </c>
      <c r="G264" s="38">
        <v>606.63333333333321</v>
      </c>
      <c r="H264" s="38">
        <v>660.33333333333326</v>
      </c>
      <c r="I264" s="38">
        <v>678.01666666666665</v>
      </c>
      <c r="J264" s="38">
        <v>687.18333333333328</v>
      </c>
      <c r="K264" s="31">
        <v>668.85</v>
      </c>
      <c r="L264" s="31">
        <v>642</v>
      </c>
      <c r="M264" s="31">
        <v>5.8846699999999998</v>
      </c>
      <c r="N264" s="1"/>
      <c r="O264" s="1"/>
    </row>
    <row r="265" spans="1:15" ht="12.75" customHeight="1">
      <c r="A265" s="33">
        <v>255</v>
      </c>
      <c r="B265" s="58" t="s">
        <v>428</v>
      </c>
      <c r="C265" s="31">
        <v>366.55</v>
      </c>
      <c r="D265" s="38">
        <v>369.56666666666661</v>
      </c>
      <c r="E265" s="38">
        <v>362.38333333333321</v>
      </c>
      <c r="F265" s="38">
        <v>358.21666666666658</v>
      </c>
      <c r="G265" s="38">
        <v>351.03333333333319</v>
      </c>
      <c r="H265" s="38">
        <v>373.73333333333323</v>
      </c>
      <c r="I265" s="38">
        <v>380.91666666666663</v>
      </c>
      <c r="J265" s="38">
        <v>385.08333333333326</v>
      </c>
      <c r="K265" s="31">
        <v>376.75</v>
      </c>
      <c r="L265" s="31">
        <v>365.4</v>
      </c>
      <c r="M265" s="31">
        <v>10.41864</v>
      </c>
      <c r="N265" s="1"/>
      <c r="O265" s="1"/>
    </row>
    <row r="266" spans="1:15" ht="12.75" customHeight="1">
      <c r="A266" s="33">
        <v>256</v>
      </c>
      <c r="B266" s="58" t="s">
        <v>429</v>
      </c>
      <c r="C266" s="31">
        <v>76.55</v>
      </c>
      <c r="D266" s="38">
        <v>77.116666666666674</v>
      </c>
      <c r="E266" s="38">
        <v>75.733333333333348</v>
      </c>
      <c r="F266" s="38">
        <v>74.916666666666671</v>
      </c>
      <c r="G266" s="38">
        <v>73.533333333333346</v>
      </c>
      <c r="H266" s="38">
        <v>77.933333333333351</v>
      </c>
      <c r="I266" s="38">
        <v>79.316666666666677</v>
      </c>
      <c r="J266" s="38">
        <v>80.133333333333354</v>
      </c>
      <c r="K266" s="31">
        <v>78.5</v>
      </c>
      <c r="L266" s="31">
        <v>76.3</v>
      </c>
      <c r="M266" s="31">
        <v>28.329429999999999</v>
      </c>
      <c r="N266" s="1"/>
      <c r="O266" s="1"/>
    </row>
    <row r="267" spans="1:15" ht="12.75" customHeight="1">
      <c r="A267" s="33">
        <v>257</v>
      </c>
      <c r="B267" s="58" t="s">
        <v>283</v>
      </c>
      <c r="C267" s="31">
        <v>347.25</v>
      </c>
      <c r="D267" s="38">
        <v>348.55</v>
      </c>
      <c r="E267" s="38">
        <v>343.40000000000003</v>
      </c>
      <c r="F267" s="38">
        <v>339.55</v>
      </c>
      <c r="G267" s="38">
        <v>334.40000000000003</v>
      </c>
      <c r="H267" s="38">
        <v>352.40000000000003</v>
      </c>
      <c r="I267" s="38">
        <v>357.55</v>
      </c>
      <c r="J267" s="38">
        <v>361.40000000000003</v>
      </c>
      <c r="K267" s="31">
        <v>353.7</v>
      </c>
      <c r="L267" s="31">
        <v>344.7</v>
      </c>
      <c r="M267" s="31">
        <v>40.692900000000002</v>
      </c>
      <c r="N267" s="1"/>
      <c r="O267" s="1"/>
    </row>
    <row r="268" spans="1:15" ht="12.75" customHeight="1">
      <c r="A268" s="33">
        <v>258</v>
      </c>
      <c r="B268" s="58" t="s">
        <v>160</v>
      </c>
      <c r="C268" s="31">
        <v>773</v>
      </c>
      <c r="D268" s="38">
        <v>774.98333333333323</v>
      </c>
      <c r="E268" s="38">
        <v>769.01666666666642</v>
      </c>
      <c r="F268" s="38">
        <v>765.03333333333319</v>
      </c>
      <c r="G268" s="38">
        <v>759.06666666666638</v>
      </c>
      <c r="H268" s="38">
        <v>778.96666666666647</v>
      </c>
      <c r="I268" s="38">
        <v>784.93333333333339</v>
      </c>
      <c r="J268" s="38">
        <v>788.91666666666652</v>
      </c>
      <c r="K268" s="31">
        <v>780.95</v>
      </c>
      <c r="L268" s="31">
        <v>771</v>
      </c>
      <c r="M268" s="31">
        <v>17.692799999999998</v>
      </c>
      <c r="N268" s="1"/>
      <c r="O268" s="1"/>
    </row>
    <row r="269" spans="1:15" ht="12.75" customHeight="1">
      <c r="A269" s="33">
        <v>259</v>
      </c>
      <c r="B269" s="58" t="s">
        <v>161</v>
      </c>
      <c r="C269" s="31">
        <v>486.8</v>
      </c>
      <c r="D269" s="38">
        <v>487.31666666666666</v>
      </c>
      <c r="E269" s="38">
        <v>482.73333333333335</v>
      </c>
      <c r="F269" s="38">
        <v>478.66666666666669</v>
      </c>
      <c r="G269" s="38">
        <v>474.08333333333337</v>
      </c>
      <c r="H269" s="38">
        <v>491.38333333333333</v>
      </c>
      <c r="I269" s="38">
        <v>495.9666666666667</v>
      </c>
      <c r="J269" s="38">
        <v>500.0333333333333</v>
      </c>
      <c r="K269" s="31">
        <v>491.9</v>
      </c>
      <c r="L269" s="31">
        <v>483.25</v>
      </c>
      <c r="M269" s="31">
        <v>20.804269999999999</v>
      </c>
      <c r="N269" s="1"/>
      <c r="O269" s="1"/>
    </row>
    <row r="270" spans="1:15" ht="12.75" customHeight="1">
      <c r="A270" s="33">
        <v>260</v>
      </c>
      <c r="B270" s="58" t="s">
        <v>432</v>
      </c>
      <c r="C270" s="31">
        <v>499.75</v>
      </c>
      <c r="D270" s="38">
        <v>499.91666666666669</v>
      </c>
      <c r="E270" s="38">
        <v>486.83333333333337</v>
      </c>
      <c r="F270" s="38">
        <v>473.91666666666669</v>
      </c>
      <c r="G270" s="38">
        <v>460.83333333333337</v>
      </c>
      <c r="H270" s="38">
        <v>512.83333333333337</v>
      </c>
      <c r="I270" s="38">
        <v>525.91666666666674</v>
      </c>
      <c r="J270" s="38">
        <v>538.83333333333337</v>
      </c>
      <c r="K270" s="31">
        <v>513</v>
      </c>
      <c r="L270" s="31">
        <v>487</v>
      </c>
      <c r="M270" s="31">
        <v>16.586020000000001</v>
      </c>
      <c r="N270" s="1"/>
      <c r="O270" s="1"/>
    </row>
    <row r="271" spans="1:15" ht="12.75" customHeight="1">
      <c r="A271" s="33">
        <v>261</v>
      </c>
      <c r="B271" s="58" t="s">
        <v>433</v>
      </c>
      <c r="C271" s="31">
        <v>466.9</v>
      </c>
      <c r="D271" s="38">
        <v>460.46666666666664</v>
      </c>
      <c r="E271" s="38">
        <v>450.98333333333329</v>
      </c>
      <c r="F271" s="38">
        <v>435.06666666666666</v>
      </c>
      <c r="G271" s="38">
        <v>425.58333333333331</v>
      </c>
      <c r="H271" s="38">
        <v>476.38333333333327</v>
      </c>
      <c r="I271" s="38">
        <v>485.86666666666662</v>
      </c>
      <c r="J271" s="38">
        <v>501.78333333333325</v>
      </c>
      <c r="K271" s="31">
        <v>469.95</v>
      </c>
      <c r="L271" s="31">
        <v>444.55</v>
      </c>
      <c r="M271" s="31">
        <v>2.2221600000000001</v>
      </c>
      <c r="N271" s="1"/>
      <c r="O271" s="1"/>
    </row>
    <row r="272" spans="1:15" ht="12.75" customHeight="1">
      <c r="A272" s="33">
        <v>262</v>
      </c>
      <c r="B272" s="58" t="s">
        <v>434</v>
      </c>
      <c r="C272" s="31">
        <v>745.65</v>
      </c>
      <c r="D272" s="38">
        <v>750.56666666666661</v>
      </c>
      <c r="E272" s="38">
        <v>736.13333333333321</v>
      </c>
      <c r="F272" s="38">
        <v>726.61666666666656</v>
      </c>
      <c r="G272" s="38">
        <v>712.18333333333317</v>
      </c>
      <c r="H272" s="38">
        <v>760.08333333333326</v>
      </c>
      <c r="I272" s="38">
        <v>774.51666666666665</v>
      </c>
      <c r="J272" s="38">
        <v>784.0333333333333</v>
      </c>
      <c r="K272" s="31">
        <v>765</v>
      </c>
      <c r="L272" s="31">
        <v>741.05</v>
      </c>
      <c r="M272" s="31">
        <v>1.2137</v>
      </c>
      <c r="N272" s="1"/>
      <c r="O272" s="1"/>
    </row>
    <row r="273" spans="1:15" ht="12.75" customHeight="1">
      <c r="A273" s="33">
        <v>263</v>
      </c>
      <c r="B273" s="58" t="s">
        <v>435</v>
      </c>
      <c r="C273" s="31">
        <v>336.2</v>
      </c>
      <c r="D273" s="38">
        <v>337</v>
      </c>
      <c r="E273" s="38">
        <v>333.25</v>
      </c>
      <c r="F273" s="38">
        <v>330.3</v>
      </c>
      <c r="G273" s="38">
        <v>326.55</v>
      </c>
      <c r="H273" s="38">
        <v>339.95</v>
      </c>
      <c r="I273" s="38">
        <v>343.7</v>
      </c>
      <c r="J273" s="38">
        <v>346.65</v>
      </c>
      <c r="K273" s="31">
        <v>340.75</v>
      </c>
      <c r="L273" s="31">
        <v>334.05</v>
      </c>
      <c r="M273" s="31">
        <v>4.8275300000000003</v>
      </c>
      <c r="N273" s="1"/>
      <c r="O273" s="1"/>
    </row>
    <row r="274" spans="1:15" ht="12.75" customHeight="1">
      <c r="A274" s="33">
        <v>264</v>
      </c>
      <c r="B274" s="58" t="s">
        <v>436</v>
      </c>
      <c r="C274" s="31">
        <v>723.6</v>
      </c>
      <c r="D274" s="38">
        <v>719.88333333333321</v>
      </c>
      <c r="E274" s="38">
        <v>704.76666666666642</v>
      </c>
      <c r="F274" s="38">
        <v>685.93333333333317</v>
      </c>
      <c r="G274" s="38">
        <v>670.81666666666638</v>
      </c>
      <c r="H274" s="38">
        <v>738.71666666666647</v>
      </c>
      <c r="I274" s="38">
        <v>753.83333333333326</v>
      </c>
      <c r="J274" s="38">
        <v>772.66666666666652</v>
      </c>
      <c r="K274" s="31">
        <v>735</v>
      </c>
      <c r="L274" s="31">
        <v>701.05</v>
      </c>
      <c r="M274" s="31">
        <v>7.7609000000000004</v>
      </c>
      <c r="N274" s="1"/>
      <c r="O274" s="1"/>
    </row>
    <row r="275" spans="1:15" ht="12.75" customHeight="1">
      <c r="A275" s="33">
        <v>265</v>
      </c>
      <c r="B275" s="58" t="s">
        <v>441</v>
      </c>
      <c r="C275" s="31">
        <v>1469.75</v>
      </c>
      <c r="D275" s="38">
        <v>1470.0333333333335</v>
      </c>
      <c r="E275" s="38">
        <v>1451.666666666667</v>
      </c>
      <c r="F275" s="38">
        <v>1433.5833333333335</v>
      </c>
      <c r="G275" s="38">
        <v>1415.2166666666669</v>
      </c>
      <c r="H275" s="38">
        <v>1488.116666666667</v>
      </c>
      <c r="I275" s="38">
        <v>1506.4833333333333</v>
      </c>
      <c r="J275" s="38">
        <v>1524.5666666666671</v>
      </c>
      <c r="K275" s="31">
        <v>1488.4</v>
      </c>
      <c r="L275" s="31">
        <v>1451.95</v>
      </c>
      <c r="M275" s="31">
        <v>0.98962000000000006</v>
      </c>
      <c r="N275" s="1"/>
      <c r="O275" s="1"/>
    </row>
    <row r="276" spans="1:15" ht="12.75" customHeight="1">
      <c r="A276" s="33">
        <v>266</v>
      </c>
      <c r="B276" s="58" t="s">
        <v>850</v>
      </c>
      <c r="C276" s="31">
        <v>635.45000000000005</v>
      </c>
      <c r="D276" s="38">
        <v>632.41666666666674</v>
      </c>
      <c r="E276" s="38">
        <v>627.23333333333346</v>
      </c>
      <c r="F276" s="38">
        <v>619.01666666666677</v>
      </c>
      <c r="G276" s="38">
        <v>613.83333333333348</v>
      </c>
      <c r="H276" s="38">
        <v>640.63333333333344</v>
      </c>
      <c r="I276" s="38">
        <v>645.81666666666683</v>
      </c>
      <c r="J276" s="38">
        <v>654.03333333333342</v>
      </c>
      <c r="K276" s="31">
        <v>637.6</v>
      </c>
      <c r="L276" s="31">
        <v>624.20000000000005</v>
      </c>
      <c r="M276" s="31">
        <v>1.01919</v>
      </c>
      <c r="N276" s="1"/>
      <c r="O276" s="1"/>
    </row>
    <row r="277" spans="1:15" ht="12.75" customHeight="1">
      <c r="A277" s="33">
        <v>267</v>
      </c>
      <c r="B277" s="58" t="s">
        <v>442</v>
      </c>
      <c r="C277" s="31">
        <v>220.6</v>
      </c>
      <c r="D277" s="38">
        <v>219.15</v>
      </c>
      <c r="E277" s="38">
        <v>215.45000000000002</v>
      </c>
      <c r="F277" s="38">
        <v>210.3</v>
      </c>
      <c r="G277" s="38">
        <v>206.60000000000002</v>
      </c>
      <c r="H277" s="38">
        <v>224.3</v>
      </c>
      <c r="I277" s="38">
        <v>228</v>
      </c>
      <c r="J277" s="38">
        <v>233.15</v>
      </c>
      <c r="K277" s="31">
        <v>222.85</v>
      </c>
      <c r="L277" s="31">
        <v>214</v>
      </c>
      <c r="M277" s="31">
        <v>38.337490000000003</v>
      </c>
      <c r="N277" s="1"/>
      <c r="O277" s="1"/>
    </row>
    <row r="278" spans="1:15" ht="12.75" customHeight="1">
      <c r="A278" s="33">
        <v>268</v>
      </c>
      <c r="B278" s="58" t="s">
        <v>443</v>
      </c>
      <c r="C278" s="31">
        <v>327</v>
      </c>
      <c r="D278" s="38">
        <v>326.15000000000003</v>
      </c>
      <c r="E278" s="38">
        <v>323.90000000000009</v>
      </c>
      <c r="F278" s="38">
        <v>320.80000000000007</v>
      </c>
      <c r="G278" s="38">
        <v>318.55000000000013</v>
      </c>
      <c r="H278" s="38">
        <v>329.25000000000006</v>
      </c>
      <c r="I278" s="38">
        <v>331.49999999999994</v>
      </c>
      <c r="J278" s="38">
        <v>334.6</v>
      </c>
      <c r="K278" s="31">
        <v>328.4</v>
      </c>
      <c r="L278" s="31">
        <v>323.05</v>
      </c>
      <c r="M278" s="31">
        <v>9.2857699999999994</v>
      </c>
      <c r="N278" s="1"/>
      <c r="O278" s="1"/>
    </row>
    <row r="279" spans="1:15" ht="12.75" customHeight="1">
      <c r="A279" s="33">
        <v>269</v>
      </c>
      <c r="B279" s="58" t="s">
        <v>444</v>
      </c>
      <c r="C279" s="31">
        <v>120.15</v>
      </c>
      <c r="D279" s="38">
        <v>120.41666666666667</v>
      </c>
      <c r="E279" s="38">
        <v>118.63333333333334</v>
      </c>
      <c r="F279" s="38">
        <v>117.11666666666667</v>
      </c>
      <c r="G279" s="38">
        <v>115.33333333333334</v>
      </c>
      <c r="H279" s="38">
        <v>121.93333333333334</v>
      </c>
      <c r="I279" s="38">
        <v>123.71666666666667</v>
      </c>
      <c r="J279" s="38">
        <v>125.23333333333333</v>
      </c>
      <c r="K279" s="31">
        <v>122.2</v>
      </c>
      <c r="L279" s="31">
        <v>118.9</v>
      </c>
      <c r="M279" s="31">
        <v>15.170780000000001</v>
      </c>
      <c r="N279" s="1"/>
      <c r="O279" s="1"/>
    </row>
    <row r="280" spans="1:15" ht="12.75" customHeight="1">
      <c r="A280" s="33">
        <v>270</v>
      </c>
      <c r="B280" s="58" t="s">
        <v>445</v>
      </c>
      <c r="C280" s="31">
        <v>653.79999999999995</v>
      </c>
      <c r="D280" s="38">
        <v>651.7833333333333</v>
      </c>
      <c r="E280" s="38">
        <v>645.56666666666661</v>
      </c>
      <c r="F280" s="38">
        <v>637.33333333333326</v>
      </c>
      <c r="G280" s="38">
        <v>631.11666666666656</v>
      </c>
      <c r="H280" s="38">
        <v>660.01666666666665</v>
      </c>
      <c r="I280" s="38">
        <v>666.23333333333335</v>
      </c>
      <c r="J280" s="38">
        <v>674.4666666666667</v>
      </c>
      <c r="K280" s="31">
        <v>658</v>
      </c>
      <c r="L280" s="31">
        <v>643.54999999999995</v>
      </c>
      <c r="M280" s="31">
        <v>2.17415</v>
      </c>
      <c r="N280" s="1"/>
      <c r="O280" s="1"/>
    </row>
    <row r="281" spans="1:15" ht="12.75" customHeight="1">
      <c r="A281" s="33">
        <v>271</v>
      </c>
      <c r="B281" s="58" t="s">
        <v>437</v>
      </c>
      <c r="C281" s="31">
        <v>2607.4499999999998</v>
      </c>
      <c r="D281" s="38">
        <v>2613.6666666666665</v>
      </c>
      <c r="E281" s="38">
        <v>2588.833333333333</v>
      </c>
      <c r="F281" s="38">
        <v>2570.2166666666667</v>
      </c>
      <c r="G281" s="38">
        <v>2545.3833333333332</v>
      </c>
      <c r="H281" s="38">
        <v>2632.2833333333328</v>
      </c>
      <c r="I281" s="38">
        <v>2657.1166666666659</v>
      </c>
      <c r="J281" s="38">
        <v>2675.7333333333327</v>
      </c>
      <c r="K281" s="31">
        <v>2638.5</v>
      </c>
      <c r="L281" s="31">
        <v>2595.0500000000002</v>
      </c>
      <c r="M281" s="31">
        <v>2.6651199999999999</v>
      </c>
      <c r="N281" s="1"/>
      <c r="O281" s="1"/>
    </row>
    <row r="282" spans="1:15" ht="12.75" customHeight="1">
      <c r="A282" s="33">
        <v>272</v>
      </c>
      <c r="B282" s="58" t="s">
        <v>863</v>
      </c>
      <c r="C282" s="31">
        <v>2758.5</v>
      </c>
      <c r="D282" s="38">
        <v>2738.7999999999997</v>
      </c>
      <c r="E282" s="38">
        <v>2701.6999999999994</v>
      </c>
      <c r="F282" s="38">
        <v>2644.8999999999996</v>
      </c>
      <c r="G282" s="38">
        <v>2607.7999999999993</v>
      </c>
      <c r="H282" s="38">
        <v>2795.5999999999995</v>
      </c>
      <c r="I282" s="38">
        <v>2832.7</v>
      </c>
      <c r="J282" s="38">
        <v>2889.4999999999995</v>
      </c>
      <c r="K282" s="31">
        <v>2775.9</v>
      </c>
      <c r="L282" s="31">
        <v>2682</v>
      </c>
      <c r="M282" s="31">
        <v>4.8980000000000003E-2</v>
      </c>
      <c r="N282" s="1"/>
      <c r="O282" s="1"/>
    </row>
    <row r="283" spans="1:15" ht="12.75" customHeight="1">
      <c r="A283" s="33">
        <v>273</v>
      </c>
      <c r="B283" s="58" t="s">
        <v>869</v>
      </c>
      <c r="C283" s="31">
        <v>579.45000000000005</v>
      </c>
      <c r="D283" s="38">
        <v>583.79999999999995</v>
      </c>
      <c r="E283" s="38">
        <v>573.69999999999993</v>
      </c>
      <c r="F283" s="38">
        <v>567.94999999999993</v>
      </c>
      <c r="G283" s="38">
        <v>557.84999999999991</v>
      </c>
      <c r="H283" s="38">
        <v>589.54999999999995</v>
      </c>
      <c r="I283" s="38">
        <v>599.64999999999986</v>
      </c>
      <c r="J283" s="38">
        <v>605.4</v>
      </c>
      <c r="K283" s="31">
        <v>593.9</v>
      </c>
      <c r="L283" s="31">
        <v>578.04999999999995</v>
      </c>
      <c r="M283" s="31">
        <v>6.6960000000000006E-2</v>
      </c>
      <c r="N283" s="1"/>
      <c r="O283" s="1"/>
    </row>
    <row r="284" spans="1:15" ht="12.75" customHeight="1">
      <c r="A284" s="33">
        <v>274</v>
      </c>
      <c r="B284" s="58" t="s">
        <v>864</v>
      </c>
      <c r="C284" s="31">
        <v>423.35</v>
      </c>
      <c r="D284" s="38">
        <v>427.84999999999997</v>
      </c>
      <c r="E284" s="38">
        <v>413.69999999999993</v>
      </c>
      <c r="F284" s="38">
        <v>404.04999999999995</v>
      </c>
      <c r="G284" s="38">
        <v>389.89999999999992</v>
      </c>
      <c r="H284" s="38">
        <v>437.49999999999994</v>
      </c>
      <c r="I284" s="38">
        <v>451.64999999999992</v>
      </c>
      <c r="J284" s="38">
        <v>461.29999999999995</v>
      </c>
      <c r="K284" s="31">
        <v>442</v>
      </c>
      <c r="L284" s="31">
        <v>418.2</v>
      </c>
      <c r="M284" s="31">
        <v>13.58423</v>
      </c>
      <c r="N284" s="1"/>
      <c r="O284" s="1"/>
    </row>
    <row r="285" spans="1:15" ht="12.75" customHeight="1">
      <c r="A285" s="33">
        <v>275</v>
      </c>
      <c r="B285" s="58" t="s">
        <v>438</v>
      </c>
      <c r="C285" s="31">
        <v>268.10000000000002</v>
      </c>
      <c r="D285" s="38">
        <v>268.63333333333338</v>
      </c>
      <c r="E285" s="38">
        <v>265.51666666666677</v>
      </c>
      <c r="F285" s="38">
        <v>262.93333333333339</v>
      </c>
      <c r="G285" s="38">
        <v>259.81666666666678</v>
      </c>
      <c r="H285" s="38">
        <v>271.21666666666675</v>
      </c>
      <c r="I285" s="38">
        <v>274.33333333333343</v>
      </c>
      <c r="J285" s="38">
        <v>276.91666666666674</v>
      </c>
      <c r="K285" s="31">
        <v>271.75</v>
      </c>
      <c r="L285" s="31">
        <v>266.05</v>
      </c>
      <c r="M285" s="31">
        <v>3.9344899999999998</v>
      </c>
      <c r="N285" s="1"/>
      <c r="O285" s="1"/>
    </row>
    <row r="286" spans="1:15" ht="12.75" customHeight="1">
      <c r="A286" s="33">
        <v>276</v>
      </c>
      <c r="B286" s="58" t="s">
        <v>162</v>
      </c>
      <c r="C286" s="31">
        <v>1790.35</v>
      </c>
      <c r="D286" s="38">
        <v>1787.2</v>
      </c>
      <c r="E286" s="38">
        <v>1777.8000000000002</v>
      </c>
      <c r="F286" s="38">
        <v>1765.2500000000002</v>
      </c>
      <c r="G286" s="38">
        <v>1755.8500000000004</v>
      </c>
      <c r="H286" s="38">
        <v>1799.75</v>
      </c>
      <c r="I286" s="38">
        <v>1809.15</v>
      </c>
      <c r="J286" s="38">
        <v>1821.6999999999998</v>
      </c>
      <c r="K286" s="31">
        <v>1796.6</v>
      </c>
      <c r="L286" s="31">
        <v>1774.65</v>
      </c>
      <c r="M286" s="31">
        <v>19.80536</v>
      </c>
      <c r="N286" s="1"/>
      <c r="O286" s="1"/>
    </row>
    <row r="287" spans="1:15" ht="12.75" customHeight="1">
      <c r="A287" s="33">
        <v>277</v>
      </c>
      <c r="B287" s="58" t="s">
        <v>439</v>
      </c>
      <c r="C287" s="31">
        <v>1151.0999999999999</v>
      </c>
      <c r="D287" s="38">
        <v>1147.4333333333334</v>
      </c>
      <c r="E287" s="38">
        <v>1136.6666666666667</v>
      </c>
      <c r="F287" s="38">
        <v>1122.2333333333333</v>
      </c>
      <c r="G287" s="38">
        <v>1111.4666666666667</v>
      </c>
      <c r="H287" s="38">
        <v>1161.8666666666668</v>
      </c>
      <c r="I287" s="38">
        <v>1172.6333333333332</v>
      </c>
      <c r="J287" s="38">
        <v>1187.0666666666668</v>
      </c>
      <c r="K287" s="31">
        <v>1158.2</v>
      </c>
      <c r="L287" s="31">
        <v>1133</v>
      </c>
      <c r="M287" s="31">
        <v>5.6595300000000002</v>
      </c>
      <c r="N287" s="1"/>
      <c r="O287" s="1"/>
    </row>
    <row r="288" spans="1:15" ht="12.75" customHeight="1">
      <c r="A288" s="33">
        <v>278</v>
      </c>
      <c r="B288" s="58" t="s">
        <v>440</v>
      </c>
      <c r="C288" s="31">
        <v>393.6</v>
      </c>
      <c r="D288" s="38">
        <v>391.5333333333333</v>
      </c>
      <c r="E288" s="38">
        <v>385.06666666666661</v>
      </c>
      <c r="F288" s="38">
        <v>376.5333333333333</v>
      </c>
      <c r="G288" s="38">
        <v>370.06666666666661</v>
      </c>
      <c r="H288" s="38">
        <v>400.06666666666661</v>
      </c>
      <c r="I288" s="38">
        <v>406.5333333333333</v>
      </c>
      <c r="J288" s="38">
        <v>415.06666666666661</v>
      </c>
      <c r="K288" s="31">
        <v>398</v>
      </c>
      <c r="L288" s="31">
        <v>383</v>
      </c>
      <c r="M288" s="31">
        <v>8.5229800000000004</v>
      </c>
      <c r="N288" s="1"/>
      <c r="O288" s="1"/>
    </row>
    <row r="289" spans="1:15" ht="12.75" customHeight="1">
      <c r="A289" s="33">
        <v>279</v>
      </c>
      <c r="B289" s="58" t="s">
        <v>446</v>
      </c>
      <c r="C289" s="31">
        <v>1975.9</v>
      </c>
      <c r="D289" s="38">
        <v>1992.9666666666665</v>
      </c>
      <c r="E289" s="38">
        <v>1947.9333333333329</v>
      </c>
      <c r="F289" s="38">
        <v>1919.9666666666665</v>
      </c>
      <c r="G289" s="38">
        <v>1874.9333333333329</v>
      </c>
      <c r="H289" s="38">
        <v>2020.9333333333329</v>
      </c>
      <c r="I289" s="38">
        <v>2065.9666666666662</v>
      </c>
      <c r="J289" s="38">
        <v>2093.9333333333329</v>
      </c>
      <c r="K289" s="31">
        <v>2038</v>
      </c>
      <c r="L289" s="31">
        <v>1965</v>
      </c>
      <c r="M289" s="31">
        <v>0.25619999999999998</v>
      </c>
      <c r="N289" s="1"/>
      <c r="O289" s="1"/>
    </row>
    <row r="290" spans="1:15" ht="12.75" customHeight="1">
      <c r="A290" s="33">
        <v>280</v>
      </c>
      <c r="B290" s="58" t="s">
        <v>865</v>
      </c>
      <c r="C290" s="31">
        <v>2701.85</v>
      </c>
      <c r="D290" s="38">
        <v>2708.4999999999995</v>
      </c>
      <c r="E290" s="38">
        <v>2663.0499999999993</v>
      </c>
      <c r="F290" s="38">
        <v>2624.2499999999995</v>
      </c>
      <c r="G290" s="38">
        <v>2578.7999999999993</v>
      </c>
      <c r="H290" s="38">
        <v>2747.2999999999993</v>
      </c>
      <c r="I290" s="38">
        <v>2792.7499999999991</v>
      </c>
      <c r="J290" s="38">
        <v>2831.5499999999993</v>
      </c>
      <c r="K290" s="31">
        <v>2753.95</v>
      </c>
      <c r="L290" s="31">
        <v>2669.7</v>
      </c>
      <c r="M290" s="31">
        <v>0.32919999999999999</v>
      </c>
      <c r="N290" s="1"/>
      <c r="O290" s="1"/>
    </row>
    <row r="291" spans="1:15" ht="12.75" customHeight="1">
      <c r="A291" s="33">
        <v>281</v>
      </c>
      <c r="B291" s="58" t="s">
        <v>163</v>
      </c>
      <c r="C291" s="31">
        <v>123.8</v>
      </c>
      <c r="D291" s="38">
        <v>123.59999999999998</v>
      </c>
      <c r="E291" s="38">
        <v>121.84999999999997</v>
      </c>
      <c r="F291" s="38">
        <v>119.89999999999999</v>
      </c>
      <c r="G291" s="38">
        <v>118.14999999999998</v>
      </c>
      <c r="H291" s="38">
        <v>125.54999999999995</v>
      </c>
      <c r="I291" s="38">
        <v>127.29999999999998</v>
      </c>
      <c r="J291" s="38">
        <v>129.24999999999994</v>
      </c>
      <c r="K291" s="31">
        <v>125.35</v>
      </c>
      <c r="L291" s="31">
        <v>121.65</v>
      </c>
      <c r="M291" s="31">
        <v>52.313510000000001</v>
      </c>
      <c r="N291" s="1"/>
      <c r="O291" s="1"/>
    </row>
    <row r="292" spans="1:15" ht="12.75" customHeight="1">
      <c r="A292" s="33">
        <v>282</v>
      </c>
      <c r="B292" s="58" t="s">
        <v>169</v>
      </c>
      <c r="C292" s="31">
        <v>4357.25</v>
      </c>
      <c r="D292" s="38">
        <v>4353.3499999999995</v>
      </c>
      <c r="E292" s="38">
        <v>4326.8999999999987</v>
      </c>
      <c r="F292" s="38">
        <v>4296.5499999999993</v>
      </c>
      <c r="G292" s="38">
        <v>4270.0999999999985</v>
      </c>
      <c r="H292" s="38">
        <v>4383.6999999999989</v>
      </c>
      <c r="I292" s="38">
        <v>4410.1499999999996</v>
      </c>
      <c r="J292" s="38">
        <v>4440.4999999999991</v>
      </c>
      <c r="K292" s="31">
        <v>4379.8</v>
      </c>
      <c r="L292" s="31">
        <v>4323</v>
      </c>
      <c r="M292" s="31">
        <v>1.16536</v>
      </c>
      <c r="N292" s="1"/>
      <c r="O292" s="1"/>
    </row>
    <row r="293" spans="1:15" ht="12.75" customHeight="1">
      <c r="A293" s="33">
        <v>283</v>
      </c>
      <c r="B293" s="58" t="s">
        <v>447</v>
      </c>
      <c r="C293" s="31">
        <v>13362.1</v>
      </c>
      <c r="D293" s="38">
        <v>13431.75</v>
      </c>
      <c r="E293" s="38">
        <v>13242.25</v>
      </c>
      <c r="F293" s="38">
        <v>13122.4</v>
      </c>
      <c r="G293" s="38">
        <v>12932.9</v>
      </c>
      <c r="H293" s="38">
        <v>13551.6</v>
      </c>
      <c r="I293" s="38">
        <v>13741.1</v>
      </c>
      <c r="J293" s="38">
        <v>13860.95</v>
      </c>
      <c r="K293" s="31">
        <v>13621.25</v>
      </c>
      <c r="L293" s="31">
        <v>13311.9</v>
      </c>
      <c r="M293" s="31">
        <v>3.1870000000000002E-2</v>
      </c>
      <c r="N293" s="1"/>
      <c r="O293" s="1"/>
    </row>
    <row r="294" spans="1:15" ht="12.75" customHeight="1">
      <c r="A294" s="33">
        <v>284</v>
      </c>
      <c r="B294" s="58" t="s">
        <v>167</v>
      </c>
      <c r="C294" s="31">
        <v>2695.35</v>
      </c>
      <c r="D294" s="38">
        <v>2681.8</v>
      </c>
      <c r="E294" s="38">
        <v>2663.6000000000004</v>
      </c>
      <c r="F294" s="38">
        <v>2631.8500000000004</v>
      </c>
      <c r="G294" s="38">
        <v>2613.6500000000005</v>
      </c>
      <c r="H294" s="38">
        <v>2713.55</v>
      </c>
      <c r="I294" s="38">
        <v>2731.75</v>
      </c>
      <c r="J294" s="38">
        <v>2763.5</v>
      </c>
      <c r="K294" s="31">
        <v>2700</v>
      </c>
      <c r="L294" s="31">
        <v>2650.05</v>
      </c>
      <c r="M294" s="31">
        <v>15.517340000000001</v>
      </c>
      <c r="N294" s="1"/>
      <c r="O294" s="1"/>
    </row>
    <row r="295" spans="1:15" ht="12.75" customHeight="1">
      <c r="A295" s="33">
        <v>285</v>
      </c>
      <c r="B295" s="58" t="s">
        <v>448</v>
      </c>
      <c r="C295" s="31">
        <v>422.9</v>
      </c>
      <c r="D295" s="38">
        <v>425.9666666666667</v>
      </c>
      <c r="E295" s="38">
        <v>417.53333333333342</v>
      </c>
      <c r="F295" s="38">
        <v>412.16666666666674</v>
      </c>
      <c r="G295" s="38">
        <v>403.73333333333346</v>
      </c>
      <c r="H295" s="38">
        <v>431.33333333333337</v>
      </c>
      <c r="I295" s="38">
        <v>439.76666666666665</v>
      </c>
      <c r="J295" s="38">
        <v>445.13333333333333</v>
      </c>
      <c r="K295" s="31">
        <v>434.4</v>
      </c>
      <c r="L295" s="31">
        <v>420.6</v>
      </c>
      <c r="M295" s="31">
        <v>6.6976800000000001</v>
      </c>
      <c r="N295" s="1"/>
      <c r="O295" s="1"/>
    </row>
    <row r="296" spans="1:15" ht="12.75" customHeight="1">
      <c r="A296" s="33">
        <v>286</v>
      </c>
      <c r="B296" s="58" t="s">
        <v>165</v>
      </c>
      <c r="C296" s="31">
        <v>391.5</v>
      </c>
      <c r="D296" s="38">
        <v>390.11666666666662</v>
      </c>
      <c r="E296" s="38">
        <v>387.03333333333325</v>
      </c>
      <c r="F296" s="38">
        <v>382.56666666666661</v>
      </c>
      <c r="G296" s="38">
        <v>379.48333333333323</v>
      </c>
      <c r="H296" s="38">
        <v>394.58333333333326</v>
      </c>
      <c r="I296" s="38">
        <v>397.66666666666663</v>
      </c>
      <c r="J296" s="38">
        <v>402.13333333333327</v>
      </c>
      <c r="K296" s="31">
        <v>393.2</v>
      </c>
      <c r="L296" s="31">
        <v>385.65</v>
      </c>
      <c r="M296" s="31">
        <v>10.557700000000001</v>
      </c>
      <c r="N296" s="1"/>
      <c r="O296" s="1"/>
    </row>
    <row r="297" spans="1:15" ht="12.75" customHeight="1">
      <c r="A297" s="33">
        <v>287</v>
      </c>
      <c r="B297" s="58" t="s">
        <v>449</v>
      </c>
      <c r="C297" s="31">
        <v>285.85000000000002</v>
      </c>
      <c r="D297" s="38">
        <v>279.41666666666669</v>
      </c>
      <c r="E297" s="38">
        <v>270.43333333333339</v>
      </c>
      <c r="F297" s="38">
        <v>255.01666666666671</v>
      </c>
      <c r="G297" s="38">
        <v>246.03333333333342</v>
      </c>
      <c r="H297" s="38">
        <v>294.83333333333337</v>
      </c>
      <c r="I297" s="38">
        <v>303.81666666666661</v>
      </c>
      <c r="J297" s="38">
        <v>319.23333333333335</v>
      </c>
      <c r="K297" s="31">
        <v>288.39999999999998</v>
      </c>
      <c r="L297" s="31">
        <v>264</v>
      </c>
      <c r="M297" s="31">
        <v>96.993139999999997</v>
      </c>
      <c r="N297" s="1"/>
      <c r="O297" s="1"/>
    </row>
    <row r="298" spans="1:15" ht="12.75" customHeight="1">
      <c r="A298" s="33">
        <v>288</v>
      </c>
      <c r="B298" s="58" t="s">
        <v>450</v>
      </c>
      <c r="C298" s="31">
        <v>104.3</v>
      </c>
      <c r="D298" s="38">
        <v>104.96666666666665</v>
      </c>
      <c r="E298" s="38">
        <v>102.88333333333331</v>
      </c>
      <c r="F298" s="38">
        <v>101.46666666666665</v>
      </c>
      <c r="G298" s="38">
        <v>99.383333333333312</v>
      </c>
      <c r="H298" s="38">
        <v>106.38333333333331</v>
      </c>
      <c r="I298" s="38">
        <v>108.46666666666665</v>
      </c>
      <c r="J298" s="38">
        <v>109.88333333333331</v>
      </c>
      <c r="K298" s="31">
        <v>107.05</v>
      </c>
      <c r="L298" s="31">
        <v>103.55</v>
      </c>
      <c r="M298" s="31">
        <v>52.621659999999999</v>
      </c>
      <c r="N298" s="1"/>
      <c r="O298" s="1"/>
    </row>
    <row r="299" spans="1:15" ht="12.75" customHeight="1">
      <c r="A299" s="33">
        <v>289</v>
      </c>
      <c r="B299" s="58" t="s">
        <v>166</v>
      </c>
      <c r="C299" s="31">
        <v>420</v>
      </c>
      <c r="D299" s="38">
        <v>419.7166666666667</v>
      </c>
      <c r="E299" s="38">
        <v>417.68333333333339</v>
      </c>
      <c r="F299" s="38">
        <v>415.36666666666667</v>
      </c>
      <c r="G299" s="38">
        <v>413.33333333333337</v>
      </c>
      <c r="H299" s="38">
        <v>422.03333333333342</v>
      </c>
      <c r="I299" s="38">
        <v>424.06666666666672</v>
      </c>
      <c r="J299" s="38">
        <v>426.38333333333344</v>
      </c>
      <c r="K299" s="31">
        <v>421.75</v>
      </c>
      <c r="L299" s="31">
        <v>417.4</v>
      </c>
      <c r="M299" s="31">
        <v>15.47292</v>
      </c>
      <c r="N299" s="1"/>
      <c r="O299" s="1"/>
    </row>
    <row r="300" spans="1:15" ht="12.75" customHeight="1">
      <c r="A300" s="33">
        <v>290</v>
      </c>
      <c r="B300" s="58" t="s">
        <v>284</v>
      </c>
      <c r="C300" s="31">
        <v>655.20000000000005</v>
      </c>
      <c r="D300" s="38">
        <v>653.93333333333339</v>
      </c>
      <c r="E300" s="38">
        <v>650.41666666666674</v>
      </c>
      <c r="F300" s="38">
        <v>645.63333333333333</v>
      </c>
      <c r="G300" s="38">
        <v>642.11666666666667</v>
      </c>
      <c r="H300" s="38">
        <v>658.71666666666681</v>
      </c>
      <c r="I300" s="38">
        <v>662.23333333333346</v>
      </c>
      <c r="J300" s="38">
        <v>667.01666666666688</v>
      </c>
      <c r="K300" s="31">
        <v>657.45</v>
      </c>
      <c r="L300" s="31">
        <v>649.15</v>
      </c>
      <c r="M300" s="31">
        <v>7.3145600000000002</v>
      </c>
      <c r="N300" s="1"/>
      <c r="O300" s="1"/>
    </row>
    <row r="301" spans="1:15" ht="12.75" customHeight="1">
      <c r="A301" s="33">
        <v>291</v>
      </c>
      <c r="B301" s="58" t="s">
        <v>285</v>
      </c>
      <c r="C301" s="31">
        <v>5986.35</v>
      </c>
      <c r="D301" s="38">
        <v>6010.5999999999995</v>
      </c>
      <c r="E301" s="38">
        <v>5881.2499999999991</v>
      </c>
      <c r="F301" s="38">
        <v>5776.15</v>
      </c>
      <c r="G301" s="38">
        <v>5646.7999999999993</v>
      </c>
      <c r="H301" s="38">
        <v>6115.6999999999989</v>
      </c>
      <c r="I301" s="38">
        <v>6245.0499999999993</v>
      </c>
      <c r="J301" s="38">
        <v>6350.1499999999987</v>
      </c>
      <c r="K301" s="31">
        <v>6139.95</v>
      </c>
      <c r="L301" s="31">
        <v>5905.5</v>
      </c>
      <c r="M301" s="31">
        <v>2.5704199999999999</v>
      </c>
      <c r="N301" s="1"/>
      <c r="O301" s="1"/>
    </row>
    <row r="302" spans="1:15" ht="12.75" customHeight="1">
      <c r="A302" s="33">
        <v>292</v>
      </c>
      <c r="B302" s="58" t="s">
        <v>168</v>
      </c>
      <c r="C302" s="31">
        <v>5129.95</v>
      </c>
      <c r="D302" s="38">
        <v>5127.4333333333334</v>
      </c>
      <c r="E302" s="38">
        <v>5098.0166666666664</v>
      </c>
      <c r="F302" s="38">
        <v>5066.083333333333</v>
      </c>
      <c r="G302" s="38">
        <v>5036.6666666666661</v>
      </c>
      <c r="H302" s="38">
        <v>5159.3666666666668</v>
      </c>
      <c r="I302" s="38">
        <v>5188.7833333333328</v>
      </c>
      <c r="J302" s="38">
        <v>5220.7166666666672</v>
      </c>
      <c r="K302" s="31">
        <v>5156.8500000000004</v>
      </c>
      <c r="L302" s="31">
        <v>5095.5</v>
      </c>
      <c r="M302" s="31">
        <v>1.6582399999999999</v>
      </c>
      <c r="N302" s="1"/>
      <c r="O302" s="1"/>
    </row>
    <row r="303" spans="1:15" ht="12.75" customHeight="1">
      <c r="A303" s="33">
        <v>293</v>
      </c>
      <c r="B303" s="58" t="s">
        <v>170</v>
      </c>
      <c r="C303" s="31">
        <v>1108</v>
      </c>
      <c r="D303" s="38">
        <v>1098.1166666666666</v>
      </c>
      <c r="E303" s="38">
        <v>1085.1333333333332</v>
      </c>
      <c r="F303" s="38">
        <v>1062.2666666666667</v>
      </c>
      <c r="G303" s="38">
        <v>1049.2833333333333</v>
      </c>
      <c r="H303" s="38">
        <v>1120.9833333333331</v>
      </c>
      <c r="I303" s="38">
        <v>1133.9666666666662</v>
      </c>
      <c r="J303" s="38">
        <v>1156.833333333333</v>
      </c>
      <c r="K303" s="31">
        <v>1111.0999999999999</v>
      </c>
      <c r="L303" s="31">
        <v>1075.25</v>
      </c>
      <c r="M303" s="31">
        <v>8.3124000000000002</v>
      </c>
      <c r="N303" s="1"/>
      <c r="O303" s="1"/>
    </row>
    <row r="304" spans="1:15" ht="12.75" customHeight="1">
      <c r="A304" s="33">
        <v>294</v>
      </c>
      <c r="B304" s="58" t="s">
        <v>451</v>
      </c>
      <c r="C304" s="31">
        <v>1437.85</v>
      </c>
      <c r="D304" s="38">
        <v>1446.2</v>
      </c>
      <c r="E304" s="38">
        <v>1427.45</v>
      </c>
      <c r="F304" s="38">
        <v>1417.05</v>
      </c>
      <c r="G304" s="38">
        <v>1398.3</v>
      </c>
      <c r="H304" s="38">
        <v>1456.6000000000001</v>
      </c>
      <c r="I304" s="38">
        <v>1475.3500000000001</v>
      </c>
      <c r="J304" s="38">
        <v>1485.7500000000002</v>
      </c>
      <c r="K304" s="31">
        <v>1464.95</v>
      </c>
      <c r="L304" s="31">
        <v>1435.8</v>
      </c>
      <c r="M304" s="31">
        <v>0.36307</v>
      </c>
      <c r="N304" s="1"/>
      <c r="O304" s="1"/>
    </row>
    <row r="305" spans="1:15" ht="12.75" customHeight="1">
      <c r="A305" s="33">
        <v>295</v>
      </c>
      <c r="B305" s="58" t="s">
        <v>454</v>
      </c>
      <c r="C305" s="31">
        <v>644.95000000000005</v>
      </c>
      <c r="D305" s="38">
        <v>652.85</v>
      </c>
      <c r="E305" s="38">
        <v>633.15000000000009</v>
      </c>
      <c r="F305" s="38">
        <v>621.35</v>
      </c>
      <c r="G305" s="38">
        <v>601.65000000000009</v>
      </c>
      <c r="H305" s="38">
        <v>664.65000000000009</v>
      </c>
      <c r="I305" s="38">
        <v>684.35000000000014</v>
      </c>
      <c r="J305" s="38">
        <v>696.15000000000009</v>
      </c>
      <c r="K305" s="31">
        <v>672.55</v>
      </c>
      <c r="L305" s="31">
        <v>641.04999999999995</v>
      </c>
      <c r="M305" s="31">
        <v>8.4470399999999994</v>
      </c>
      <c r="N305" s="1"/>
      <c r="O305" s="1"/>
    </row>
    <row r="306" spans="1:15" ht="12.75" customHeight="1">
      <c r="A306" s="33">
        <v>296</v>
      </c>
      <c r="B306" s="58" t="s">
        <v>180</v>
      </c>
      <c r="C306" s="31">
        <v>1016.05</v>
      </c>
      <c r="D306" s="38">
        <v>1014.0333333333334</v>
      </c>
      <c r="E306" s="38">
        <v>1005.4666666666668</v>
      </c>
      <c r="F306" s="38">
        <v>994.88333333333344</v>
      </c>
      <c r="G306" s="38">
        <v>986.31666666666683</v>
      </c>
      <c r="H306" s="38">
        <v>1024.6166666666668</v>
      </c>
      <c r="I306" s="38">
        <v>1033.1833333333334</v>
      </c>
      <c r="J306" s="38">
        <v>1043.7666666666669</v>
      </c>
      <c r="K306" s="31">
        <v>1022.6</v>
      </c>
      <c r="L306" s="31">
        <v>1003.45</v>
      </c>
      <c r="M306" s="31">
        <v>3.6849799999999999</v>
      </c>
      <c r="N306" s="1"/>
      <c r="O306" s="1"/>
    </row>
    <row r="307" spans="1:15" ht="12.75" customHeight="1">
      <c r="A307" s="33">
        <v>297</v>
      </c>
      <c r="B307" s="58" t="s">
        <v>172</v>
      </c>
      <c r="C307" s="31">
        <v>292.7</v>
      </c>
      <c r="D307" s="38">
        <v>294.34999999999997</v>
      </c>
      <c r="E307" s="38">
        <v>289.99999999999994</v>
      </c>
      <c r="F307" s="38">
        <v>287.29999999999995</v>
      </c>
      <c r="G307" s="38">
        <v>282.94999999999993</v>
      </c>
      <c r="H307" s="38">
        <v>297.04999999999995</v>
      </c>
      <c r="I307" s="38">
        <v>301.39999999999998</v>
      </c>
      <c r="J307" s="38">
        <v>304.09999999999997</v>
      </c>
      <c r="K307" s="31">
        <v>298.7</v>
      </c>
      <c r="L307" s="31">
        <v>291.64999999999998</v>
      </c>
      <c r="M307" s="31">
        <v>21.949950000000001</v>
      </c>
      <c r="N307" s="1"/>
      <c r="O307" s="1"/>
    </row>
    <row r="308" spans="1:15" ht="12.75" customHeight="1">
      <c r="A308" s="33">
        <v>298</v>
      </c>
      <c r="B308" s="58" t="s">
        <v>171</v>
      </c>
      <c r="C308" s="31">
        <v>1549.25</v>
      </c>
      <c r="D308" s="38">
        <v>1542.1166666666668</v>
      </c>
      <c r="E308" s="38">
        <v>1531.2333333333336</v>
      </c>
      <c r="F308" s="38">
        <v>1513.2166666666667</v>
      </c>
      <c r="G308" s="38">
        <v>1502.3333333333335</v>
      </c>
      <c r="H308" s="38">
        <v>1560.1333333333337</v>
      </c>
      <c r="I308" s="38">
        <v>1571.0166666666669</v>
      </c>
      <c r="J308" s="38">
        <v>1589.0333333333338</v>
      </c>
      <c r="K308" s="31">
        <v>1553</v>
      </c>
      <c r="L308" s="31">
        <v>1524.1</v>
      </c>
      <c r="M308" s="31">
        <v>21.325119999999998</v>
      </c>
      <c r="N308" s="1"/>
      <c r="O308" s="1"/>
    </row>
    <row r="309" spans="1:15" ht="12.75" customHeight="1">
      <c r="A309" s="33">
        <v>299</v>
      </c>
      <c r="B309" s="58" t="s">
        <v>455</v>
      </c>
      <c r="C309" s="31">
        <v>391.75</v>
      </c>
      <c r="D309" s="38">
        <v>395.2833333333333</v>
      </c>
      <c r="E309" s="38">
        <v>384.46666666666658</v>
      </c>
      <c r="F309" s="38">
        <v>377.18333333333328</v>
      </c>
      <c r="G309" s="38">
        <v>366.36666666666656</v>
      </c>
      <c r="H309" s="38">
        <v>402.56666666666661</v>
      </c>
      <c r="I309" s="38">
        <v>413.38333333333333</v>
      </c>
      <c r="J309" s="38">
        <v>420.66666666666663</v>
      </c>
      <c r="K309" s="31">
        <v>406.1</v>
      </c>
      <c r="L309" s="31">
        <v>388</v>
      </c>
      <c r="M309" s="31">
        <v>2.53823</v>
      </c>
      <c r="N309" s="1"/>
      <c r="O309" s="1"/>
    </row>
    <row r="310" spans="1:15" ht="12.75" customHeight="1">
      <c r="A310" s="33">
        <v>300</v>
      </c>
      <c r="B310" s="58" t="s">
        <v>456</v>
      </c>
      <c r="C310" s="31">
        <v>530.15</v>
      </c>
      <c r="D310" s="38">
        <v>535.66666666666663</v>
      </c>
      <c r="E310" s="38">
        <v>521.58333333333326</v>
      </c>
      <c r="F310" s="38">
        <v>513.01666666666665</v>
      </c>
      <c r="G310" s="38">
        <v>498.93333333333328</v>
      </c>
      <c r="H310" s="38">
        <v>544.23333333333323</v>
      </c>
      <c r="I310" s="38">
        <v>558.31666666666649</v>
      </c>
      <c r="J310" s="38">
        <v>566.88333333333321</v>
      </c>
      <c r="K310" s="31">
        <v>549.75</v>
      </c>
      <c r="L310" s="31">
        <v>527.1</v>
      </c>
      <c r="M310" s="31">
        <v>3.0345599999999999</v>
      </c>
      <c r="N310" s="1"/>
      <c r="O310" s="1"/>
    </row>
    <row r="311" spans="1:15" ht="12.75" customHeight="1">
      <c r="A311" s="33">
        <v>301</v>
      </c>
      <c r="B311" s="58" t="s">
        <v>457</v>
      </c>
      <c r="C311" s="31">
        <v>390.1</v>
      </c>
      <c r="D311" s="38">
        <v>389.36666666666662</v>
      </c>
      <c r="E311" s="38">
        <v>385.13333333333321</v>
      </c>
      <c r="F311" s="38">
        <v>380.16666666666657</v>
      </c>
      <c r="G311" s="38">
        <v>375.93333333333317</v>
      </c>
      <c r="H311" s="38">
        <v>394.33333333333326</v>
      </c>
      <c r="I311" s="38">
        <v>398.56666666666672</v>
      </c>
      <c r="J311" s="38">
        <v>403.5333333333333</v>
      </c>
      <c r="K311" s="31">
        <v>393.6</v>
      </c>
      <c r="L311" s="31">
        <v>384.4</v>
      </c>
      <c r="M311" s="31">
        <v>1.8358000000000001</v>
      </c>
      <c r="N311" s="1"/>
      <c r="O311" s="1"/>
    </row>
    <row r="312" spans="1:15" ht="12.75" customHeight="1">
      <c r="A312" s="33">
        <v>302</v>
      </c>
      <c r="B312" s="58" t="s">
        <v>173</v>
      </c>
      <c r="C312" s="31">
        <v>144.19999999999999</v>
      </c>
      <c r="D312" s="38">
        <v>143.6</v>
      </c>
      <c r="E312" s="38">
        <v>141.39999999999998</v>
      </c>
      <c r="F312" s="38">
        <v>138.6</v>
      </c>
      <c r="G312" s="38">
        <v>136.39999999999998</v>
      </c>
      <c r="H312" s="38">
        <v>146.39999999999998</v>
      </c>
      <c r="I312" s="38">
        <v>148.59999999999997</v>
      </c>
      <c r="J312" s="38">
        <v>151.39999999999998</v>
      </c>
      <c r="K312" s="31">
        <v>145.80000000000001</v>
      </c>
      <c r="L312" s="31">
        <v>140.80000000000001</v>
      </c>
      <c r="M312" s="31">
        <v>218.61747</v>
      </c>
      <c r="N312" s="1"/>
      <c r="O312" s="1"/>
    </row>
    <row r="313" spans="1:15" ht="12.75" customHeight="1">
      <c r="A313" s="33">
        <v>303</v>
      </c>
      <c r="B313" s="58" t="s">
        <v>458</v>
      </c>
      <c r="C313" s="31">
        <v>94</v>
      </c>
      <c r="D313" s="38">
        <v>94.233333333333334</v>
      </c>
      <c r="E313" s="38">
        <v>92.966666666666669</v>
      </c>
      <c r="F313" s="38">
        <v>91.933333333333337</v>
      </c>
      <c r="G313" s="38">
        <v>90.666666666666671</v>
      </c>
      <c r="H313" s="38">
        <v>95.266666666666666</v>
      </c>
      <c r="I313" s="38">
        <v>96.533333333333346</v>
      </c>
      <c r="J313" s="38">
        <v>97.566666666666663</v>
      </c>
      <c r="K313" s="31">
        <v>95.5</v>
      </c>
      <c r="L313" s="31">
        <v>93.2</v>
      </c>
      <c r="M313" s="31">
        <v>54.292619999999999</v>
      </c>
      <c r="N313" s="1"/>
      <c r="O313" s="1"/>
    </row>
    <row r="314" spans="1:15" ht="12.75" customHeight="1">
      <c r="A314" s="33">
        <v>304</v>
      </c>
      <c r="B314" s="58" t="s">
        <v>882</v>
      </c>
      <c r="C314" s="31">
        <v>1773.05</v>
      </c>
      <c r="D314" s="38">
        <v>1777.5</v>
      </c>
      <c r="E314" s="38">
        <v>1757.55</v>
      </c>
      <c r="F314" s="38">
        <v>1742.05</v>
      </c>
      <c r="G314" s="38">
        <v>1722.1</v>
      </c>
      <c r="H314" s="38">
        <v>1793</v>
      </c>
      <c r="I314" s="38">
        <v>1812.9499999999998</v>
      </c>
      <c r="J314" s="38">
        <v>1828.45</v>
      </c>
      <c r="K314" s="31">
        <v>1797.45</v>
      </c>
      <c r="L314" s="31">
        <v>1762</v>
      </c>
      <c r="M314" s="31">
        <v>2.9661599999999999</v>
      </c>
      <c r="N314" s="1"/>
      <c r="O314" s="1"/>
    </row>
    <row r="315" spans="1:15" ht="12.75" customHeight="1">
      <c r="A315" s="33">
        <v>305</v>
      </c>
      <c r="B315" s="58" t="s">
        <v>174</v>
      </c>
      <c r="C315" s="31">
        <v>558.15</v>
      </c>
      <c r="D315" s="38">
        <v>558.58333333333326</v>
      </c>
      <c r="E315" s="38">
        <v>552.61666666666656</v>
      </c>
      <c r="F315" s="38">
        <v>547.08333333333326</v>
      </c>
      <c r="G315" s="38">
        <v>541.11666666666656</v>
      </c>
      <c r="H315" s="38">
        <v>564.11666666666656</v>
      </c>
      <c r="I315" s="38">
        <v>570.08333333333326</v>
      </c>
      <c r="J315" s="38">
        <v>575.61666666666656</v>
      </c>
      <c r="K315" s="31">
        <v>564.54999999999995</v>
      </c>
      <c r="L315" s="31">
        <v>553.04999999999995</v>
      </c>
      <c r="M315" s="31">
        <v>6.5991400000000002</v>
      </c>
      <c r="N315" s="1"/>
      <c r="O315" s="1"/>
    </row>
    <row r="316" spans="1:15" ht="12.75" customHeight="1">
      <c r="A316" s="33">
        <v>306</v>
      </c>
      <c r="B316" s="58" t="s">
        <v>175</v>
      </c>
      <c r="C316" s="31">
        <v>9597.7000000000007</v>
      </c>
      <c r="D316" s="38">
        <v>9592.5666666666675</v>
      </c>
      <c r="E316" s="38">
        <v>9515.133333333335</v>
      </c>
      <c r="F316" s="38">
        <v>9432.5666666666675</v>
      </c>
      <c r="G316" s="38">
        <v>9355.133333333335</v>
      </c>
      <c r="H316" s="38">
        <v>9675.133333333335</v>
      </c>
      <c r="I316" s="38">
        <v>9752.5666666666657</v>
      </c>
      <c r="J316" s="38">
        <v>9835.133333333335</v>
      </c>
      <c r="K316" s="31">
        <v>9670</v>
      </c>
      <c r="L316" s="31">
        <v>9510</v>
      </c>
      <c r="M316" s="31">
        <v>3.2593800000000002</v>
      </c>
      <c r="N316" s="1"/>
      <c r="O316" s="1"/>
    </row>
    <row r="317" spans="1:15" ht="12.75" customHeight="1">
      <c r="A317" s="33">
        <v>307</v>
      </c>
      <c r="B317" s="58" t="s">
        <v>459</v>
      </c>
      <c r="C317" s="31">
        <v>2264.5</v>
      </c>
      <c r="D317" s="38">
        <v>2255.3333333333335</v>
      </c>
      <c r="E317" s="38">
        <v>2225.166666666667</v>
      </c>
      <c r="F317" s="38">
        <v>2185.8333333333335</v>
      </c>
      <c r="G317" s="38">
        <v>2155.666666666667</v>
      </c>
      <c r="H317" s="38">
        <v>2294.666666666667</v>
      </c>
      <c r="I317" s="38">
        <v>2324.8333333333339</v>
      </c>
      <c r="J317" s="38">
        <v>2364.166666666667</v>
      </c>
      <c r="K317" s="31">
        <v>2285.5</v>
      </c>
      <c r="L317" s="31">
        <v>2216</v>
      </c>
      <c r="M317" s="31">
        <v>0.92101</v>
      </c>
      <c r="N317" s="1"/>
      <c r="O317" s="1"/>
    </row>
    <row r="318" spans="1:15" ht="12.75" customHeight="1">
      <c r="A318" s="33">
        <v>308</v>
      </c>
      <c r="B318" s="58" t="s">
        <v>179</v>
      </c>
      <c r="C318" s="31">
        <v>927.55</v>
      </c>
      <c r="D318" s="38">
        <v>915.41666666666663</v>
      </c>
      <c r="E318" s="38">
        <v>898.83333333333326</v>
      </c>
      <c r="F318" s="38">
        <v>870.11666666666667</v>
      </c>
      <c r="G318" s="38">
        <v>853.5333333333333</v>
      </c>
      <c r="H318" s="38">
        <v>944.13333333333321</v>
      </c>
      <c r="I318" s="38">
        <v>960.71666666666647</v>
      </c>
      <c r="J318" s="38">
        <v>989.43333333333317</v>
      </c>
      <c r="K318" s="31">
        <v>932</v>
      </c>
      <c r="L318" s="31">
        <v>886.7</v>
      </c>
      <c r="M318" s="31">
        <v>14.21527</v>
      </c>
      <c r="N318" s="1"/>
      <c r="O318" s="1"/>
    </row>
    <row r="319" spans="1:15" ht="12.75" customHeight="1">
      <c r="A319" s="33">
        <v>309</v>
      </c>
      <c r="B319" s="58" t="s">
        <v>286</v>
      </c>
      <c r="C319" s="31">
        <v>554.95000000000005</v>
      </c>
      <c r="D319" s="38">
        <v>555.76666666666677</v>
      </c>
      <c r="E319" s="38">
        <v>550.28333333333353</v>
      </c>
      <c r="F319" s="38">
        <v>545.61666666666679</v>
      </c>
      <c r="G319" s="38">
        <v>540.13333333333355</v>
      </c>
      <c r="H319" s="38">
        <v>560.43333333333351</v>
      </c>
      <c r="I319" s="38">
        <v>565.91666666666686</v>
      </c>
      <c r="J319" s="38">
        <v>570.58333333333348</v>
      </c>
      <c r="K319" s="31">
        <v>561.25</v>
      </c>
      <c r="L319" s="31">
        <v>551.1</v>
      </c>
      <c r="M319" s="31">
        <v>14.95246</v>
      </c>
      <c r="N319" s="1"/>
      <c r="O319" s="1"/>
    </row>
    <row r="320" spans="1:15" ht="12.75" customHeight="1">
      <c r="A320" s="33">
        <v>310</v>
      </c>
      <c r="B320" s="58" t="s">
        <v>460</v>
      </c>
      <c r="C320" s="31">
        <v>1833.75</v>
      </c>
      <c r="D320" s="38">
        <v>1841.25</v>
      </c>
      <c r="E320" s="38">
        <v>1822.5</v>
      </c>
      <c r="F320" s="38">
        <v>1811.25</v>
      </c>
      <c r="G320" s="38">
        <v>1792.5</v>
      </c>
      <c r="H320" s="38">
        <v>1852.5</v>
      </c>
      <c r="I320" s="38">
        <v>1871.25</v>
      </c>
      <c r="J320" s="38">
        <v>1882.5</v>
      </c>
      <c r="K320" s="31">
        <v>1860</v>
      </c>
      <c r="L320" s="31">
        <v>1830</v>
      </c>
      <c r="M320" s="31">
        <v>5.7982100000000001</v>
      </c>
      <c r="N320" s="1"/>
      <c r="O320" s="1"/>
    </row>
    <row r="321" spans="1:15" ht="12.75" customHeight="1">
      <c r="A321" s="33">
        <v>311</v>
      </c>
      <c r="B321" s="58" t="s">
        <v>461</v>
      </c>
      <c r="C321" s="31">
        <v>899.35</v>
      </c>
      <c r="D321" s="38">
        <v>897.05000000000007</v>
      </c>
      <c r="E321" s="38">
        <v>890.30000000000018</v>
      </c>
      <c r="F321" s="38">
        <v>881.25000000000011</v>
      </c>
      <c r="G321" s="38">
        <v>874.50000000000023</v>
      </c>
      <c r="H321" s="38">
        <v>906.10000000000014</v>
      </c>
      <c r="I321" s="38">
        <v>912.84999999999991</v>
      </c>
      <c r="J321" s="38">
        <v>921.90000000000009</v>
      </c>
      <c r="K321" s="31">
        <v>903.8</v>
      </c>
      <c r="L321" s="31">
        <v>888</v>
      </c>
      <c r="M321" s="31">
        <v>0.24173</v>
      </c>
      <c r="N321" s="1"/>
      <c r="O321" s="1"/>
    </row>
    <row r="322" spans="1:15" ht="12.75" customHeight="1">
      <c r="A322" s="33">
        <v>312</v>
      </c>
      <c r="B322" s="58" t="s">
        <v>867</v>
      </c>
      <c r="C322" s="31">
        <v>885.65</v>
      </c>
      <c r="D322" s="38">
        <v>889.9</v>
      </c>
      <c r="E322" s="38">
        <v>879.8</v>
      </c>
      <c r="F322" s="38">
        <v>873.94999999999993</v>
      </c>
      <c r="G322" s="38">
        <v>863.84999999999991</v>
      </c>
      <c r="H322" s="38">
        <v>895.75</v>
      </c>
      <c r="I322" s="38">
        <v>905.85000000000014</v>
      </c>
      <c r="J322" s="38">
        <v>911.7</v>
      </c>
      <c r="K322" s="31">
        <v>900</v>
      </c>
      <c r="L322" s="31">
        <v>884.05</v>
      </c>
      <c r="M322" s="31">
        <v>0.38491999999999998</v>
      </c>
      <c r="N322" s="1"/>
      <c r="O322" s="1"/>
    </row>
    <row r="323" spans="1:15" ht="12.75" customHeight="1">
      <c r="A323" s="33">
        <v>313</v>
      </c>
      <c r="B323" s="58" t="s">
        <v>462</v>
      </c>
      <c r="C323" s="31">
        <v>1032.25</v>
      </c>
      <c r="D323" s="38">
        <v>1028.0166666666667</v>
      </c>
      <c r="E323" s="38">
        <v>1020.0333333333333</v>
      </c>
      <c r="F323" s="38">
        <v>1007.8166666666666</v>
      </c>
      <c r="G323" s="38">
        <v>999.83333333333326</v>
      </c>
      <c r="H323" s="38">
        <v>1040.2333333333333</v>
      </c>
      <c r="I323" s="38">
        <v>1048.2166666666665</v>
      </c>
      <c r="J323" s="38">
        <v>1060.4333333333334</v>
      </c>
      <c r="K323" s="31">
        <v>1036</v>
      </c>
      <c r="L323" s="31">
        <v>1015.8</v>
      </c>
      <c r="M323" s="31">
        <v>0.53735999999999995</v>
      </c>
      <c r="N323" s="1"/>
      <c r="O323" s="1"/>
    </row>
    <row r="324" spans="1:15" ht="12.75" customHeight="1">
      <c r="A324" s="33">
        <v>314</v>
      </c>
      <c r="B324" s="58" t="s">
        <v>178</v>
      </c>
      <c r="C324" s="31">
        <v>1333.75</v>
      </c>
      <c r="D324" s="38">
        <v>1329.9833333333333</v>
      </c>
      <c r="E324" s="38">
        <v>1319.9666666666667</v>
      </c>
      <c r="F324" s="38">
        <v>1306.1833333333334</v>
      </c>
      <c r="G324" s="38">
        <v>1296.1666666666667</v>
      </c>
      <c r="H324" s="38">
        <v>1343.7666666666667</v>
      </c>
      <c r="I324" s="38">
        <v>1353.7833333333335</v>
      </c>
      <c r="J324" s="38">
        <v>1367.5666666666666</v>
      </c>
      <c r="K324" s="31">
        <v>1340</v>
      </c>
      <c r="L324" s="31">
        <v>1316.2</v>
      </c>
      <c r="M324" s="31">
        <v>2.2272500000000002</v>
      </c>
      <c r="N324" s="1"/>
      <c r="O324" s="1"/>
    </row>
    <row r="325" spans="1:15" ht="12.75" customHeight="1">
      <c r="A325" s="33">
        <v>315</v>
      </c>
      <c r="B325" s="58" t="s">
        <v>452</v>
      </c>
      <c r="C325" s="31">
        <v>42.85</v>
      </c>
      <c r="D325" s="38">
        <v>42.666666666666664</v>
      </c>
      <c r="E325" s="38">
        <v>41.68333333333333</v>
      </c>
      <c r="F325" s="38">
        <v>40.516666666666666</v>
      </c>
      <c r="G325" s="38">
        <v>39.533333333333331</v>
      </c>
      <c r="H325" s="38">
        <v>43.833333333333329</v>
      </c>
      <c r="I325" s="38">
        <v>44.816666666666663</v>
      </c>
      <c r="J325" s="38">
        <v>45.983333333333327</v>
      </c>
      <c r="K325" s="31">
        <v>43.65</v>
      </c>
      <c r="L325" s="31">
        <v>41.5</v>
      </c>
      <c r="M325" s="31">
        <v>109.77670999999999</v>
      </c>
      <c r="N325" s="1"/>
      <c r="O325" s="1"/>
    </row>
    <row r="326" spans="1:15" ht="12.75" customHeight="1">
      <c r="A326" s="33">
        <v>316</v>
      </c>
      <c r="B326" s="58" t="s">
        <v>287</v>
      </c>
      <c r="C326" s="31">
        <v>60</v>
      </c>
      <c r="D326" s="38">
        <v>59.983333333333327</v>
      </c>
      <c r="E326" s="38">
        <v>59.666666666666657</v>
      </c>
      <c r="F326" s="38">
        <v>59.333333333333329</v>
      </c>
      <c r="G326" s="38">
        <v>59.016666666666659</v>
      </c>
      <c r="H326" s="38">
        <v>60.316666666666656</v>
      </c>
      <c r="I326" s="38">
        <v>60.633333333333333</v>
      </c>
      <c r="J326" s="38">
        <v>60.966666666666654</v>
      </c>
      <c r="K326" s="31">
        <v>60.3</v>
      </c>
      <c r="L326" s="31">
        <v>59.65</v>
      </c>
      <c r="M326" s="31">
        <v>25.894010000000002</v>
      </c>
      <c r="N326" s="1"/>
      <c r="O326" s="1"/>
    </row>
    <row r="327" spans="1:15" ht="12.75" customHeight="1">
      <c r="A327" s="33">
        <v>317</v>
      </c>
      <c r="B327" s="58" t="s">
        <v>463</v>
      </c>
      <c r="C327" s="31">
        <v>865.4</v>
      </c>
      <c r="D327" s="38">
        <v>870.7833333333333</v>
      </c>
      <c r="E327" s="38">
        <v>854.61666666666656</v>
      </c>
      <c r="F327" s="38">
        <v>843.83333333333326</v>
      </c>
      <c r="G327" s="38">
        <v>827.66666666666652</v>
      </c>
      <c r="H327" s="38">
        <v>881.56666666666661</v>
      </c>
      <c r="I327" s="38">
        <v>897.73333333333335</v>
      </c>
      <c r="J327" s="38">
        <v>908.51666666666665</v>
      </c>
      <c r="K327" s="31">
        <v>886.95</v>
      </c>
      <c r="L327" s="31">
        <v>860</v>
      </c>
      <c r="M327" s="31">
        <v>1.0415099999999999</v>
      </c>
      <c r="N327" s="1"/>
      <c r="O327" s="1"/>
    </row>
    <row r="328" spans="1:15" ht="12.75" customHeight="1">
      <c r="A328" s="33">
        <v>318</v>
      </c>
      <c r="B328" s="58" t="s">
        <v>182</v>
      </c>
      <c r="C328" s="31">
        <v>2330.5500000000002</v>
      </c>
      <c r="D328" s="38">
        <v>2354.2666666666669</v>
      </c>
      <c r="E328" s="38">
        <v>2298.5333333333338</v>
      </c>
      <c r="F328" s="38">
        <v>2266.5166666666669</v>
      </c>
      <c r="G328" s="38">
        <v>2210.7833333333338</v>
      </c>
      <c r="H328" s="38">
        <v>2386.2833333333338</v>
      </c>
      <c r="I328" s="38">
        <v>2442.0166666666664</v>
      </c>
      <c r="J328" s="38">
        <v>2474.0333333333338</v>
      </c>
      <c r="K328" s="31">
        <v>2410</v>
      </c>
      <c r="L328" s="31">
        <v>2322.25</v>
      </c>
      <c r="M328" s="31">
        <v>6.4716399999999998</v>
      </c>
      <c r="N328" s="1"/>
      <c r="O328" s="1"/>
    </row>
    <row r="329" spans="1:15" ht="12.75" customHeight="1">
      <c r="A329" s="33">
        <v>319</v>
      </c>
      <c r="B329" s="58" t="s">
        <v>183</v>
      </c>
      <c r="C329" s="31">
        <v>108288</v>
      </c>
      <c r="D329" s="38">
        <v>108370.03333333333</v>
      </c>
      <c r="E329" s="38">
        <v>107839.51666666665</v>
      </c>
      <c r="F329" s="38">
        <v>107391.03333333333</v>
      </c>
      <c r="G329" s="38">
        <v>106860.51666666665</v>
      </c>
      <c r="H329" s="38">
        <v>108818.51666666665</v>
      </c>
      <c r="I329" s="38">
        <v>109349.03333333331</v>
      </c>
      <c r="J329" s="38">
        <v>109797.51666666665</v>
      </c>
      <c r="K329" s="31">
        <v>108900.55</v>
      </c>
      <c r="L329" s="31">
        <v>107921.55</v>
      </c>
      <c r="M329" s="31">
        <v>3.5830000000000001E-2</v>
      </c>
      <c r="N329" s="1"/>
      <c r="O329" s="1"/>
    </row>
    <row r="330" spans="1:15" ht="12.75" customHeight="1">
      <c r="A330" s="33">
        <v>320</v>
      </c>
      <c r="B330" s="58" t="s">
        <v>453</v>
      </c>
      <c r="C330" s="31">
        <v>2231.65</v>
      </c>
      <c r="D330" s="38">
        <v>2256.6666666666665</v>
      </c>
      <c r="E330" s="38">
        <v>2195.9833333333331</v>
      </c>
      <c r="F330" s="38">
        <v>2160.3166666666666</v>
      </c>
      <c r="G330" s="38">
        <v>2099.6333333333332</v>
      </c>
      <c r="H330" s="38">
        <v>2292.333333333333</v>
      </c>
      <c r="I330" s="38">
        <v>2353.0166666666664</v>
      </c>
      <c r="J330" s="38">
        <v>2388.6833333333329</v>
      </c>
      <c r="K330" s="31">
        <v>2317.35</v>
      </c>
      <c r="L330" s="31">
        <v>2221</v>
      </c>
      <c r="M330" s="31">
        <v>2.84179</v>
      </c>
      <c r="N330" s="1"/>
      <c r="O330" s="1"/>
    </row>
    <row r="331" spans="1:15" ht="12.75" customHeight="1">
      <c r="A331" s="33">
        <v>321</v>
      </c>
      <c r="B331" s="58" t="s">
        <v>177</v>
      </c>
      <c r="C331" s="31">
        <v>1604.2</v>
      </c>
      <c r="D331" s="38">
        <v>1599.3000000000002</v>
      </c>
      <c r="E331" s="38">
        <v>1584.2000000000003</v>
      </c>
      <c r="F331" s="38">
        <v>1564.2</v>
      </c>
      <c r="G331" s="38">
        <v>1549.1000000000001</v>
      </c>
      <c r="H331" s="38">
        <v>1619.3000000000004</v>
      </c>
      <c r="I331" s="38">
        <v>1634.4000000000003</v>
      </c>
      <c r="J331" s="38">
        <v>1654.4000000000005</v>
      </c>
      <c r="K331" s="31">
        <v>1614.4</v>
      </c>
      <c r="L331" s="31">
        <v>1579.3</v>
      </c>
      <c r="M331" s="31">
        <v>1.84799</v>
      </c>
      <c r="N331" s="1"/>
      <c r="O331" s="1"/>
    </row>
    <row r="332" spans="1:15" ht="12.75" customHeight="1">
      <c r="A332" s="33">
        <v>322</v>
      </c>
      <c r="B332" s="58" t="s">
        <v>184</v>
      </c>
      <c r="C332" s="31">
        <v>1288</v>
      </c>
      <c r="D332" s="38">
        <v>1278.4833333333333</v>
      </c>
      <c r="E332" s="38">
        <v>1264.5166666666667</v>
      </c>
      <c r="F332" s="38">
        <v>1241.0333333333333</v>
      </c>
      <c r="G332" s="38">
        <v>1227.0666666666666</v>
      </c>
      <c r="H332" s="38">
        <v>1301.9666666666667</v>
      </c>
      <c r="I332" s="38">
        <v>1315.9333333333334</v>
      </c>
      <c r="J332" s="38">
        <v>1339.4166666666667</v>
      </c>
      <c r="K332" s="31">
        <v>1292.45</v>
      </c>
      <c r="L332" s="31">
        <v>1255</v>
      </c>
      <c r="M332" s="31">
        <v>8.9446600000000007</v>
      </c>
      <c r="N332" s="1"/>
      <c r="O332" s="1"/>
    </row>
    <row r="333" spans="1:15" ht="12.75" customHeight="1">
      <c r="A333" s="33">
        <v>323</v>
      </c>
      <c r="B333" s="58" t="s">
        <v>470</v>
      </c>
      <c r="C333" s="31">
        <v>1027.25</v>
      </c>
      <c r="D333" s="38">
        <v>1033.8833333333334</v>
      </c>
      <c r="E333" s="38">
        <v>1017.7666666666669</v>
      </c>
      <c r="F333" s="38">
        <v>1008.2833333333335</v>
      </c>
      <c r="G333" s="38">
        <v>992.16666666666697</v>
      </c>
      <c r="H333" s="38">
        <v>1043.3666666666668</v>
      </c>
      <c r="I333" s="38">
        <v>1059.4833333333331</v>
      </c>
      <c r="J333" s="38">
        <v>1068.9666666666667</v>
      </c>
      <c r="K333" s="31">
        <v>1050</v>
      </c>
      <c r="L333" s="31">
        <v>1024.4000000000001</v>
      </c>
      <c r="M333" s="31">
        <v>1.95533</v>
      </c>
      <c r="N333" s="1"/>
      <c r="O333" s="1"/>
    </row>
    <row r="334" spans="1:15" ht="12.75" customHeight="1">
      <c r="A334" s="33">
        <v>324</v>
      </c>
      <c r="B334" s="58" t="s">
        <v>464</v>
      </c>
      <c r="C334" s="31">
        <v>895.8</v>
      </c>
      <c r="D334" s="38">
        <v>892.61666666666667</v>
      </c>
      <c r="E334" s="38">
        <v>876.2833333333333</v>
      </c>
      <c r="F334" s="38">
        <v>856.76666666666665</v>
      </c>
      <c r="G334" s="38">
        <v>840.43333333333328</v>
      </c>
      <c r="H334" s="38">
        <v>912.13333333333333</v>
      </c>
      <c r="I334" s="38">
        <v>928.46666666666658</v>
      </c>
      <c r="J334" s="38">
        <v>947.98333333333335</v>
      </c>
      <c r="K334" s="31">
        <v>908.95</v>
      </c>
      <c r="L334" s="31">
        <v>873.1</v>
      </c>
      <c r="M334" s="31">
        <v>7.5788200000000003</v>
      </c>
      <c r="N334" s="1"/>
      <c r="O334" s="1"/>
    </row>
    <row r="335" spans="1:15" ht="12.75" customHeight="1">
      <c r="A335" s="33">
        <v>325</v>
      </c>
      <c r="B335" s="58" t="s">
        <v>185</v>
      </c>
      <c r="C335" s="31">
        <v>90.45</v>
      </c>
      <c r="D335" s="38">
        <v>89.833333333333329</v>
      </c>
      <c r="E335" s="38">
        <v>88.86666666666666</v>
      </c>
      <c r="F335" s="38">
        <v>87.283333333333331</v>
      </c>
      <c r="G335" s="38">
        <v>86.316666666666663</v>
      </c>
      <c r="H335" s="38">
        <v>91.416666666666657</v>
      </c>
      <c r="I335" s="38">
        <v>92.383333333333326</v>
      </c>
      <c r="J335" s="38">
        <v>93.966666666666654</v>
      </c>
      <c r="K335" s="31">
        <v>90.8</v>
      </c>
      <c r="L335" s="31">
        <v>88.25</v>
      </c>
      <c r="M335" s="31">
        <v>73.228319999999997</v>
      </c>
      <c r="N335" s="1"/>
      <c r="O335" s="1"/>
    </row>
    <row r="336" spans="1:15" ht="12.75" customHeight="1">
      <c r="A336" s="33">
        <v>326</v>
      </c>
      <c r="B336" s="58" t="s">
        <v>187</v>
      </c>
      <c r="C336" s="31">
        <v>4509.45</v>
      </c>
      <c r="D336" s="38">
        <v>4516.1333333333332</v>
      </c>
      <c r="E336" s="38">
        <v>4483.3166666666666</v>
      </c>
      <c r="F336" s="38">
        <v>4457.1833333333334</v>
      </c>
      <c r="G336" s="38">
        <v>4424.3666666666668</v>
      </c>
      <c r="H336" s="38">
        <v>4542.2666666666664</v>
      </c>
      <c r="I336" s="38">
        <v>4575.0833333333321</v>
      </c>
      <c r="J336" s="38">
        <v>4601.2166666666662</v>
      </c>
      <c r="K336" s="31">
        <v>4548.95</v>
      </c>
      <c r="L336" s="31">
        <v>4490</v>
      </c>
      <c r="M336" s="31">
        <v>0.53978999999999999</v>
      </c>
      <c r="N336" s="1"/>
      <c r="O336" s="1"/>
    </row>
    <row r="337" spans="1:15" ht="12.75" customHeight="1">
      <c r="A337" s="33">
        <v>327</v>
      </c>
      <c r="B337" s="58" t="s">
        <v>471</v>
      </c>
      <c r="C337" s="31">
        <v>724.75</v>
      </c>
      <c r="D337" s="38">
        <v>720.69999999999993</v>
      </c>
      <c r="E337" s="38">
        <v>711.59999999999991</v>
      </c>
      <c r="F337" s="38">
        <v>698.44999999999993</v>
      </c>
      <c r="G337" s="38">
        <v>689.34999999999991</v>
      </c>
      <c r="H337" s="38">
        <v>733.84999999999991</v>
      </c>
      <c r="I337" s="38">
        <v>742.95</v>
      </c>
      <c r="J337" s="38">
        <v>756.09999999999991</v>
      </c>
      <c r="K337" s="31">
        <v>729.8</v>
      </c>
      <c r="L337" s="31">
        <v>707.55</v>
      </c>
      <c r="M337" s="31">
        <v>5.3263800000000003</v>
      </c>
      <c r="N337" s="1"/>
      <c r="O337" s="1"/>
    </row>
    <row r="338" spans="1:15" ht="12.75" customHeight="1">
      <c r="A338" s="33">
        <v>328</v>
      </c>
      <c r="B338" s="58" t="s">
        <v>465</v>
      </c>
      <c r="C338" s="31">
        <v>50.85</v>
      </c>
      <c r="D338" s="38">
        <v>50.416666666666664</v>
      </c>
      <c r="E338" s="38">
        <v>49.43333333333333</v>
      </c>
      <c r="F338" s="38">
        <v>48.016666666666666</v>
      </c>
      <c r="G338" s="38">
        <v>47.033333333333331</v>
      </c>
      <c r="H338" s="38">
        <v>51.833333333333329</v>
      </c>
      <c r="I338" s="38">
        <v>52.816666666666663</v>
      </c>
      <c r="J338" s="38">
        <v>54.233333333333327</v>
      </c>
      <c r="K338" s="31">
        <v>51.4</v>
      </c>
      <c r="L338" s="31">
        <v>49</v>
      </c>
      <c r="M338" s="31">
        <v>146.21877000000001</v>
      </c>
      <c r="N338" s="1"/>
      <c r="O338" s="1"/>
    </row>
    <row r="339" spans="1:15" ht="12.75" customHeight="1">
      <c r="A339" s="33">
        <v>329</v>
      </c>
      <c r="B339" s="58" t="s">
        <v>466</v>
      </c>
      <c r="C339" s="31">
        <v>151.44999999999999</v>
      </c>
      <c r="D339" s="38">
        <v>152.13333333333333</v>
      </c>
      <c r="E339" s="38">
        <v>150.21666666666664</v>
      </c>
      <c r="F339" s="38">
        <v>148.98333333333332</v>
      </c>
      <c r="G339" s="38">
        <v>147.06666666666663</v>
      </c>
      <c r="H339" s="38">
        <v>153.36666666666665</v>
      </c>
      <c r="I339" s="38">
        <v>155.28333333333333</v>
      </c>
      <c r="J339" s="38">
        <v>156.51666666666665</v>
      </c>
      <c r="K339" s="31">
        <v>154.05000000000001</v>
      </c>
      <c r="L339" s="31">
        <v>150.9</v>
      </c>
      <c r="M339" s="31">
        <v>15.75703</v>
      </c>
      <c r="N339" s="1"/>
      <c r="O339" s="1"/>
    </row>
    <row r="340" spans="1:15" ht="12.75" customHeight="1">
      <c r="A340" s="33">
        <v>330</v>
      </c>
      <c r="B340" s="58" t="s">
        <v>188</v>
      </c>
      <c r="C340" s="31">
        <v>22034.45</v>
      </c>
      <c r="D340" s="38">
        <v>22083</v>
      </c>
      <c r="E340" s="38">
        <v>21951.45</v>
      </c>
      <c r="F340" s="38">
        <v>21868.45</v>
      </c>
      <c r="G340" s="38">
        <v>21736.9</v>
      </c>
      <c r="H340" s="38">
        <v>22166</v>
      </c>
      <c r="I340" s="38">
        <v>22297.550000000003</v>
      </c>
      <c r="J340" s="38">
        <v>22380.55</v>
      </c>
      <c r="K340" s="31">
        <v>22214.55</v>
      </c>
      <c r="L340" s="31">
        <v>22000</v>
      </c>
      <c r="M340" s="31">
        <v>0.41506999999999999</v>
      </c>
      <c r="N340" s="1"/>
      <c r="O340" s="1"/>
    </row>
    <row r="341" spans="1:15" ht="12.75" customHeight="1">
      <c r="A341" s="33">
        <v>331</v>
      </c>
      <c r="B341" s="58" t="s">
        <v>472</v>
      </c>
      <c r="C341" s="31">
        <v>68.650000000000006</v>
      </c>
      <c r="D341" s="38">
        <v>68.7</v>
      </c>
      <c r="E341" s="38">
        <v>67.650000000000006</v>
      </c>
      <c r="F341" s="38">
        <v>66.650000000000006</v>
      </c>
      <c r="G341" s="38">
        <v>65.600000000000009</v>
      </c>
      <c r="H341" s="38">
        <v>69.7</v>
      </c>
      <c r="I341" s="38">
        <v>70.749999999999986</v>
      </c>
      <c r="J341" s="38">
        <v>71.75</v>
      </c>
      <c r="K341" s="31">
        <v>69.75</v>
      </c>
      <c r="L341" s="31">
        <v>67.7</v>
      </c>
      <c r="M341" s="31">
        <v>26.059719999999999</v>
      </c>
      <c r="N341" s="1"/>
      <c r="O341" s="1"/>
    </row>
    <row r="342" spans="1:15" ht="12.75" customHeight="1">
      <c r="A342" s="33">
        <v>332</v>
      </c>
      <c r="B342" s="58" t="s">
        <v>467</v>
      </c>
      <c r="C342" s="31">
        <v>50.65</v>
      </c>
      <c r="D342" s="38">
        <v>50.616666666666667</v>
      </c>
      <c r="E342" s="38">
        <v>50.033333333333331</v>
      </c>
      <c r="F342" s="38">
        <v>49.416666666666664</v>
      </c>
      <c r="G342" s="38">
        <v>48.833333333333329</v>
      </c>
      <c r="H342" s="38">
        <v>51.233333333333334</v>
      </c>
      <c r="I342" s="38">
        <v>51.816666666666663</v>
      </c>
      <c r="J342" s="38">
        <v>52.433333333333337</v>
      </c>
      <c r="K342" s="31">
        <v>51.2</v>
      </c>
      <c r="L342" s="31">
        <v>50</v>
      </c>
      <c r="M342" s="31">
        <v>101.76434999999999</v>
      </c>
      <c r="N342" s="1"/>
      <c r="O342" s="1"/>
    </row>
    <row r="343" spans="1:15" ht="12.75" customHeight="1">
      <c r="A343" s="33">
        <v>333</v>
      </c>
      <c r="B343" s="58" t="s">
        <v>288</v>
      </c>
      <c r="C343" s="31">
        <v>311.2</v>
      </c>
      <c r="D343" s="38">
        <v>311.35000000000002</v>
      </c>
      <c r="E343" s="38">
        <v>309.70000000000005</v>
      </c>
      <c r="F343" s="38">
        <v>308.20000000000005</v>
      </c>
      <c r="G343" s="38">
        <v>306.55000000000007</v>
      </c>
      <c r="H343" s="38">
        <v>312.85000000000002</v>
      </c>
      <c r="I343" s="38">
        <v>314.5</v>
      </c>
      <c r="J343" s="38">
        <v>316</v>
      </c>
      <c r="K343" s="31">
        <v>313</v>
      </c>
      <c r="L343" s="31">
        <v>309.85000000000002</v>
      </c>
      <c r="M343" s="31">
        <v>1.81446</v>
      </c>
      <c r="N343" s="1"/>
      <c r="O343" s="1"/>
    </row>
    <row r="344" spans="1:15" ht="12.75" customHeight="1">
      <c r="A344" s="33">
        <v>334</v>
      </c>
      <c r="B344" s="58" t="s">
        <v>468</v>
      </c>
      <c r="C344" s="31">
        <v>129.6</v>
      </c>
      <c r="D344" s="38">
        <v>129.46666666666667</v>
      </c>
      <c r="E344" s="38">
        <v>128.43333333333334</v>
      </c>
      <c r="F344" s="38">
        <v>127.26666666666668</v>
      </c>
      <c r="G344" s="38">
        <v>126.23333333333335</v>
      </c>
      <c r="H344" s="38">
        <v>130.63333333333333</v>
      </c>
      <c r="I344" s="38">
        <v>131.66666666666669</v>
      </c>
      <c r="J344" s="38">
        <v>132.83333333333331</v>
      </c>
      <c r="K344" s="31">
        <v>130.5</v>
      </c>
      <c r="L344" s="31">
        <v>128.30000000000001</v>
      </c>
      <c r="M344" s="31">
        <v>10.14002</v>
      </c>
      <c r="N344" s="1"/>
      <c r="O344" s="1"/>
    </row>
    <row r="345" spans="1:15" ht="12.75" customHeight="1">
      <c r="A345" s="33">
        <v>335</v>
      </c>
      <c r="B345" s="58" t="s">
        <v>189</v>
      </c>
      <c r="C345" s="31">
        <v>122.35</v>
      </c>
      <c r="D345" s="38">
        <v>121.51666666666665</v>
      </c>
      <c r="E345" s="38">
        <v>120.43333333333331</v>
      </c>
      <c r="F345" s="38">
        <v>118.51666666666665</v>
      </c>
      <c r="G345" s="38">
        <v>117.43333333333331</v>
      </c>
      <c r="H345" s="38">
        <v>123.43333333333331</v>
      </c>
      <c r="I345" s="38">
        <v>124.51666666666665</v>
      </c>
      <c r="J345" s="38">
        <v>126.43333333333331</v>
      </c>
      <c r="K345" s="31">
        <v>122.6</v>
      </c>
      <c r="L345" s="31">
        <v>119.6</v>
      </c>
      <c r="M345" s="31">
        <v>118.74612999999999</v>
      </c>
      <c r="N345" s="1"/>
      <c r="O345" s="1"/>
    </row>
    <row r="346" spans="1:15" ht="12.75" customHeight="1">
      <c r="A346" s="33">
        <v>336</v>
      </c>
      <c r="B346" s="58" t="s">
        <v>868</v>
      </c>
      <c r="C346" s="31">
        <v>53.8</v>
      </c>
      <c r="D346" s="38">
        <v>54.083333333333336</v>
      </c>
      <c r="E346" s="38">
        <v>53.016666666666673</v>
      </c>
      <c r="F346" s="38">
        <v>52.233333333333334</v>
      </c>
      <c r="G346" s="38">
        <v>51.166666666666671</v>
      </c>
      <c r="H346" s="38">
        <v>54.866666666666674</v>
      </c>
      <c r="I346" s="38">
        <v>55.933333333333337</v>
      </c>
      <c r="J346" s="38">
        <v>56.716666666666676</v>
      </c>
      <c r="K346" s="31">
        <v>55.15</v>
      </c>
      <c r="L346" s="31">
        <v>53.3</v>
      </c>
      <c r="M346" s="31">
        <v>69.487750000000005</v>
      </c>
      <c r="N346" s="1"/>
      <c r="O346" s="1"/>
    </row>
    <row r="347" spans="1:15" ht="12.75" customHeight="1">
      <c r="A347" s="33">
        <v>337</v>
      </c>
      <c r="B347" s="58" t="s">
        <v>469</v>
      </c>
      <c r="C347" s="31">
        <v>218.05</v>
      </c>
      <c r="D347" s="38">
        <v>216.36666666666665</v>
      </c>
      <c r="E347" s="38">
        <v>213.6333333333333</v>
      </c>
      <c r="F347" s="38">
        <v>209.21666666666664</v>
      </c>
      <c r="G347" s="38">
        <v>206.48333333333329</v>
      </c>
      <c r="H347" s="38">
        <v>220.7833333333333</v>
      </c>
      <c r="I347" s="38">
        <v>223.51666666666665</v>
      </c>
      <c r="J347" s="38">
        <v>227.93333333333331</v>
      </c>
      <c r="K347" s="31">
        <v>219.1</v>
      </c>
      <c r="L347" s="31">
        <v>211.95</v>
      </c>
      <c r="M347" s="31">
        <v>6.5862100000000003</v>
      </c>
      <c r="N347" s="1"/>
      <c r="O347" s="1"/>
    </row>
    <row r="348" spans="1:15" ht="12.75" customHeight="1">
      <c r="A348" s="33">
        <v>338</v>
      </c>
      <c r="B348" s="58" t="s">
        <v>191</v>
      </c>
      <c r="C348" s="31">
        <v>218.7</v>
      </c>
      <c r="D348" s="38">
        <v>218.4</v>
      </c>
      <c r="E348" s="38">
        <v>217.5</v>
      </c>
      <c r="F348" s="38">
        <v>216.29999999999998</v>
      </c>
      <c r="G348" s="38">
        <v>215.39999999999998</v>
      </c>
      <c r="H348" s="38">
        <v>219.60000000000002</v>
      </c>
      <c r="I348" s="38">
        <v>220.50000000000006</v>
      </c>
      <c r="J348" s="38">
        <v>221.70000000000005</v>
      </c>
      <c r="K348" s="31">
        <v>219.3</v>
      </c>
      <c r="L348" s="31">
        <v>217.2</v>
      </c>
      <c r="M348" s="31">
        <v>48.51793</v>
      </c>
      <c r="N348" s="1"/>
      <c r="O348" s="1"/>
    </row>
    <row r="349" spans="1:15" ht="12.75" customHeight="1">
      <c r="A349" s="33">
        <v>339</v>
      </c>
      <c r="B349" s="58" t="s">
        <v>473</v>
      </c>
      <c r="C349" s="31">
        <v>339.95</v>
      </c>
      <c r="D349" s="38">
        <v>338.65000000000003</v>
      </c>
      <c r="E349" s="38">
        <v>336.50000000000006</v>
      </c>
      <c r="F349" s="38">
        <v>333.05</v>
      </c>
      <c r="G349" s="38">
        <v>330.90000000000003</v>
      </c>
      <c r="H349" s="38">
        <v>342.10000000000008</v>
      </c>
      <c r="I349" s="38">
        <v>344.25000000000006</v>
      </c>
      <c r="J349" s="38">
        <v>347.7000000000001</v>
      </c>
      <c r="K349" s="31">
        <v>340.8</v>
      </c>
      <c r="L349" s="31">
        <v>335.2</v>
      </c>
      <c r="M349" s="31">
        <v>8.2916699999999999</v>
      </c>
      <c r="N349" s="1"/>
      <c r="O349" s="1"/>
    </row>
    <row r="350" spans="1:15" ht="12.75" customHeight="1">
      <c r="A350" s="33">
        <v>340</v>
      </c>
      <c r="B350" s="58" t="s">
        <v>192</v>
      </c>
      <c r="C350" s="31">
        <v>1083.05</v>
      </c>
      <c r="D350" s="38">
        <v>1085.75</v>
      </c>
      <c r="E350" s="38">
        <v>1072.5</v>
      </c>
      <c r="F350" s="38">
        <v>1061.95</v>
      </c>
      <c r="G350" s="38">
        <v>1048.7</v>
      </c>
      <c r="H350" s="38">
        <v>1096.3</v>
      </c>
      <c r="I350" s="38">
        <v>1109.55</v>
      </c>
      <c r="J350" s="38">
        <v>1120.0999999999999</v>
      </c>
      <c r="K350" s="31">
        <v>1099</v>
      </c>
      <c r="L350" s="31">
        <v>1075.2</v>
      </c>
      <c r="M350" s="31">
        <v>4.1111500000000003</v>
      </c>
      <c r="N350" s="1"/>
      <c r="O350" s="1"/>
    </row>
    <row r="351" spans="1:15" ht="12.75" customHeight="1">
      <c r="A351" s="33">
        <v>341</v>
      </c>
      <c r="B351" s="58" t="s">
        <v>194</v>
      </c>
      <c r="C351" s="31">
        <v>175.2</v>
      </c>
      <c r="D351" s="38">
        <v>175.18333333333331</v>
      </c>
      <c r="E351" s="38">
        <v>174.56666666666661</v>
      </c>
      <c r="F351" s="38">
        <v>173.93333333333331</v>
      </c>
      <c r="G351" s="38">
        <v>173.31666666666661</v>
      </c>
      <c r="H351" s="38">
        <v>175.81666666666661</v>
      </c>
      <c r="I351" s="38">
        <v>176.43333333333334</v>
      </c>
      <c r="J351" s="38">
        <v>177.06666666666661</v>
      </c>
      <c r="K351" s="31">
        <v>175.8</v>
      </c>
      <c r="L351" s="31">
        <v>174.55</v>
      </c>
      <c r="M351" s="31">
        <v>43.542209999999997</v>
      </c>
      <c r="N351" s="1"/>
      <c r="O351" s="1"/>
    </row>
    <row r="352" spans="1:15" ht="12.75" customHeight="1">
      <c r="A352" s="33">
        <v>342</v>
      </c>
      <c r="B352" s="58" t="s">
        <v>289</v>
      </c>
      <c r="C352" s="31">
        <v>275.85000000000002</v>
      </c>
      <c r="D352" s="38">
        <v>277.76666666666665</v>
      </c>
      <c r="E352" s="38">
        <v>273.58333333333331</v>
      </c>
      <c r="F352" s="38">
        <v>271.31666666666666</v>
      </c>
      <c r="G352" s="38">
        <v>267.13333333333333</v>
      </c>
      <c r="H352" s="38">
        <v>280.0333333333333</v>
      </c>
      <c r="I352" s="38">
        <v>284.2166666666667</v>
      </c>
      <c r="J352" s="38">
        <v>286.48333333333329</v>
      </c>
      <c r="K352" s="31">
        <v>281.95</v>
      </c>
      <c r="L352" s="31">
        <v>275.5</v>
      </c>
      <c r="M352" s="31">
        <v>7.2717700000000001</v>
      </c>
      <c r="N352" s="1"/>
      <c r="O352" s="1"/>
    </row>
    <row r="353" spans="1:15" ht="12.75" customHeight="1">
      <c r="A353" s="33">
        <v>343</v>
      </c>
      <c r="B353" s="58" t="s">
        <v>474</v>
      </c>
      <c r="C353" s="31">
        <v>1200.7</v>
      </c>
      <c r="D353" s="38">
        <v>1209.8999999999999</v>
      </c>
      <c r="E353" s="38">
        <v>1185.7999999999997</v>
      </c>
      <c r="F353" s="38">
        <v>1170.8999999999999</v>
      </c>
      <c r="G353" s="38">
        <v>1146.7999999999997</v>
      </c>
      <c r="H353" s="38">
        <v>1224.7999999999997</v>
      </c>
      <c r="I353" s="38">
        <v>1248.8999999999996</v>
      </c>
      <c r="J353" s="38">
        <v>1263.7999999999997</v>
      </c>
      <c r="K353" s="31">
        <v>1234</v>
      </c>
      <c r="L353" s="31">
        <v>1195</v>
      </c>
      <c r="M353" s="31">
        <v>4.0594900000000003</v>
      </c>
      <c r="N353" s="1"/>
      <c r="O353" s="1"/>
    </row>
    <row r="354" spans="1:15" ht="12.75" customHeight="1">
      <c r="A354" s="33">
        <v>344</v>
      </c>
      <c r="B354" s="58" t="s">
        <v>290</v>
      </c>
      <c r="C354" s="31">
        <v>882.8</v>
      </c>
      <c r="D354" s="38">
        <v>884.83333333333337</v>
      </c>
      <c r="E354" s="38">
        <v>864.36666666666679</v>
      </c>
      <c r="F354" s="38">
        <v>845.93333333333339</v>
      </c>
      <c r="G354" s="38">
        <v>825.46666666666681</v>
      </c>
      <c r="H354" s="38">
        <v>903.26666666666677</v>
      </c>
      <c r="I354" s="38">
        <v>923.73333333333323</v>
      </c>
      <c r="J354" s="38">
        <v>942.16666666666674</v>
      </c>
      <c r="K354" s="31">
        <v>905.3</v>
      </c>
      <c r="L354" s="31">
        <v>866.4</v>
      </c>
      <c r="M354" s="31">
        <v>41.82743</v>
      </c>
      <c r="N354" s="1"/>
      <c r="O354" s="1"/>
    </row>
    <row r="355" spans="1:15" ht="12.75" customHeight="1">
      <c r="A355" s="33">
        <v>345</v>
      </c>
      <c r="B355" s="58" t="s">
        <v>193</v>
      </c>
      <c r="C355" s="31">
        <v>4001.6</v>
      </c>
      <c r="D355" s="38">
        <v>3979.6166666666668</v>
      </c>
      <c r="E355" s="38">
        <v>3945.2333333333336</v>
      </c>
      <c r="F355" s="38">
        <v>3888.8666666666668</v>
      </c>
      <c r="G355" s="38">
        <v>3854.4833333333336</v>
      </c>
      <c r="H355" s="38">
        <v>4035.9833333333336</v>
      </c>
      <c r="I355" s="38">
        <v>4070.3666666666668</v>
      </c>
      <c r="J355" s="38">
        <v>4126.7333333333336</v>
      </c>
      <c r="K355" s="31">
        <v>4014</v>
      </c>
      <c r="L355" s="31">
        <v>3923.25</v>
      </c>
      <c r="M355" s="31">
        <v>0.62216000000000005</v>
      </c>
      <c r="N355" s="1"/>
      <c r="O355" s="1"/>
    </row>
    <row r="356" spans="1:15" ht="12.75" customHeight="1">
      <c r="A356" s="33">
        <v>346</v>
      </c>
      <c r="B356" s="58" t="s">
        <v>475</v>
      </c>
      <c r="C356" s="31">
        <v>233.6</v>
      </c>
      <c r="D356" s="38">
        <v>233.85</v>
      </c>
      <c r="E356" s="38">
        <v>231.95</v>
      </c>
      <c r="F356" s="38">
        <v>230.29999999999998</v>
      </c>
      <c r="G356" s="38">
        <v>228.39999999999998</v>
      </c>
      <c r="H356" s="38">
        <v>235.5</v>
      </c>
      <c r="I356" s="38">
        <v>237.40000000000003</v>
      </c>
      <c r="J356" s="38">
        <v>239.05</v>
      </c>
      <c r="K356" s="31">
        <v>235.75</v>
      </c>
      <c r="L356" s="31">
        <v>232.2</v>
      </c>
      <c r="M356" s="31">
        <v>0.99772000000000005</v>
      </c>
      <c r="N356" s="1"/>
      <c r="O356" s="1"/>
    </row>
    <row r="357" spans="1:15" ht="12.75" customHeight="1">
      <c r="A357" s="33">
        <v>347</v>
      </c>
      <c r="B357" s="58" t="s">
        <v>195</v>
      </c>
      <c r="C357" s="31">
        <v>39611.9</v>
      </c>
      <c r="D357" s="38">
        <v>39463.966666666667</v>
      </c>
      <c r="E357" s="38">
        <v>39147.933333333334</v>
      </c>
      <c r="F357" s="38">
        <v>38683.966666666667</v>
      </c>
      <c r="G357" s="38">
        <v>38367.933333333334</v>
      </c>
      <c r="H357" s="38">
        <v>39927.933333333334</v>
      </c>
      <c r="I357" s="38">
        <v>40243.966666666674</v>
      </c>
      <c r="J357" s="38">
        <v>40707.933333333334</v>
      </c>
      <c r="K357" s="31">
        <v>39780</v>
      </c>
      <c r="L357" s="31">
        <v>39000</v>
      </c>
      <c r="M357" s="31">
        <v>0.12059</v>
      </c>
      <c r="N357" s="1"/>
      <c r="O357" s="1"/>
    </row>
    <row r="358" spans="1:15" ht="12.75" customHeight="1">
      <c r="A358" s="33">
        <v>348</v>
      </c>
      <c r="B358" s="58" t="s">
        <v>292</v>
      </c>
      <c r="C358" s="31">
        <v>1252</v>
      </c>
      <c r="D358" s="38">
        <v>1254.3333333333333</v>
      </c>
      <c r="E358" s="38">
        <v>1230.7166666666665</v>
      </c>
      <c r="F358" s="38">
        <v>1209.4333333333332</v>
      </c>
      <c r="G358" s="38">
        <v>1185.8166666666664</v>
      </c>
      <c r="H358" s="38">
        <v>1275.6166666666666</v>
      </c>
      <c r="I358" s="38">
        <v>1299.2333333333333</v>
      </c>
      <c r="J358" s="38">
        <v>1320.5166666666667</v>
      </c>
      <c r="K358" s="31">
        <v>1277.95</v>
      </c>
      <c r="L358" s="31">
        <v>1233.05</v>
      </c>
      <c r="M358" s="31">
        <v>2.14507</v>
      </c>
      <c r="N358" s="1"/>
      <c r="O358" s="1"/>
    </row>
    <row r="359" spans="1:15" ht="12.75" customHeight="1">
      <c r="A359" s="33">
        <v>349</v>
      </c>
      <c r="B359" s="58" t="s">
        <v>291</v>
      </c>
      <c r="C359" s="31">
        <v>753.9</v>
      </c>
      <c r="D359" s="38">
        <v>759.30000000000007</v>
      </c>
      <c r="E359" s="38">
        <v>745.95000000000016</v>
      </c>
      <c r="F359" s="38">
        <v>738.00000000000011</v>
      </c>
      <c r="G359" s="38">
        <v>724.6500000000002</v>
      </c>
      <c r="H359" s="38">
        <v>767.25000000000011</v>
      </c>
      <c r="I359" s="38">
        <v>780.6</v>
      </c>
      <c r="J359" s="38">
        <v>788.55000000000007</v>
      </c>
      <c r="K359" s="31">
        <v>772.65</v>
      </c>
      <c r="L359" s="31">
        <v>751.35</v>
      </c>
      <c r="M359" s="31">
        <v>8.5972100000000005</v>
      </c>
      <c r="N359" s="1"/>
      <c r="O359" s="1"/>
    </row>
    <row r="360" spans="1:15" ht="12.75" customHeight="1">
      <c r="A360" s="33">
        <v>350</v>
      </c>
      <c r="B360" s="58" t="s">
        <v>476</v>
      </c>
      <c r="C360" s="31">
        <v>156.85</v>
      </c>
      <c r="D360" s="38">
        <v>157.58333333333331</v>
      </c>
      <c r="E360" s="38">
        <v>155.46666666666664</v>
      </c>
      <c r="F360" s="38">
        <v>154.08333333333331</v>
      </c>
      <c r="G360" s="38">
        <v>151.96666666666664</v>
      </c>
      <c r="H360" s="38">
        <v>158.96666666666664</v>
      </c>
      <c r="I360" s="38">
        <v>161.08333333333331</v>
      </c>
      <c r="J360" s="38">
        <v>162.46666666666664</v>
      </c>
      <c r="K360" s="31">
        <v>159.69999999999999</v>
      </c>
      <c r="L360" s="31">
        <v>156.19999999999999</v>
      </c>
      <c r="M360" s="31">
        <v>8.30959</v>
      </c>
      <c r="N360" s="1"/>
      <c r="O360" s="1"/>
    </row>
    <row r="361" spans="1:15" ht="12.75" customHeight="1">
      <c r="A361" s="33">
        <v>351</v>
      </c>
      <c r="B361" s="58" t="s">
        <v>197</v>
      </c>
      <c r="C361" s="31">
        <v>5047.55</v>
      </c>
      <c r="D361" s="38">
        <v>5090.7166666666662</v>
      </c>
      <c r="E361" s="38">
        <v>4991.4333333333325</v>
      </c>
      <c r="F361" s="38">
        <v>4935.3166666666666</v>
      </c>
      <c r="G361" s="38">
        <v>4836.0333333333328</v>
      </c>
      <c r="H361" s="38">
        <v>5146.8333333333321</v>
      </c>
      <c r="I361" s="38">
        <v>5246.1166666666668</v>
      </c>
      <c r="J361" s="38">
        <v>5302.2333333333318</v>
      </c>
      <c r="K361" s="31">
        <v>5190</v>
      </c>
      <c r="L361" s="31">
        <v>5034.6000000000004</v>
      </c>
      <c r="M361" s="31">
        <v>2.9897999999999998</v>
      </c>
      <c r="N361" s="1"/>
      <c r="O361" s="1"/>
    </row>
    <row r="362" spans="1:15" ht="12.75" customHeight="1">
      <c r="A362" s="33">
        <v>352</v>
      </c>
      <c r="B362" s="58" t="s">
        <v>198</v>
      </c>
      <c r="C362" s="31">
        <v>218.1</v>
      </c>
      <c r="D362" s="38">
        <v>218.61666666666667</v>
      </c>
      <c r="E362" s="38">
        <v>217.33333333333334</v>
      </c>
      <c r="F362" s="38">
        <v>216.56666666666666</v>
      </c>
      <c r="G362" s="38">
        <v>215.28333333333333</v>
      </c>
      <c r="H362" s="38">
        <v>219.38333333333335</v>
      </c>
      <c r="I362" s="38">
        <v>220.66666666666666</v>
      </c>
      <c r="J362" s="38">
        <v>221.43333333333337</v>
      </c>
      <c r="K362" s="31">
        <v>219.9</v>
      </c>
      <c r="L362" s="31">
        <v>217.85</v>
      </c>
      <c r="M362" s="31">
        <v>13.64231</v>
      </c>
      <c r="N362" s="1"/>
      <c r="O362" s="1"/>
    </row>
    <row r="363" spans="1:15" ht="12.75" customHeight="1">
      <c r="A363" s="33">
        <v>353</v>
      </c>
      <c r="B363" s="58" t="s">
        <v>479</v>
      </c>
      <c r="C363" s="31">
        <v>3840.2</v>
      </c>
      <c r="D363" s="38">
        <v>3843.0666666666671</v>
      </c>
      <c r="E363" s="38">
        <v>3826.1333333333341</v>
      </c>
      <c r="F363" s="38">
        <v>3812.0666666666671</v>
      </c>
      <c r="G363" s="38">
        <v>3795.1333333333341</v>
      </c>
      <c r="H363" s="38">
        <v>3857.1333333333341</v>
      </c>
      <c r="I363" s="38">
        <v>3874.0666666666675</v>
      </c>
      <c r="J363" s="38">
        <v>3888.1333333333341</v>
      </c>
      <c r="K363" s="31">
        <v>3860</v>
      </c>
      <c r="L363" s="31">
        <v>3829</v>
      </c>
      <c r="M363" s="31">
        <v>7.0059999999999997E-2</v>
      </c>
      <c r="N363" s="1"/>
      <c r="O363" s="1"/>
    </row>
    <row r="364" spans="1:15" ht="12.75" customHeight="1">
      <c r="A364" s="33">
        <v>354</v>
      </c>
      <c r="B364" s="58" t="s">
        <v>480</v>
      </c>
      <c r="C364" s="31">
        <v>1778.9</v>
      </c>
      <c r="D364" s="38">
        <v>1771.7833333333335</v>
      </c>
      <c r="E364" s="38">
        <v>1753.5666666666671</v>
      </c>
      <c r="F364" s="38">
        <v>1728.2333333333336</v>
      </c>
      <c r="G364" s="38">
        <v>1710.0166666666671</v>
      </c>
      <c r="H364" s="38">
        <v>1797.116666666667</v>
      </c>
      <c r="I364" s="38">
        <v>1815.3333333333337</v>
      </c>
      <c r="J364" s="38">
        <v>1840.666666666667</v>
      </c>
      <c r="K364" s="31">
        <v>1790</v>
      </c>
      <c r="L364" s="31">
        <v>1746.45</v>
      </c>
      <c r="M364" s="31">
        <v>1.5348999999999999</v>
      </c>
      <c r="N364" s="1"/>
      <c r="O364" s="1"/>
    </row>
    <row r="365" spans="1:15" ht="12.75" customHeight="1">
      <c r="A365" s="33">
        <v>355</v>
      </c>
      <c r="B365" s="58" t="s">
        <v>201</v>
      </c>
      <c r="C365" s="31">
        <v>3632.2</v>
      </c>
      <c r="D365" s="38">
        <v>3643.4</v>
      </c>
      <c r="E365" s="38">
        <v>3613.8</v>
      </c>
      <c r="F365" s="38">
        <v>3595.4</v>
      </c>
      <c r="G365" s="38">
        <v>3565.8</v>
      </c>
      <c r="H365" s="38">
        <v>3661.8</v>
      </c>
      <c r="I365" s="38">
        <v>3691.3999999999996</v>
      </c>
      <c r="J365" s="38">
        <v>3709.8</v>
      </c>
      <c r="K365" s="31">
        <v>3673</v>
      </c>
      <c r="L365" s="31">
        <v>3625</v>
      </c>
      <c r="M365" s="31">
        <v>2.1217299999999999</v>
      </c>
      <c r="N365" s="1"/>
      <c r="O365" s="1"/>
    </row>
    <row r="366" spans="1:15" ht="12.75" customHeight="1">
      <c r="A366" s="33">
        <v>356</v>
      </c>
      <c r="B366" s="58" t="s">
        <v>200</v>
      </c>
      <c r="C366" s="31">
        <v>2514.1</v>
      </c>
      <c r="D366" s="38">
        <v>2521.25</v>
      </c>
      <c r="E366" s="38">
        <v>2502.9</v>
      </c>
      <c r="F366" s="38">
        <v>2491.7000000000003</v>
      </c>
      <c r="G366" s="38">
        <v>2473.3500000000004</v>
      </c>
      <c r="H366" s="38">
        <v>2532.4499999999998</v>
      </c>
      <c r="I366" s="38">
        <v>2550.8000000000002</v>
      </c>
      <c r="J366" s="38">
        <v>2561.9999999999995</v>
      </c>
      <c r="K366" s="31">
        <v>2539.6</v>
      </c>
      <c r="L366" s="31">
        <v>2510.0500000000002</v>
      </c>
      <c r="M366" s="31">
        <v>3.4215</v>
      </c>
      <c r="N366" s="1"/>
      <c r="O366" s="1"/>
    </row>
    <row r="367" spans="1:15" ht="12.75" customHeight="1">
      <c r="A367" s="33">
        <v>357</v>
      </c>
      <c r="B367" s="58" t="s">
        <v>196</v>
      </c>
      <c r="C367" s="31">
        <v>1106.6500000000001</v>
      </c>
      <c r="D367" s="38">
        <v>1097.7666666666667</v>
      </c>
      <c r="E367" s="38">
        <v>1072.2333333333333</v>
      </c>
      <c r="F367" s="38">
        <v>1037.8166666666666</v>
      </c>
      <c r="G367" s="38">
        <v>1012.2833333333333</v>
      </c>
      <c r="H367" s="38">
        <v>1132.1833333333334</v>
      </c>
      <c r="I367" s="38">
        <v>1157.7166666666667</v>
      </c>
      <c r="J367" s="38">
        <v>1192.1333333333334</v>
      </c>
      <c r="K367" s="31">
        <v>1123.3</v>
      </c>
      <c r="L367" s="31">
        <v>1063.3499999999999</v>
      </c>
      <c r="M367" s="31">
        <v>53.153269999999999</v>
      </c>
      <c r="N367" s="1"/>
      <c r="O367" s="1"/>
    </row>
    <row r="368" spans="1:15" ht="12.75" customHeight="1">
      <c r="A368" s="33">
        <v>358</v>
      </c>
      <c r="B368" s="58" t="s">
        <v>481</v>
      </c>
      <c r="C368" s="31">
        <v>100.8</v>
      </c>
      <c r="D368" s="38">
        <v>100.85000000000001</v>
      </c>
      <c r="E368" s="38">
        <v>99.450000000000017</v>
      </c>
      <c r="F368" s="38">
        <v>98.100000000000009</v>
      </c>
      <c r="G368" s="38">
        <v>96.700000000000017</v>
      </c>
      <c r="H368" s="38">
        <v>102.20000000000002</v>
      </c>
      <c r="I368" s="38">
        <v>103.60000000000002</v>
      </c>
      <c r="J368" s="38">
        <v>104.95000000000002</v>
      </c>
      <c r="K368" s="31">
        <v>102.25</v>
      </c>
      <c r="L368" s="31">
        <v>99.5</v>
      </c>
      <c r="M368" s="31">
        <v>44.692</v>
      </c>
      <c r="N368" s="1"/>
      <c r="O368" s="1"/>
    </row>
    <row r="369" spans="1:15" ht="12.75" customHeight="1">
      <c r="A369" s="33">
        <v>359</v>
      </c>
      <c r="B369" s="58" t="s">
        <v>477</v>
      </c>
      <c r="C369" s="31">
        <v>652.04999999999995</v>
      </c>
      <c r="D369" s="38">
        <v>649.08333333333337</v>
      </c>
      <c r="E369" s="38">
        <v>643.16666666666674</v>
      </c>
      <c r="F369" s="38">
        <v>634.28333333333342</v>
      </c>
      <c r="G369" s="38">
        <v>628.36666666666679</v>
      </c>
      <c r="H369" s="38">
        <v>657.9666666666667</v>
      </c>
      <c r="I369" s="38">
        <v>663.88333333333344</v>
      </c>
      <c r="J369" s="38">
        <v>672.76666666666665</v>
      </c>
      <c r="K369" s="31">
        <v>655</v>
      </c>
      <c r="L369" s="31">
        <v>640.20000000000005</v>
      </c>
      <c r="M369" s="31">
        <v>2.4822799999999998</v>
      </c>
      <c r="N369" s="1"/>
      <c r="O369" s="1"/>
    </row>
    <row r="370" spans="1:15" ht="12.75" customHeight="1">
      <c r="A370" s="33">
        <v>360</v>
      </c>
      <c r="B370" s="58" t="s">
        <v>478</v>
      </c>
      <c r="C370" s="31">
        <v>321.85000000000002</v>
      </c>
      <c r="D370" s="38">
        <v>319.91666666666669</v>
      </c>
      <c r="E370" s="38">
        <v>316.98333333333335</v>
      </c>
      <c r="F370" s="38">
        <v>312.11666666666667</v>
      </c>
      <c r="G370" s="38">
        <v>309.18333333333334</v>
      </c>
      <c r="H370" s="38">
        <v>324.78333333333336</v>
      </c>
      <c r="I370" s="38">
        <v>327.71666666666664</v>
      </c>
      <c r="J370" s="38">
        <v>332.58333333333337</v>
      </c>
      <c r="K370" s="31">
        <v>322.85000000000002</v>
      </c>
      <c r="L370" s="31">
        <v>315.05</v>
      </c>
      <c r="M370" s="31">
        <v>1.85127</v>
      </c>
      <c r="N370" s="1"/>
      <c r="O370" s="1"/>
    </row>
    <row r="371" spans="1:15" ht="12.75" customHeight="1">
      <c r="A371" s="33">
        <v>361</v>
      </c>
      <c r="B371" s="58" t="s">
        <v>482</v>
      </c>
      <c r="C371" s="31">
        <v>1440.65</v>
      </c>
      <c r="D371" s="38">
        <v>1436.9333333333334</v>
      </c>
      <c r="E371" s="38">
        <v>1419.9666666666667</v>
      </c>
      <c r="F371" s="38">
        <v>1399.2833333333333</v>
      </c>
      <c r="G371" s="38">
        <v>1382.3166666666666</v>
      </c>
      <c r="H371" s="38">
        <v>1457.6166666666668</v>
      </c>
      <c r="I371" s="38">
        <v>1474.5833333333335</v>
      </c>
      <c r="J371" s="38">
        <v>1495.2666666666669</v>
      </c>
      <c r="K371" s="31">
        <v>1453.9</v>
      </c>
      <c r="L371" s="31">
        <v>1416.25</v>
      </c>
      <c r="M371" s="31">
        <v>0.60679000000000005</v>
      </c>
      <c r="N371" s="1"/>
      <c r="O371" s="1"/>
    </row>
    <row r="372" spans="1:15" ht="12.75" customHeight="1">
      <c r="A372" s="33">
        <v>362</v>
      </c>
      <c r="B372" s="58" t="s">
        <v>203</v>
      </c>
      <c r="C372" s="31">
        <v>5093.45</v>
      </c>
      <c r="D372" s="38">
        <v>5069.5666666666666</v>
      </c>
      <c r="E372" s="38">
        <v>5025.7833333333328</v>
      </c>
      <c r="F372" s="38">
        <v>4958.1166666666659</v>
      </c>
      <c r="G372" s="38">
        <v>4914.3333333333321</v>
      </c>
      <c r="H372" s="38">
        <v>5137.2333333333336</v>
      </c>
      <c r="I372" s="38">
        <v>5181.0166666666682</v>
      </c>
      <c r="J372" s="38">
        <v>5248.6833333333343</v>
      </c>
      <c r="K372" s="31">
        <v>5113.3500000000004</v>
      </c>
      <c r="L372" s="31">
        <v>5001.8999999999996</v>
      </c>
      <c r="M372" s="31">
        <v>6.6902299999999997</v>
      </c>
      <c r="N372" s="1"/>
      <c r="O372" s="1"/>
    </row>
    <row r="373" spans="1:15" ht="12.75" customHeight="1">
      <c r="A373" s="33">
        <v>363</v>
      </c>
      <c r="B373" s="58" t="s">
        <v>483</v>
      </c>
      <c r="C373" s="31">
        <v>1102.6500000000001</v>
      </c>
      <c r="D373" s="38">
        <v>1109.55</v>
      </c>
      <c r="E373" s="38">
        <v>1094.0999999999999</v>
      </c>
      <c r="F373" s="38">
        <v>1085.55</v>
      </c>
      <c r="G373" s="38">
        <v>1070.0999999999999</v>
      </c>
      <c r="H373" s="38">
        <v>1118.0999999999999</v>
      </c>
      <c r="I373" s="38">
        <v>1133.5500000000002</v>
      </c>
      <c r="J373" s="38">
        <v>1142.0999999999999</v>
      </c>
      <c r="K373" s="31">
        <v>1125</v>
      </c>
      <c r="L373" s="31">
        <v>1101</v>
      </c>
      <c r="M373" s="31">
        <v>1.01718</v>
      </c>
      <c r="N373" s="1"/>
      <c r="O373" s="1"/>
    </row>
    <row r="374" spans="1:15" ht="12.75" customHeight="1">
      <c r="A374" s="33">
        <v>364</v>
      </c>
      <c r="B374" s="58" t="s">
        <v>293</v>
      </c>
      <c r="C374" s="31">
        <v>416</v>
      </c>
      <c r="D374" s="38">
        <v>420.95</v>
      </c>
      <c r="E374" s="38">
        <v>408.09999999999997</v>
      </c>
      <c r="F374" s="38">
        <v>400.2</v>
      </c>
      <c r="G374" s="38">
        <v>387.34999999999997</v>
      </c>
      <c r="H374" s="38">
        <v>428.84999999999997</v>
      </c>
      <c r="I374" s="38">
        <v>441.7</v>
      </c>
      <c r="J374" s="38">
        <v>449.59999999999997</v>
      </c>
      <c r="K374" s="31">
        <v>433.8</v>
      </c>
      <c r="L374" s="31">
        <v>413.05</v>
      </c>
      <c r="M374" s="31">
        <v>16.783190000000001</v>
      </c>
      <c r="N374" s="1"/>
      <c r="O374" s="1"/>
    </row>
    <row r="375" spans="1:15" ht="12.75" customHeight="1">
      <c r="A375" s="33">
        <v>365</v>
      </c>
      <c r="B375" s="58" t="s">
        <v>199</v>
      </c>
      <c r="C375" s="31">
        <v>272.05</v>
      </c>
      <c r="D375" s="38">
        <v>271.09999999999997</v>
      </c>
      <c r="E375" s="38">
        <v>269.24999999999994</v>
      </c>
      <c r="F375" s="38">
        <v>266.45</v>
      </c>
      <c r="G375" s="38">
        <v>264.59999999999997</v>
      </c>
      <c r="H375" s="38">
        <v>273.89999999999992</v>
      </c>
      <c r="I375" s="38">
        <v>275.74999999999994</v>
      </c>
      <c r="J375" s="38">
        <v>278.5499999999999</v>
      </c>
      <c r="K375" s="31">
        <v>272.95</v>
      </c>
      <c r="L375" s="31">
        <v>268.3</v>
      </c>
      <c r="M375" s="31">
        <v>165.39232000000001</v>
      </c>
      <c r="N375" s="1"/>
      <c r="O375" s="1"/>
    </row>
    <row r="376" spans="1:15" ht="12.75" customHeight="1">
      <c r="A376" s="33">
        <v>366</v>
      </c>
      <c r="B376" s="58" t="s">
        <v>204</v>
      </c>
      <c r="C376" s="31">
        <v>248.5</v>
      </c>
      <c r="D376" s="38">
        <v>246.68333333333331</v>
      </c>
      <c r="E376" s="38">
        <v>244.36666666666662</v>
      </c>
      <c r="F376" s="38">
        <v>240.23333333333332</v>
      </c>
      <c r="G376" s="38">
        <v>237.91666666666663</v>
      </c>
      <c r="H376" s="38">
        <v>250.81666666666661</v>
      </c>
      <c r="I376" s="38">
        <v>253.13333333333327</v>
      </c>
      <c r="J376" s="38">
        <v>257.26666666666659</v>
      </c>
      <c r="K376" s="31">
        <v>249</v>
      </c>
      <c r="L376" s="31">
        <v>242.55</v>
      </c>
      <c r="M376" s="31">
        <v>89.314989999999995</v>
      </c>
      <c r="N376" s="1"/>
      <c r="O376" s="1"/>
    </row>
    <row r="377" spans="1:15" ht="12.75" customHeight="1">
      <c r="A377" s="33">
        <v>367</v>
      </c>
      <c r="B377" s="58" t="s">
        <v>484</v>
      </c>
      <c r="C377" s="31">
        <v>476.55</v>
      </c>
      <c r="D377" s="38">
        <v>476.66666666666669</v>
      </c>
      <c r="E377" s="38">
        <v>471.88333333333338</v>
      </c>
      <c r="F377" s="38">
        <v>467.2166666666667</v>
      </c>
      <c r="G377" s="38">
        <v>462.43333333333339</v>
      </c>
      <c r="H377" s="38">
        <v>481.33333333333337</v>
      </c>
      <c r="I377" s="38">
        <v>486.11666666666667</v>
      </c>
      <c r="J377" s="38">
        <v>490.78333333333336</v>
      </c>
      <c r="K377" s="31">
        <v>481.45</v>
      </c>
      <c r="L377" s="31">
        <v>472</v>
      </c>
      <c r="M377" s="31">
        <v>9.0171500000000009</v>
      </c>
      <c r="N377" s="1"/>
      <c r="O377" s="1"/>
    </row>
    <row r="378" spans="1:15" ht="12.75" customHeight="1">
      <c r="A378" s="33">
        <v>368</v>
      </c>
      <c r="B378" s="58" t="s">
        <v>294</v>
      </c>
      <c r="C378" s="31">
        <v>570.1</v>
      </c>
      <c r="D378" s="38">
        <v>570.56666666666672</v>
      </c>
      <c r="E378" s="38">
        <v>567.18333333333339</v>
      </c>
      <c r="F378" s="38">
        <v>564.26666666666665</v>
      </c>
      <c r="G378" s="38">
        <v>560.88333333333333</v>
      </c>
      <c r="H378" s="38">
        <v>573.48333333333346</v>
      </c>
      <c r="I378" s="38">
        <v>576.8666666666669</v>
      </c>
      <c r="J378" s="38">
        <v>579.78333333333353</v>
      </c>
      <c r="K378" s="31">
        <v>573.95000000000005</v>
      </c>
      <c r="L378" s="31">
        <v>567.65</v>
      </c>
      <c r="M378" s="31">
        <v>1.36904</v>
      </c>
      <c r="N378" s="1"/>
      <c r="O378" s="1"/>
    </row>
    <row r="379" spans="1:15" ht="12.75" customHeight="1">
      <c r="A379" s="33">
        <v>369</v>
      </c>
      <c r="B379" s="58" t="s">
        <v>485</v>
      </c>
      <c r="C379" s="31">
        <v>693.6</v>
      </c>
      <c r="D379" s="38">
        <v>694.93333333333339</v>
      </c>
      <c r="E379" s="38">
        <v>689.81666666666683</v>
      </c>
      <c r="F379" s="38">
        <v>686.03333333333342</v>
      </c>
      <c r="G379" s="38">
        <v>680.91666666666686</v>
      </c>
      <c r="H379" s="38">
        <v>698.71666666666681</v>
      </c>
      <c r="I379" s="38">
        <v>703.83333333333337</v>
      </c>
      <c r="J379" s="38">
        <v>707.61666666666679</v>
      </c>
      <c r="K379" s="31">
        <v>700.05</v>
      </c>
      <c r="L379" s="31">
        <v>691.15</v>
      </c>
      <c r="M379" s="31">
        <v>1.0641700000000001</v>
      </c>
      <c r="N379" s="1"/>
      <c r="O379" s="1"/>
    </row>
    <row r="380" spans="1:15" ht="12.75" customHeight="1">
      <c r="A380" s="33">
        <v>370</v>
      </c>
      <c r="B380" s="58" t="s">
        <v>486</v>
      </c>
      <c r="C380" s="31">
        <v>128.19999999999999</v>
      </c>
      <c r="D380" s="38">
        <v>129.56666666666666</v>
      </c>
      <c r="E380" s="38">
        <v>126.63333333333333</v>
      </c>
      <c r="F380" s="38">
        <v>125.06666666666666</v>
      </c>
      <c r="G380" s="38">
        <v>122.13333333333333</v>
      </c>
      <c r="H380" s="38">
        <v>131.13333333333333</v>
      </c>
      <c r="I380" s="38">
        <v>134.06666666666666</v>
      </c>
      <c r="J380" s="38">
        <v>135.63333333333333</v>
      </c>
      <c r="K380" s="31">
        <v>132.5</v>
      </c>
      <c r="L380" s="31">
        <v>128</v>
      </c>
      <c r="M380" s="31">
        <v>1.64131</v>
      </c>
      <c r="N380" s="1"/>
      <c r="O380" s="1"/>
    </row>
    <row r="381" spans="1:15" ht="12.75" customHeight="1">
      <c r="A381" s="33">
        <v>371</v>
      </c>
      <c r="B381" s="58" t="s">
        <v>295</v>
      </c>
      <c r="C381" s="31">
        <v>16422.2</v>
      </c>
      <c r="D381" s="38">
        <v>16153.083333333334</v>
      </c>
      <c r="E381" s="38">
        <v>15706.166666666668</v>
      </c>
      <c r="F381" s="38">
        <v>14990.133333333333</v>
      </c>
      <c r="G381" s="38">
        <v>14543.216666666667</v>
      </c>
      <c r="H381" s="38">
        <v>16869.116666666669</v>
      </c>
      <c r="I381" s="38">
        <v>17316.033333333336</v>
      </c>
      <c r="J381" s="38">
        <v>18032.066666666669</v>
      </c>
      <c r="K381" s="31">
        <v>16600</v>
      </c>
      <c r="L381" s="31">
        <v>15437.05</v>
      </c>
      <c r="M381" s="31">
        <v>0.37787999999999999</v>
      </c>
      <c r="N381" s="1"/>
      <c r="O381" s="1"/>
    </row>
    <row r="382" spans="1:15" ht="12.75" customHeight="1">
      <c r="A382" s="33">
        <v>372</v>
      </c>
      <c r="B382" s="58" t="s">
        <v>202</v>
      </c>
      <c r="C382" s="31">
        <v>62.5</v>
      </c>
      <c r="D382" s="38">
        <v>62.366666666666667</v>
      </c>
      <c r="E382" s="38">
        <v>61.483333333333334</v>
      </c>
      <c r="F382" s="38">
        <v>60.466666666666669</v>
      </c>
      <c r="G382" s="38">
        <v>59.583333333333336</v>
      </c>
      <c r="H382" s="38">
        <v>63.383333333333333</v>
      </c>
      <c r="I382" s="38">
        <v>64.26666666666668</v>
      </c>
      <c r="J382" s="38">
        <v>65.283333333333331</v>
      </c>
      <c r="K382" s="31">
        <v>63.25</v>
      </c>
      <c r="L382" s="31">
        <v>61.35</v>
      </c>
      <c r="M382" s="31">
        <v>516.11749999999995</v>
      </c>
      <c r="N382" s="1"/>
      <c r="O382" s="1"/>
    </row>
    <row r="383" spans="1:15" ht="12.75" customHeight="1">
      <c r="A383" s="33">
        <v>373</v>
      </c>
      <c r="B383" s="58" t="s">
        <v>206</v>
      </c>
      <c r="C383" s="31">
        <v>1737.25</v>
      </c>
      <c r="D383" s="38">
        <v>1738.9166666666667</v>
      </c>
      <c r="E383" s="38">
        <v>1722.8333333333335</v>
      </c>
      <c r="F383" s="38">
        <v>1708.4166666666667</v>
      </c>
      <c r="G383" s="38">
        <v>1692.3333333333335</v>
      </c>
      <c r="H383" s="38">
        <v>1753.3333333333335</v>
      </c>
      <c r="I383" s="38">
        <v>1769.416666666667</v>
      </c>
      <c r="J383" s="38">
        <v>1783.8333333333335</v>
      </c>
      <c r="K383" s="31">
        <v>1755</v>
      </c>
      <c r="L383" s="31">
        <v>1724.5</v>
      </c>
      <c r="M383" s="31">
        <v>5.7548700000000004</v>
      </c>
      <c r="N383" s="1"/>
      <c r="O383" s="1"/>
    </row>
    <row r="384" spans="1:15" ht="12.75" customHeight="1">
      <c r="A384" s="33">
        <v>374</v>
      </c>
      <c r="B384" s="58" t="s">
        <v>487</v>
      </c>
      <c r="C384" s="31">
        <v>426.75</v>
      </c>
      <c r="D384" s="38">
        <v>425.48333333333335</v>
      </c>
      <c r="E384" s="38">
        <v>422.36666666666667</v>
      </c>
      <c r="F384" s="38">
        <v>417.98333333333335</v>
      </c>
      <c r="G384" s="38">
        <v>414.86666666666667</v>
      </c>
      <c r="H384" s="38">
        <v>429.86666666666667</v>
      </c>
      <c r="I384" s="38">
        <v>432.98333333333335</v>
      </c>
      <c r="J384" s="38">
        <v>437.36666666666667</v>
      </c>
      <c r="K384" s="31">
        <v>428.6</v>
      </c>
      <c r="L384" s="31">
        <v>421.1</v>
      </c>
      <c r="M384" s="31">
        <v>0.91317999999999999</v>
      </c>
      <c r="N384" s="1"/>
      <c r="O384" s="1"/>
    </row>
    <row r="385" spans="1:15" ht="12.75" customHeight="1">
      <c r="A385" s="33">
        <v>375</v>
      </c>
      <c r="B385" s="58" t="s">
        <v>490</v>
      </c>
      <c r="C385" s="31">
        <v>1258.95</v>
      </c>
      <c r="D385" s="38">
        <v>1256.9833333333333</v>
      </c>
      <c r="E385" s="38">
        <v>1243.9666666666667</v>
      </c>
      <c r="F385" s="38">
        <v>1228.9833333333333</v>
      </c>
      <c r="G385" s="38">
        <v>1215.9666666666667</v>
      </c>
      <c r="H385" s="38">
        <v>1271.9666666666667</v>
      </c>
      <c r="I385" s="38">
        <v>1284.9833333333336</v>
      </c>
      <c r="J385" s="38">
        <v>1299.9666666666667</v>
      </c>
      <c r="K385" s="31">
        <v>1270</v>
      </c>
      <c r="L385" s="31">
        <v>1242</v>
      </c>
      <c r="M385" s="31">
        <v>1.2074499999999999</v>
      </c>
      <c r="N385" s="1"/>
      <c r="O385" s="1"/>
    </row>
    <row r="386" spans="1:15" ht="12.75" customHeight="1">
      <c r="A386" s="33">
        <v>376</v>
      </c>
      <c r="B386" s="58" t="s">
        <v>491</v>
      </c>
      <c r="C386" s="31">
        <v>126.85</v>
      </c>
      <c r="D386" s="38">
        <v>126.13333333333333</v>
      </c>
      <c r="E386" s="38">
        <v>124.41666666666666</v>
      </c>
      <c r="F386" s="38">
        <v>121.98333333333333</v>
      </c>
      <c r="G386" s="38">
        <v>120.26666666666667</v>
      </c>
      <c r="H386" s="38">
        <v>128.56666666666666</v>
      </c>
      <c r="I386" s="38">
        <v>130.2833333333333</v>
      </c>
      <c r="J386" s="38">
        <v>132.71666666666664</v>
      </c>
      <c r="K386" s="31">
        <v>127.85</v>
      </c>
      <c r="L386" s="31">
        <v>123.7</v>
      </c>
      <c r="M386" s="31">
        <v>206.93995000000001</v>
      </c>
      <c r="N386" s="1"/>
      <c r="O386" s="1"/>
    </row>
    <row r="387" spans="1:15" ht="12.75" customHeight="1">
      <c r="A387" s="33">
        <v>377</v>
      </c>
      <c r="B387" s="58" t="s">
        <v>207</v>
      </c>
      <c r="C387" s="31">
        <v>157</v>
      </c>
      <c r="D387" s="38">
        <v>157.18333333333331</v>
      </c>
      <c r="E387" s="38">
        <v>155.91666666666663</v>
      </c>
      <c r="F387" s="38">
        <v>154.83333333333331</v>
      </c>
      <c r="G387" s="38">
        <v>153.56666666666663</v>
      </c>
      <c r="H387" s="38">
        <v>158.26666666666662</v>
      </c>
      <c r="I387" s="38">
        <v>159.53333333333333</v>
      </c>
      <c r="J387" s="38">
        <v>160.61666666666662</v>
      </c>
      <c r="K387" s="31">
        <v>158.44999999999999</v>
      </c>
      <c r="L387" s="31">
        <v>156.1</v>
      </c>
      <c r="M387" s="31">
        <v>5.2762000000000002</v>
      </c>
      <c r="N387" s="1"/>
      <c r="O387" s="1"/>
    </row>
    <row r="388" spans="1:15" ht="12.75" customHeight="1">
      <c r="A388" s="33">
        <v>378</v>
      </c>
      <c r="B388" s="58" t="s">
        <v>492</v>
      </c>
      <c r="C388" s="31">
        <v>1037.45</v>
      </c>
      <c r="D388" s="38">
        <v>1047.2</v>
      </c>
      <c r="E388" s="38">
        <v>1020.25</v>
      </c>
      <c r="F388" s="38">
        <v>1003.05</v>
      </c>
      <c r="G388" s="38">
        <v>976.09999999999991</v>
      </c>
      <c r="H388" s="38">
        <v>1064.4000000000001</v>
      </c>
      <c r="I388" s="38">
        <v>1091.3500000000004</v>
      </c>
      <c r="J388" s="38">
        <v>1108.5500000000002</v>
      </c>
      <c r="K388" s="31">
        <v>1074.1500000000001</v>
      </c>
      <c r="L388" s="31">
        <v>1030</v>
      </c>
      <c r="M388" s="31">
        <v>3.37967</v>
      </c>
      <c r="N388" s="1"/>
      <c r="O388" s="1"/>
    </row>
    <row r="389" spans="1:15" ht="12.75" customHeight="1">
      <c r="A389" s="33">
        <v>379</v>
      </c>
      <c r="B389" s="58" t="s">
        <v>493</v>
      </c>
      <c r="C389" s="31">
        <v>505.2</v>
      </c>
      <c r="D389" s="38">
        <v>508.56666666666666</v>
      </c>
      <c r="E389" s="38">
        <v>499.63333333333333</v>
      </c>
      <c r="F389" s="38">
        <v>494.06666666666666</v>
      </c>
      <c r="G389" s="38">
        <v>485.13333333333333</v>
      </c>
      <c r="H389" s="38">
        <v>514.13333333333333</v>
      </c>
      <c r="I389" s="38">
        <v>523.06666666666661</v>
      </c>
      <c r="J389" s="38">
        <v>528.63333333333333</v>
      </c>
      <c r="K389" s="31">
        <v>517.5</v>
      </c>
      <c r="L389" s="31">
        <v>503</v>
      </c>
      <c r="M389" s="31">
        <v>21.039359999999999</v>
      </c>
      <c r="N389" s="1"/>
      <c r="O389" s="1"/>
    </row>
    <row r="390" spans="1:15" ht="12.75" customHeight="1">
      <c r="A390" s="33">
        <v>380</v>
      </c>
      <c r="B390" s="58" t="s">
        <v>494</v>
      </c>
      <c r="C390" s="31">
        <v>233.7</v>
      </c>
      <c r="D390" s="38">
        <v>232.35</v>
      </c>
      <c r="E390" s="38">
        <v>227.79999999999998</v>
      </c>
      <c r="F390" s="38">
        <v>221.89999999999998</v>
      </c>
      <c r="G390" s="38">
        <v>217.34999999999997</v>
      </c>
      <c r="H390" s="38">
        <v>238.25</v>
      </c>
      <c r="I390" s="38">
        <v>242.8</v>
      </c>
      <c r="J390" s="38">
        <v>248.70000000000002</v>
      </c>
      <c r="K390" s="31">
        <v>236.9</v>
      </c>
      <c r="L390" s="31">
        <v>226.45</v>
      </c>
      <c r="M390" s="31">
        <v>23.207899999999999</v>
      </c>
      <c r="N390" s="1"/>
      <c r="O390" s="1"/>
    </row>
    <row r="391" spans="1:15" ht="12.75" customHeight="1">
      <c r="A391" s="33">
        <v>381</v>
      </c>
      <c r="B391" s="58" t="s">
        <v>495</v>
      </c>
      <c r="C391" s="31">
        <v>122.15</v>
      </c>
      <c r="D391" s="38">
        <v>122.76666666666667</v>
      </c>
      <c r="E391" s="38">
        <v>121.03333333333333</v>
      </c>
      <c r="F391" s="38">
        <v>119.91666666666667</v>
      </c>
      <c r="G391" s="38">
        <v>118.18333333333334</v>
      </c>
      <c r="H391" s="38">
        <v>123.88333333333333</v>
      </c>
      <c r="I391" s="38">
        <v>125.61666666666665</v>
      </c>
      <c r="J391" s="38">
        <v>126.73333333333332</v>
      </c>
      <c r="K391" s="31">
        <v>124.5</v>
      </c>
      <c r="L391" s="31">
        <v>121.65</v>
      </c>
      <c r="M391" s="31">
        <v>43.228000000000002</v>
      </c>
      <c r="N391" s="1"/>
      <c r="O391" s="1"/>
    </row>
    <row r="392" spans="1:15" ht="12.75" customHeight="1">
      <c r="A392" s="33">
        <v>382</v>
      </c>
      <c r="B392" s="58" t="s">
        <v>496</v>
      </c>
      <c r="C392" s="31">
        <v>2579.6</v>
      </c>
      <c r="D392" s="38">
        <v>2572.1</v>
      </c>
      <c r="E392" s="38">
        <v>2554.1999999999998</v>
      </c>
      <c r="F392" s="38">
        <v>2528.7999999999997</v>
      </c>
      <c r="G392" s="38">
        <v>2510.8999999999996</v>
      </c>
      <c r="H392" s="38">
        <v>2597.5</v>
      </c>
      <c r="I392" s="38">
        <v>2615.4000000000005</v>
      </c>
      <c r="J392" s="38">
        <v>2640.8</v>
      </c>
      <c r="K392" s="31">
        <v>2590</v>
      </c>
      <c r="L392" s="31">
        <v>2546.6999999999998</v>
      </c>
      <c r="M392" s="31">
        <v>0.21417</v>
      </c>
      <c r="N392" s="1"/>
      <c r="O392" s="1"/>
    </row>
    <row r="393" spans="1:15" ht="12.75" customHeight="1">
      <c r="A393" s="33">
        <v>383</v>
      </c>
      <c r="B393" s="58" t="s">
        <v>497</v>
      </c>
      <c r="C393" s="31">
        <v>57.8</v>
      </c>
      <c r="D393" s="38">
        <v>57.9</v>
      </c>
      <c r="E393" s="38">
        <v>55.099999999999994</v>
      </c>
      <c r="F393" s="38">
        <v>52.4</v>
      </c>
      <c r="G393" s="38">
        <v>49.599999999999994</v>
      </c>
      <c r="H393" s="38">
        <v>60.599999999999994</v>
      </c>
      <c r="I393" s="38">
        <v>63.399999999999991</v>
      </c>
      <c r="J393" s="38">
        <v>66.099999999999994</v>
      </c>
      <c r="K393" s="31">
        <v>60.7</v>
      </c>
      <c r="L393" s="31">
        <v>55.2</v>
      </c>
      <c r="M393" s="31">
        <v>177.42282</v>
      </c>
      <c r="N393" s="1"/>
      <c r="O393" s="1"/>
    </row>
    <row r="394" spans="1:15" ht="12.75" customHeight="1">
      <c r="A394" s="33">
        <v>384</v>
      </c>
      <c r="B394" s="58" t="s">
        <v>498</v>
      </c>
      <c r="C394" s="31">
        <v>1930.85</v>
      </c>
      <c r="D394" s="38">
        <v>1942.6833333333334</v>
      </c>
      <c r="E394" s="38">
        <v>1909.3666666666668</v>
      </c>
      <c r="F394" s="38">
        <v>1887.8833333333334</v>
      </c>
      <c r="G394" s="38">
        <v>1854.5666666666668</v>
      </c>
      <c r="H394" s="38">
        <v>1964.1666666666667</v>
      </c>
      <c r="I394" s="38">
        <v>1997.4833333333333</v>
      </c>
      <c r="J394" s="38">
        <v>2018.9666666666667</v>
      </c>
      <c r="K394" s="31">
        <v>1976</v>
      </c>
      <c r="L394" s="31">
        <v>1921.2</v>
      </c>
      <c r="M394" s="31">
        <v>0.77117000000000002</v>
      </c>
      <c r="N394" s="1"/>
      <c r="O394" s="1"/>
    </row>
    <row r="395" spans="1:15" ht="12.75" customHeight="1">
      <c r="A395" s="33">
        <v>385</v>
      </c>
      <c r="B395" s="58" t="s">
        <v>209</v>
      </c>
      <c r="C395" s="31">
        <v>232</v>
      </c>
      <c r="D395" s="38">
        <v>232</v>
      </c>
      <c r="E395" s="38">
        <v>229.1</v>
      </c>
      <c r="F395" s="38">
        <v>226.2</v>
      </c>
      <c r="G395" s="38">
        <v>223.29999999999998</v>
      </c>
      <c r="H395" s="38">
        <v>234.9</v>
      </c>
      <c r="I395" s="38">
        <v>237.79999999999998</v>
      </c>
      <c r="J395" s="38">
        <v>240.70000000000002</v>
      </c>
      <c r="K395" s="31">
        <v>234.9</v>
      </c>
      <c r="L395" s="31">
        <v>229.1</v>
      </c>
      <c r="M395" s="31">
        <v>74.6601</v>
      </c>
      <c r="N395" s="1"/>
      <c r="O395" s="1"/>
    </row>
    <row r="396" spans="1:15" ht="12.75" customHeight="1">
      <c r="A396" s="33">
        <v>386</v>
      </c>
      <c r="B396" s="58" t="s">
        <v>210</v>
      </c>
      <c r="C396" s="31">
        <v>243.25</v>
      </c>
      <c r="D396" s="38">
        <v>242.21666666666667</v>
      </c>
      <c r="E396" s="38">
        <v>240.18333333333334</v>
      </c>
      <c r="F396" s="38">
        <v>237.11666666666667</v>
      </c>
      <c r="G396" s="38">
        <v>235.08333333333334</v>
      </c>
      <c r="H396" s="38">
        <v>245.28333333333333</v>
      </c>
      <c r="I396" s="38">
        <v>247.31666666666669</v>
      </c>
      <c r="J396" s="38">
        <v>250.38333333333333</v>
      </c>
      <c r="K396" s="31">
        <v>244.25</v>
      </c>
      <c r="L396" s="31">
        <v>239.15</v>
      </c>
      <c r="M396" s="31">
        <v>160.39839000000001</v>
      </c>
      <c r="N396" s="1"/>
      <c r="O396" s="1"/>
    </row>
    <row r="397" spans="1:15" ht="12.75" customHeight="1">
      <c r="A397" s="33">
        <v>387</v>
      </c>
      <c r="B397" s="58" t="s">
        <v>499</v>
      </c>
      <c r="C397" s="31">
        <v>156.19999999999999</v>
      </c>
      <c r="D397" s="38">
        <v>156.15</v>
      </c>
      <c r="E397" s="38">
        <v>153.65</v>
      </c>
      <c r="F397" s="38">
        <v>151.1</v>
      </c>
      <c r="G397" s="38">
        <v>148.6</v>
      </c>
      <c r="H397" s="38">
        <v>158.70000000000002</v>
      </c>
      <c r="I397" s="38">
        <v>161.20000000000002</v>
      </c>
      <c r="J397" s="38">
        <v>163.75000000000003</v>
      </c>
      <c r="K397" s="31">
        <v>158.65</v>
      </c>
      <c r="L397" s="31">
        <v>153.6</v>
      </c>
      <c r="M397" s="31">
        <v>15.568049999999999</v>
      </c>
      <c r="N397" s="1"/>
      <c r="O397" s="1"/>
    </row>
    <row r="398" spans="1:15" ht="12.75" customHeight="1">
      <c r="A398" s="33">
        <v>388</v>
      </c>
      <c r="B398" s="58" t="s">
        <v>500</v>
      </c>
      <c r="C398" s="31">
        <v>933.65</v>
      </c>
      <c r="D398" s="38">
        <v>934.01666666666677</v>
      </c>
      <c r="E398" s="38">
        <v>926.63333333333355</v>
      </c>
      <c r="F398" s="38">
        <v>919.61666666666679</v>
      </c>
      <c r="G398" s="38">
        <v>912.23333333333358</v>
      </c>
      <c r="H398" s="38">
        <v>941.03333333333353</v>
      </c>
      <c r="I398" s="38">
        <v>948.41666666666674</v>
      </c>
      <c r="J398" s="38">
        <v>955.43333333333351</v>
      </c>
      <c r="K398" s="31">
        <v>941.4</v>
      </c>
      <c r="L398" s="31">
        <v>927</v>
      </c>
      <c r="M398" s="31">
        <v>0.89456999999999998</v>
      </c>
      <c r="N398" s="1"/>
      <c r="O398" s="1"/>
    </row>
    <row r="399" spans="1:15" ht="12.75" customHeight="1">
      <c r="A399" s="33">
        <v>389</v>
      </c>
      <c r="B399" s="58" t="s">
        <v>211</v>
      </c>
      <c r="C399" s="31">
        <v>2443.75</v>
      </c>
      <c r="D399" s="38">
        <v>2452.9500000000003</v>
      </c>
      <c r="E399" s="38">
        <v>2421.9000000000005</v>
      </c>
      <c r="F399" s="38">
        <v>2400.0500000000002</v>
      </c>
      <c r="G399" s="38">
        <v>2369.0000000000005</v>
      </c>
      <c r="H399" s="38">
        <v>2474.8000000000006</v>
      </c>
      <c r="I399" s="38">
        <v>2505.8500000000008</v>
      </c>
      <c r="J399" s="38">
        <v>2527.7000000000007</v>
      </c>
      <c r="K399" s="31">
        <v>2484</v>
      </c>
      <c r="L399" s="31">
        <v>2431.1</v>
      </c>
      <c r="M399" s="31">
        <v>62.904130000000002</v>
      </c>
      <c r="N399" s="1"/>
      <c r="O399" s="1"/>
    </row>
    <row r="400" spans="1:15" ht="12.75" customHeight="1">
      <c r="A400" s="33">
        <v>390</v>
      </c>
      <c r="B400" s="58" t="s">
        <v>501</v>
      </c>
      <c r="C400" s="31">
        <v>122.45</v>
      </c>
      <c r="D400" s="38">
        <v>122.09999999999998</v>
      </c>
      <c r="E400" s="38">
        <v>116.69999999999996</v>
      </c>
      <c r="F400" s="38">
        <v>110.94999999999997</v>
      </c>
      <c r="G400" s="38">
        <v>105.54999999999995</v>
      </c>
      <c r="H400" s="38">
        <v>127.84999999999997</v>
      </c>
      <c r="I400" s="38">
        <v>133.24999999999997</v>
      </c>
      <c r="J400" s="38">
        <v>138.99999999999997</v>
      </c>
      <c r="K400" s="31">
        <v>127.5</v>
      </c>
      <c r="L400" s="31">
        <v>116.35</v>
      </c>
      <c r="M400" s="31">
        <v>96.228639999999999</v>
      </c>
      <c r="N400" s="1"/>
      <c r="O400" s="1"/>
    </row>
    <row r="401" spans="1:15" ht="12.75" customHeight="1">
      <c r="A401" s="33">
        <v>391</v>
      </c>
      <c r="B401" s="58" t="s">
        <v>488</v>
      </c>
      <c r="C401" s="31">
        <v>714.2</v>
      </c>
      <c r="D401" s="38">
        <v>708.38333333333333</v>
      </c>
      <c r="E401" s="38">
        <v>700.81666666666661</v>
      </c>
      <c r="F401" s="38">
        <v>687.43333333333328</v>
      </c>
      <c r="G401" s="38">
        <v>679.86666666666656</v>
      </c>
      <c r="H401" s="38">
        <v>721.76666666666665</v>
      </c>
      <c r="I401" s="38">
        <v>729.33333333333348</v>
      </c>
      <c r="J401" s="38">
        <v>742.7166666666667</v>
      </c>
      <c r="K401" s="31">
        <v>715.95</v>
      </c>
      <c r="L401" s="31">
        <v>695</v>
      </c>
      <c r="M401" s="31">
        <v>2.03904</v>
      </c>
      <c r="N401" s="1"/>
      <c r="O401" s="1"/>
    </row>
    <row r="402" spans="1:15" ht="12.75" customHeight="1">
      <c r="A402" s="33">
        <v>392</v>
      </c>
      <c r="B402" s="58" t="s">
        <v>489</v>
      </c>
      <c r="C402" s="31">
        <v>482.75</v>
      </c>
      <c r="D402" s="38">
        <v>477.26666666666665</v>
      </c>
      <c r="E402" s="38">
        <v>463.7833333333333</v>
      </c>
      <c r="F402" s="38">
        <v>444.81666666666666</v>
      </c>
      <c r="G402" s="38">
        <v>431.33333333333331</v>
      </c>
      <c r="H402" s="38">
        <v>496.23333333333329</v>
      </c>
      <c r="I402" s="38">
        <v>509.71666666666664</v>
      </c>
      <c r="J402" s="38">
        <v>528.68333333333328</v>
      </c>
      <c r="K402" s="31">
        <v>490.75</v>
      </c>
      <c r="L402" s="31">
        <v>458.3</v>
      </c>
      <c r="M402" s="31">
        <v>40.090470000000003</v>
      </c>
      <c r="N402" s="1"/>
      <c r="O402" s="1"/>
    </row>
    <row r="403" spans="1:15" ht="12.75" customHeight="1">
      <c r="A403" s="33">
        <v>393</v>
      </c>
      <c r="B403" s="58" t="s">
        <v>502</v>
      </c>
      <c r="C403" s="31">
        <v>810.95</v>
      </c>
      <c r="D403" s="38">
        <v>815.91666666666663</v>
      </c>
      <c r="E403" s="38">
        <v>800.0333333333333</v>
      </c>
      <c r="F403" s="38">
        <v>789.11666666666667</v>
      </c>
      <c r="G403" s="38">
        <v>773.23333333333335</v>
      </c>
      <c r="H403" s="38">
        <v>826.83333333333326</v>
      </c>
      <c r="I403" s="38">
        <v>842.7166666666667</v>
      </c>
      <c r="J403" s="38">
        <v>853.63333333333321</v>
      </c>
      <c r="K403" s="31">
        <v>831.8</v>
      </c>
      <c r="L403" s="31">
        <v>805</v>
      </c>
      <c r="M403" s="31">
        <v>0.59511000000000003</v>
      </c>
      <c r="N403" s="1"/>
      <c r="O403" s="1"/>
    </row>
    <row r="404" spans="1:15" ht="12.75" customHeight="1">
      <c r="A404" s="33">
        <v>394</v>
      </c>
      <c r="B404" s="58" t="s">
        <v>503</v>
      </c>
      <c r="C404" s="31">
        <v>1523.15</v>
      </c>
      <c r="D404" s="38">
        <v>1529.4666666666665</v>
      </c>
      <c r="E404" s="38">
        <v>1515.883333333333</v>
      </c>
      <c r="F404" s="38">
        <v>1508.6166666666666</v>
      </c>
      <c r="G404" s="38">
        <v>1495.0333333333331</v>
      </c>
      <c r="H404" s="38">
        <v>1536.7333333333329</v>
      </c>
      <c r="I404" s="38">
        <v>1550.3166666666664</v>
      </c>
      <c r="J404" s="38">
        <v>1557.5833333333328</v>
      </c>
      <c r="K404" s="31">
        <v>1543.05</v>
      </c>
      <c r="L404" s="31">
        <v>1522.2</v>
      </c>
      <c r="M404" s="31">
        <v>0.95696000000000003</v>
      </c>
      <c r="N404" s="1"/>
      <c r="O404" s="1"/>
    </row>
    <row r="405" spans="1:15" ht="12.75" customHeight="1">
      <c r="A405" s="33">
        <v>395</v>
      </c>
      <c r="B405" s="58" t="s">
        <v>181</v>
      </c>
      <c r="C405" s="31">
        <v>95.95</v>
      </c>
      <c r="D405" s="38">
        <v>96.25</v>
      </c>
      <c r="E405" s="38">
        <v>95.2</v>
      </c>
      <c r="F405" s="38">
        <v>94.45</v>
      </c>
      <c r="G405" s="38">
        <v>93.4</v>
      </c>
      <c r="H405" s="38">
        <v>97</v>
      </c>
      <c r="I405" s="38">
        <v>98.050000000000011</v>
      </c>
      <c r="J405" s="38">
        <v>98.8</v>
      </c>
      <c r="K405" s="31">
        <v>97.3</v>
      </c>
      <c r="L405" s="31">
        <v>95.5</v>
      </c>
      <c r="M405" s="31">
        <v>62.716940000000001</v>
      </c>
      <c r="N405" s="1"/>
      <c r="O405" s="1"/>
    </row>
    <row r="406" spans="1:15" ht="12.75" customHeight="1">
      <c r="A406" s="33">
        <v>396</v>
      </c>
      <c r="B406" s="58" t="s">
        <v>506</v>
      </c>
      <c r="C406" s="31">
        <v>7070.5</v>
      </c>
      <c r="D406" s="38">
        <v>7093</v>
      </c>
      <c r="E406" s="38">
        <v>7018.5</v>
      </c>
      <c r="F406" s="38">
        <v>6966.5</v>
      </c>
      <c r="G406" s="38">
        <v>6892</v>
      </c>
      <c r="H406" s="38">
        <v>7145</v>
      </c>
      <c r="I406" s="38">
        <v>7219.5</v>
      </c>
      <c r="J406" s="38">
        <v>7271.5</v>
      </c>
      <c r="K406" s="31">
        <v>7167.5</v>
      </c>
      <c r="L406" s="31">
        <v>7041</v>
      </c>
      <c r="M406" s="31">
        <v>6.5920000000000006E-2</v>
      </c>
      <c r="N406" s="1"/>
      <c r="O406" s="1"/>
    </row>
    <row r="407" spans="1:15" ht="12.75" customHeight="1">
      <c r="A407" s="33">
        <v>397</v>
      </c>
      <c r="B407" s="58" t="s">
        <v>507</v>
      </c>
      <c r="C407" s="31">
        <v>1389.2</v>
      </c>
      <c r="D407" s="38">
        <v>1385.05</v>
      </c>
      <c r="E407" s="38">
        <v>1367.1499999999999</v>
      </c>
      <c r="F407" s="38">
        <v>1345.1</v>
      </c>
      <c r="G407" s="38">
        <v>1327.1999999999998</v>
      </c>
      <c r="H407" s="38">
        <v>1407.1</v>
      </c>
      <c r="I407" s="38">
        <v>1425</v>
      </c>
      <c r="J407" s="38">
        <v>1447.05</v>
      </c>
      <c r="K407" s="31">
        <v>1402.95</v>
      </c>
      <c r="L407" s="31">
        <v>1363</v>
      </c>
      <c r="M407" s="31">
        <v>0.68903999999999999</v>
      </c>
      <c r="N407" s="1"/>
      <c r="O407" s="1"/>
    </row>
    <row r="408" spans="1:15" ht="12.75" customHeight="1">
      <c r="A408" s="33">
        <v>398</v>
      </c>
      <c r="B408" s="58" t="s">
        <v>213</v>
      </c>
      <c r="C408" s="31">
        <v>823.7</v>
      </c>
      <c r="D408" s="38">
        <v>822.0333333333333</v>
      </c>
      <c r="E408" s="38">
        <v>816.91666666666663</v>
      </c>
      <c r="F408" s="38">
        <v>810.13333333333333</v>
      </c>
      <c r="G408" s="38">
        <v>805.01666666666665</v>
      </c>
      <c r="H408" s="38">
        <v>828.81666666666661</v>
      </c>
      <c r="I408" s="38">
        <v>833.93333333333339</v>
      </c>
      <c r="J408" s="38">
        <v>840.71666666666658</v>
      </c>
      <c r="K408" s="31">
        <v>827.15</v>
      </c>
      <c r="L408" s="31">
        <v>815.25</v>
      </c>
      <c r="M408" s="31">
        <v>5.1898799999999996</v>
      </c>
      <c r="N408" s="1"/>
      <c r="O408" s="1"/>
    </row>
    <row r="409" spans="1:15" ht="12.75" customHeight="1">
      <c r="A409" s="33">
        <v>399</v>
      </c>
      <c r="B409" s="58" t="s">
        <v>214</v>
      </c>
      <c r="C409" s="31">
        <v>1291.55</v>
      </c>
      <c r="D409" s="38">
        <v>1296.0333333333335</v>
      </c>
      <c r="E409" s="38">
        <v>1285.0666666666671</v>
      </c>
      <c r="F409" s="38">
        <v>1278.5833333333335</v>
      </c>
      <c r="G409" s="38">
        <v>1267.616666666667</v>
      </c>
      <c r="H409" s="38">
        <v>1302.5166666666671</v>
      </c>
      <c r="I409" s="38">
        <v>1313.4833333333338</v>
      </c>
      <c r="J409" s="38">
        <v>1319.9666666666672</v>
      </c>
      <c r="K409" s="31">
        <v>1307</v>
      </c>
      <c r="L409" s="31">
        <v>1289.55</v>
      </c>
      <c r="M409" s="31">
        <v>7.6475099999999996</v>
      </c>
      <c r="N409" s="1"/>
      <c r="O409" s="1"/>
    </row>
    <row r="410" spans="1:15" ht="12.75" customHeight="1">
      <c r="A410" s="33">
        <v>400</v>
      </c>
      <c r="B410" s="58" t="s">
        <v>508</v>
      </c>
      <c r="C410" s="31">
        <v>3029.45</v>
      </c>
      <c r="D410" s="38">
        <v>3027.3333333333335</v>
      </c>
      <c r="E410" s="38">
        <v>3008.1166666666668</v>
      </c>
      <c r="F410" s="38">
        <v>2986.7833333333333</v>
      </c>
      <c r="G410" s="38">
        <v>2967.5666666666666</v>
      </c>
      <c r="H410" s="38">
        <v>3048.666666666667</v>
      </c>
      <c r="I410" s="38">
        <v>3067.8833333333332</v>
      </c>
      <c r="J410" s="38">
        <v>3089.2166666666672</v>
      </c>
      <c r="K410" s="31">
        <v>3046.55</v>
      </c>
      <c r="L410" s="31">
        <v>3006</v>
      </c>
      <c r="M410" s="31">
        <v>0.57933000000000001</v>
      </c>
      <c r="N410" s="1"/>
      <c r="O410" s="1"/>
    </row>
    <row r="411" spans="1:15" ht="12.75" customHeight="1">
      <c r="A411" s="33">
        <v>401</v>
      </c>
      <c r="B411" s="58" t="s">
        <v>509</v>
      </c>
      <c r="C411" s="31">
        <v>431.4</v>
      </c>
      <c r="D411" s="38">
        <v>429.63333333333338</v>
      </c>
      <c r="E411" s="38">
        <v>426.26666666666677</v>
      </c>
      <c r="F411" s="38">
        <v>421.13333333333338</v>
      </c>
      <c r="G411" s="38">
        <v>417.76666666666677</v>
      </c>
      <c r="H411" s="38">
        <v>434.76666666666677</v>
      </c>
      <c r="I411" s="38">
        <v>438.13333333333344</v>
      </c>
      <c r="J411" s="38">
        <v>443.26666666666677</v>
      </c>
      <c r="K411" s="31">
        <v>433</v>
      </c>
      <c r="L411" s="31">
        <v>424.5</v>
      </c>
      <c r="M411" s="31">
        <v>0.79593000000000003</v>
      </c>
      <c r="N411" s="1"/>
      <c r="O411" s="1"/>
    </row>
    <row r="412" spans="1:15" ht="12.75" customHeight="1">
      <c r="A412" s="33">
        <v>402</v>
      </c>
      <c r="B412" s="58" t="s">
        <v>510</v>
      </c>
      <c r="C412" s="31">
        <v>722.45</v>
      </c>
      <c r="D412" s="38">
        <v>722.19999999999993</v>
      </c>
      <c r="E412" s="38">
        <v>702.59999999999991</v>
      </c>
      <c r="F412" s="38">
        <v>682.75</v>
      </c>
      <c r="G412" s="38">
        <v>663.15</v>
      </c>
      <c r="H412" s="38">
        <v>742.04999999999984</v>
      </c>
      <c r="I412" s="38">
        <v>761.65</v>
      </c>
      <c r="J412" s="38">
        <v>781.49999999999977</v>
      </c>
      <c r="K412" s="31">
        <v>741.8</v>
      </c>
      <c r="L412" s="31">
        <v>702.35</v>
      </c>
      <c r="M412" s="31">
        <v>7.3021200000000004</v>
      </c>
      <c r="N412" s="1"/>
      <c r="O412" s="1"/>
    </row>
    <row r="413" spans="1:15" ht="12.75" customHeight="1">
      <c r="A413" s="33">
        <v>403</v>
      </c>
      <c r="B413" t="s">
        <v>216</v>
      </c>
      <c r="C413" s="31">
        <v>24020.35</v>
      </c>
      <c r="D413" s="38">
        <v>23955.583333333332</v>
      </c>
      <c r="E413" s="38">
        <v>23817.166666666664</v>
      </c>
      <c r="F413" s="38">
        <v>23613.983333333334</v>
      </c>
      <c r="G413" s="38">
        <v>23475.566666666666</v>
      </c>
      <c r="H413" s="38">
        <v>24158.766666666663</v>
      </c>
      <c r="I413" s="38">
        <v>24297.183333333327</v>
      </c>
      <c r="J413" s="38">
        <v>24500.366666666661</v>
      </c>
      <c r="K413" s="31">
        <v>24094</v>
      </c>
      <c r="L413" s="31">
        <v>23752.400000000001</v>
      </c>
      <c r="M413" s="31">
        <v>0.13891000000000001</v>
      </c>
      <c r="N413" s="1"/>
      <c r="O413" s="1"/>
    </row>
    <row r="414" spans="1:15" ht="12.75" customHeight="1">
      <c r="A414" s="33">
        <v>404</v>
      </c>
      <c r="B414" s="58" t="s">
        <v>511</v>
      </c>
      <c r="C414" s="31">
        <v>45.55</v>
      </c>
      <c r="D414" s="38">
        <v>45.783333333333339</v>
      </c>
      <c r="E414" s="38">
        <v>45.216666666666676</v>
      </c>
      <c r="F414" s="38">
        <v>44.88333333333334</v>
      </c>
      <c r="G414" s="38">
        <v>44.316666666666677</v>
      </c>
      <c r="H414" s="38">
        <v>46.116666666666674</v>
      </c>
      <c r="I414" s="38">
        <v>46.683333333333337</v>
      </c>
      <c r="J414" s="38">
        <v>47.016666666666673</v>
      </c>
      <c r="K414" s="31">
        <v>46.35</v>
      </c>
      <c r="L414" s="31">
        <v>45.45</v>
      </c>
      <c r="M414" s="31">
        <v>60.994929999999997</v>
      </c>
      <c r="N414" s="1"/>
      <c r="O414" s="1"/>
    </row>
    <row r="415" spans="1:15" ht="12.75" customHeight="1">
      <c r="A415" s="33">
        <v>405</v>
      </c>
      <c r="B415" s="58" t="s">
        <v>219</v>
      </c>
      <c r="C415" s="31">
        <v>1861.85</v>
      </c>
      <c r="D415" s="38">
        <v>1859.6500000000003</v>
      </c>
      <c r="E415" s="38">
        <v>1848.3500000000006</v>
      </c>
      <c r="F415" s="38">
        <v>1834.8500000000004</v>
      </c>
      <c r="G415" s="38">
        <v>1823.5500000000006</v>
      </c>
      <c r="H415" s="38">
        <v>1873.1500000000005</v>
      </c>
      <c r="I415" s="38">
        <v>1884.4500000000003</v>
      </c>
      <c r="J415" s="38">
        <v>1897.9500000000005</v>
      </c>
      <c r="K415" s="31">
        <v>1870.95</v>
      </c>
      <c r="L415" s="31">
        <v>1846.15</v>
      </c>
      <c r="M415" s="31">
        <v>9.3402899999999995</v>
      </c>
      <c r="N415" s="1"/>
      <c r="O415" s="1"/>
    </row>
    <row r="416" spans="1:15" ht="12.75" customHeight="1">
      <c r="A416" s="33">
        <v>406</v>
      </c>
      <c r="B416" s="58" t="s">
        <v>512</v>
      </c>
      <c r="C416" s="31">
        <v>478.15</v>
      </c>
      <c r="D416" s="38">
        <v>479.83333333333331</v>
      </c>
      <c r="E416" s="38">
        <v>474.56666666666661</v>
      </c>
      <c r="F416" s="38">
        <v>470.98333333333329</v>
      </c>
      <c r="G416" s="38">
        <v>465.71666666666658</v>
      </c>
      <c r="H416" s="38">
        <v>483.41666666666663</v>
      </c>
      <c r="I416" s="38">
        <v>488.68333333333339</v>
      </c>
      <c r="J416" s="38">
        <v>492.26666666666665</v>
      </c>
      <c r="K416" s="31">
        <v>485.1</v>
      </c>
      <c r="L416" s="31">
        <v>476.25</v>
      </c>
      <c r="M416" s="31">
        <v>3.45052</v>
      </c>
      <c r="N416" s="1"/>
      <c r="O416" s="1"/>
    </row>
    <row r="417" spans="1:15" ht="12.75" customHeight="1">
      <c r="A417" s="33">
        <v>407</v>
      </c>
      <c r="B417" s="58" t="s">
        <v>217</v>
      </c>
      <c r="C417" s="31">
        <v>3847</v>
      </c>
      <c r="D417" s="38">
        <v>3831.0499999999997</v>
      </c>
      <c r="E417" s="38">
        <v>3799.1999999999994</v>
      </c>
      <c r="F417" s="38">
        <v>3751.3999999999996</v>
      </c>
      <c r="G417" s="38">
        <v>3719.5499999999993</v>
      </c>
      <c r="H417" s="38">
        <v>3878.8499999999995</v>
      </c>
      <c r="I417" s="38">
        <v>3910.7</v>
      </c>
      <c r="J417" s="38">
        <v>3958.4999999999995</v>
      </c>
      <c r="K417" s="31">
        <v>3862.9</v>
      </c>
      <c r="L417" s="31">
        <v>3783.25</v>
      </c>
      <c r="M417" s="31">
        <v>2.7448899999999998</v>
      </c>
      <c r="N417" s="1"/>
      <c r="O417" s="1"/>
    </row>
    <row r="418" spans="1:15" ht="12.75" customHeight="1">
      <c r="A418" s="33">
        <v>408</v>
      </c>
      <c r="B418" s="58" t="s">
        <v>504</v>
      </c>
      <c r="C418" s="31">
        <v>60.8</v>
      </c>
      <c r="D418" s="38">
        <v>59.566666666666663</v>
      </c>
      <c r="E418" s="38">
        <v>57.833333333333329</v>
      </c>
      <c r="F418" s="38">
        <v>54.866666666666667</v>
      </c>
      <c r="G418" s="38">
        <v>53.133333333333333</v>
      </c>
      <c r="H418" s="38">
        <v>62.533333333333324</v>
      </c>
      <c r="I418" s="38">
        <v>64.266666666666652</v>
      </c>
      <c r="J418" s="38">
        <v>67.23333333333332</v>
      </c>
      <c r="K418" s="31">
        <v>61.3</v>
      </c>
      <c r="L418" s="31">
        <v>56.6</v>
      </c>
      <c r="M418" s="31">
        <v>403.91201000000001</v>
      </c>
      <c r="N418" s="1"/>
      <c r="O418" s="1"/>
    </row>
    <row r="419" spans="1:15" ht="12.75" customHeight="1">
      <c r="A419" s="33">
        <v>409</v>
      </c>
      <c r="B419" s="58" t="s">
        <v>505</v>
      </c>
      <c r="C419" s="31">
        <v>5085.6000000000004</v>
      </c>
      <c r="D419" s="38">
        <v>5063.9666666666672</v>
      </c>
      <c r="E419" s="38">
        <v>5031.6333333333341</v>
      </c>
      <c r="F419" s="38">
        <v>4977.666666666667</v>
      </c>
      <c r="G419" s="38">
        <v>4945.3333333333339</v>
      </c>
      <c r="H419" s="38">
        <v>5117.9333333333343</v>
      </c>
      <c r="I419" s="38">
        <v>5150.2666666666664</v>
      </c>
      <c r="J419" s="38">
        <v>5204.2333333333345</v>
      </c>
      <c r="K419" s="31">
        <v>5096.3</v>
      </c>
      <c r="L419" s="31">
        <v>5010</v>
      </c>
      <c r="M419" s="31">
        <v>8.6400000000000005E-2</v>
      </c>
      <c r="N419" s="1"/>
      <c r="O419" s="1"/>
    </row>
    <row r="420" spans="1:15" ht="12.75" customHeight="1">
      <c r="A420" s="33">
        <v>410</v>
      </c>
      <c r="B420" s="58" t="s">
        <v>513</v>
      </c>
      <c r="C420" s="31">
        <v>601</v>
      </c>
      <c r="D420" s="38">
        <v>597.75</v>
      </c>
      <c r="E420" s="38">
        <v>593.04999999999995</v>
      </c>
      <c r="F420" s="38">
        <v>585.09999999999991</v>
      </c>
      <c r="G420" s="38">
        <v>580.39999999999986</v>
      </c>
      <c r="H420" s="38">
        <v>605.70000000000005</v>
      </c>
      <c r="I420" s="38">
        <v>610.40000000000009</v>
      </c>
      <c r="J420" s="38">
        <v>618.35000000000014</v>
      </c>
      <c r="K420" s="31">
        <v>602.45000000000005</v>
      </c>
      <c r="L420" s="31">
        <v>589.79999999999995</v>
      </c>
      <c r="M420" s="31">
        <v>4.5325800000000003</v>
      </c>
      <c r="N420" s="1"/>
      <c r="O420" s="1"/>
    </row>
    <row r="421" spans="1:15" ht="12.75" customHeight="1">
      <c r="A421" s="33">
        <v>411</v>
      </c>
      <c r="B421" s="58" t="s">
        <v>514</v>
      </c>
      <c r="C421" s="31">
        <v>4889.8999999999996</v>
      </c>
      <c r="D421" s="38">
        <v>4823.6500000000005</v>
      </c>
      <c r="E421" s="38">
        <v>4667.3000000000011</v>
      </c>
      <c r="F421" s="38">
        <v>4444.7000000000007</v>
      </c>
      <c r="G421" s="38">
        <v>4288.3500000000013</v>
      </c>
      <c r="H421" s="38">
        <v>5046.2500000000009</v>
      </c>
      <c r="I421" s="38">
        <v>5202.6000000000013</v>
      </c>
      <c r="J421" s="38">
        <v>5425.2000000000007</v>
      </c>
      <c r="K421" s="31">
        <v>4980</v>
      </c>
      <c r="L421" s="31">
        <v>4601.05</v>
      </c>
      <c r="M421" s="31">
        <v>1.76355</v>
      </c>
      <c r="N421" s="1"/>
      <c r="O421" s="1"/>
    </row>
    <row r="422" spans="1:15" ht="12.75" customHeight="1">
      <c r="A422" s="33">
        <v>412</v>
      </c>
      <c r="B422" s="58" t="s">
        <v>296</v>
      </c>
      <c r="C422" s="31">
        <v>590.35</v>
      </c>
      <c r="D422" s="38">
        <v>590.0333333333333</v>
      </c>
      <c r="E422" s="38">
        <v>585.66666666666663</v>
      </c>
      <c r="F422" s="38">
        <v>580.98333333333335</v>
      </c>
      <c r="G422" s="38">
        <v>576.61666666666667</v>
      </c>
      <c r="H422" s="38">
        <v>594.71666666666658</v>
      </c>
      <c r="I422" s="38">
        <v>599.08333333333337</v>
      </c>
      <c r="J422" s="38">
        <v>603.76666666666654</v>
      </c>
      <c r="K422" s="31">
        <v>594.4</v>
      </c>
      <c r="L422" s="31">
        <v>585.35</v>
      </c>
      <c r="M422" s="31">
        <v>5.8281999999999998</v>
      </c>
      <c r="N422" s="1"/>
      <c r="O422" s="1"/>
    </row>
    <row r="423" spans="1:15" ht="12.75" customHeight="1">
      <c r="A423" s="33">
        <v>413</v>
      </c>
      <c r="B423" s="58" t="s">
        <v>515</v>
      </c>
      <c r="C423" s="31">
        <v>1020</v>
      </c>
      <c r="D423" s="38">
        <v>1021.4166666666666</v>
      </c>
      <c r="E423" s="38">
        <v>1010.5833333333333</v>
      </c>
      <c r="F423" s="38">
        <v>1001.1666666666666</v>
      </c>
      <c r="G423" s="38">
        <v>990.33333333333326</v>
      </c>
      <c r="H423" s="38">
        <v>1030.8333333333333</v>
      </c>
      <c r="I423" s="38">
        <v>1041.6666666666665</v>
      </c>
      <c r="J423" s="38">
        <v>1051.0833333333333</v>
      </c>
      <c r="K423" s="31">
        <v>1032.25</v>
      </c>
      <c r="L423" s="31">
        <v>1012</v>
      </c>
      <c r="M423" s="31">
        <v>1.3562099999999999</v>
      </c>
      <c r="N423" s="1"/>
      <c r="O423" s="1"/>
    </row>
    <row r="424" spans="1:15" ht="12.75" customHeight="1">
      <c r="A424" s="33">
        <v>414</v>
      </c>
      <c r="B424" s="58" t="s">
        <v>218</v>
      </c>
      <c r="C424" s="31">
        <v>2311.85</v>
      </c>
      <c r="D424" s="38">
        <v>2310.6</v>
      </c>
      <c r="E424" s="38">
        <v>2302.2999999999997</v>
      </c>
      <c r="F424" s="38">
        <v>2292.75</v>
      </c>
      <c r="G424" s="38">
        <v>2284.4499999999998</v>
      </c>
      <c r="H424" s="38">
        <v>2320.1499999999996</v>
      </c>
      <c r="I424" s="38">
        <v>2328.4499999999998</v>
      </c>
      <c r="J424" s="38">
        <v>2337.9999999999995</v>
      </c>
      <c r="K424" s="31">
        <v>2318.9</v>
      </c>
      <c r="L424" s="31">
        <v>2301.0500000000002</v>
      </c>
      <c r="M424" s="31">
        <v>2.2751800000000002</v>
      </c>
      <c r="N424" s="1"/>
      <c r="O424" s="1"/>
    </row>
    <row r="425" spans="1:15" ht="12.75" customHeight="1">
      <c r="A425" s="33">
        <v>415</v>
      </c>
      <c r="B425" s="58" t="s">
        <v>516</v>
      </c>
      <c r="C425" s="31">
        <v>611.15</v>
      </c>
      <c r="D425" s="38">
        <v>611.68333333333328</v>
      </c>
      <c r="E425" s="38">
        <v>599.46666666666658</v>
      </c>
      <c r="F425" s="38">
        <v>587.7833333333333</v>
      </c>
      <c r="G425" s="38">
        <v>575.56666666666661</v>
      </c>
      <c r="H425" s="38">
        <v>623.36666666666656</v>
      </c>
      <c r="I425" s="38">
        <v>635.58333333333326</v>
      </c>
      <c r="J425" s="38">
        <v>647.26666666666654</v>
      </c>
      <c r="K425" s="31">
        <v>623.9</v>
      </c>
      <c r="L425" s="31">
        <v>600</v>
      </c>
      <c r="M425" s="31">
        <v>25.329630000000002</v>
      </c>
      <c r="N425" s="1"/>
      <c r="O425" s="1"/>
    </row>
    <row r="426" spans="1:15" ht="12.75" customHeight="1">
      <c r="A426" s="33">
        <v>416</v>
      </c>
      <c r="B426" s="58" t="s">
        <v>215</v>
      </c>
      <c r="C426" s="31">
        <v>572.85</v>
      </c>
      <c r="D426" s="38">
        <v>572.28333333333342</v>
      </c>
      <c r="E426" s="38">
        <v>569.76666666666688</v>
      </c>
      <c r="F426" s="38">
        <v>566.68333333333351</v>
      </c>
      <c r="G426" s="38">
        <v>564.16666666666697</v>
      </c>
      <c r="H426" s="38">
        <v>575.36666666666679</v>
      </c>
      <c r="I426" s="38">
        <v>577.88333333333344</v>
      </c>
      <c r="J426" s="38">
        <v>580.9666666666667</v>
      </c>
      <c r="K426" s="31">
        <v>574.79999999999995</v>
      </c>
      <c r="L426" s="31">
        <v>569.20000000000005</v>
      </c>
      <c r="M426" s="31">
        <v>97.119320000000002</v>
      </c>
      <c r="N426" s="1"/>
      <c r="O426" s="1"/>
    </row>
    <row r="427" spans="1:15" ht="12.75" customHeight="1">
      <c r="A427" s="33">
        <v>417</v>
      </c>
      <c r="B427" s="58" t="s">
        <v>212</v>
      </c>
      <c r="C427" s="31">
        <v>86.95</v>
      </c>
      <c r="D427" s="38">
        <v>86.63333333333334</v>
      </c>
      <c r="E427" s="38">
        <v>86.116666666666674</v>
      </c>
      <c r="F427" s="38">
        <v>85.283333333333331</v>
      </c>
      <c r="G427" s="38">
        <v>84.766666666666666</v>
      </c>
      <c r="H427" s="38">
        <v>87.466666666666683</v>
      </c>
      <c r="I427" s="38">
        <v>87.983333333333363</v>
      </c>
      <c r="J427" s="38">
        <v>88.816666666666691</v>
      </c>
      <c r="K427" s="31">
        <v>87.15</v>
      </c>
      <c r="L427" s="31">
        <v>85.8</v>
      </c>
      <c r="M427" s="31">
        <v>76.8536</v>
      </c>
      <c r="N427" s="1"/>
      <c r="O427" s="1"/>
    </row>
    <row r="428" spans="1:15" ht="12.75" customHeight="1">
      <c r="A428" s="33">
        <v>418</v>
      </c>
      <c r="B428" s="58" t="s">
        <v>517</v>
      </c>
      <c r="C428" s="31">
        <v>384.5</v>
      </c>
      <c r="D428" s="38">
        <v>383.83333333333331</v>
      </c>
      <c r="E428" s="38">
        <v>380.66666666666663</v>
      </c>
      <c r="F428" s="38">
        <v>376.83333333333331</v>
      </c>
      <c r="G428" s="38">
        <v>373.66666666666663</v>
      </c>
      <c r="H428" s="38">
        <v>387.66666666666663</v>
      </c>
      <c r="I428" s="38">
        <v>390.83333333333326</v>
      </c>
      <c r="J428" s="38">
        <v>394.66666666666663</v>
      </c>
      <c r="K428" s="31">
        <v>387</v>
      </c>
      <c r="L428" s="31">
        <v>380</v>
      </c>
      <c r="M428" s="31">
        <v>2.0434899999999998</v>
      </c>
      <c r="N428" s="1"/>
      <c r="O428" s="1"/>
    </row>
    <row r="429" spans="1:15" ht="12.75" customHeight="1">
      <c r="A429" s="33">
        <v>419</v>
      </c>
      <c r="B429" s="58" t="s">
        <v>518</v>
      </c>
      <c r="C429" s="31">
        <v>152.69999999999999</v>
      </c>
      <c r="D429" s="38">
        <v>153.21666666666667</v>
      </c>
      <c r="E429" s="38">
        <v>151.78333333333333</v>
      </c>
      <c r="F429" s="38">
        <v>150.86666666666667</v>
      </c>
      <c r="G429" s="38">
        <v>149.43333333333334</v>
      </c>
      <c r="H429" s="38">
        <v>154.13333333333333</v>
      </c>
      <c r="I429" s="38">
        <v>155.56666666666666</v>
      </c>
      <c r="J429" s="38">
        <v>156.48333333333332</v>
      </c>
      <c r="K429" s="31">
        <v>154.65</v>
      </c>
      <c r="L429" s="31">
        <v>152.30000000000001</v>
      </c>
      <c r="M429" s="31">
        <v>7.9764400000000002</v>
      </c>
      <c r="N429" s="1"/>
      <c r="O429" s="1"/>
    </row>
    <row r="430" spans="1:15" ht="12.75" customHeight="1">
      <c r="A430" s="33">
        <v>420</v>
      </c>
      <c r="B430" s="58" t="s">
        <v>519</v>
      </c>
      <c r="C430" s="31">
        <v>407.3</v>
      </c>
      <c r="D430" s="38">
        <v>407.0333333333333</v>
      </c>
      <c r="E430" s="38">
        <v>404.16666666666663</v>
      </c>
      <c r="F430" s="38">
        <v>401.0333333333333</v>
      </c>
      <c r="G430" s="38">
        <v>398.16666666666663</v>
      </c>
      <c r="H430" s="38">
        <v>410.16666666666663</v>
      </c>
      <c r="I430" s="38">
        <v>413.0333333333333</v>
      </c>
      <c r="J430" s="38">
        <v>416.16666666666663</v>
      </c>
      <c r="K430" s="31">
        <v>409.9</v>
      </c>
      <c r="L430" s="31">
        <v>403.9</v>
      </c>
      <c r="M430" s="31">
        <v>1.4922599999999999</v>
      </c>
      <c r="N430" s="1"/>
      <c r="O430" s="1"/>
    </row>
    <row r="431" spans="1:15" ht="12.75" customHeight="1">
      <c r="A431" s="33">
        <v>421</v>
      </c>
      <c r="B431" s="58" t="s">
        <v>520</v>
      </c>
      <c r="C431" s="31">
        <v>218.55</v>
      </c>
      <c r="D431" s="38">
        <v>219.85</v>
      </c>
      <c r="E431" s="38">
        <v>216</v>
      </c>
      <c r="F431" s="38">
        <v>213.45000000000002</v>
      </c>
      <c r="G431" s="38">
        <v>209.60000000000002</v>
      </c>
      <c r="H431" s="38">
        <v>222.39999999999998</v>
      </c>
      <c r="I431" s="38">
        <v>226.24999999999994</v>
      </c>
      <c r="J431" s="38">
        <v>228.79999999999995</v>
      </c>
      <c r="K431" s="31">
        <v>223.7</v>
      </c>
      <c r="L431" s="31">
        <v>217.3</v>
      </c>
      <c r="M431" s="31">
        <v>2.78132</v>
      </c>
      <c r="N431" s="1"/>
      <c r="O431" s="1"/>
    </row>
    <row r="432" spans="1:15" ht="12.75" customHeight="1">
      <c r="A432" s="33">
        <v>422</v>
      </c>
      <c r="B432" s="58" t="s">
        <v>220</v>
      </c>
      <c r="C432" s="31">
        <v>1117</v>
      </c>
      <c r="D432" s="38">
        <v>1115.4333333333334</v>
      </c>
      <c r="E432" s="38">
        <v>1106.7166666666667</v>
      </c>
      <c r="F432" s="38">
        <v>1096.4333333333334</v>
      </c>
      <c r="G432" s="38">
        <v>1087.7166666666667</v>
      </c>
      <c r="H432" s="38">
        <v>1125.7166666666667</v>
      </c>
      <c r="I432" s="38">
        <v>1134.4333333333334</v>
      </c>
      <c r="J432" s="38">
        <v>1144.7166666666667</v>
      </c>
      <c r="K432" s="31">
        <v>1124.1500000000001</v>
      </c>
      <c r="L432" s="31">
        <v>1105.1500000000001</v>
      </c>
      <c r="M432" s="31">
        <v>19.596450000000001</v>
      </c>
      <c r="N432" s="1"/>
      <c r="O432" s="1"/>
    </row>
    <row r="433" spans="1:15" ht="12.75" customHeight="1">
      <c r="A433" s="33">
        <v>423</v>
      </c>
      <c r="B433" s="58" t="s">
        <v>221</v>
      </c>
      <c r="C433" s="31">
        <v>602.4</v>
      </c>
      <c r="D433" s="38">
        <v>605.63333333333333</v>
      </c>
      <c r="E433" s="38">
        <v>594.26666666666665</v>
      </c>
      <c r="F433" s="38">
        <v>586.13333333333333</v>
      </c>
      <c r="G433" s="38">
        <v>574.76666666666665</v>
      </c>
      <c r="H433" s="38">
        <v>613.76666666666665</v>
      </c>
      <c r="I433" s="38">
        <v>625.13333333333321</v>
      </c>
      <c r="J433" s="38">
        <v>633.26666666666665</v>
      </c>
      <c r="K433" s="31">
        <v>617</v>
      </c>
      <c r="L433" s="31">
        <v>597.5</v>
      </c>
      <c r="M433" s="31">
        <v>24.67332</v>
      </c>
      <c r="N433" s="1"/>
      <c r="O433" s="1"/>
    </row>
    <row r="434" spans="1:15" ht="12.75" customHeight="1">
      <c r="A434" s="33">
        <v>424</v>
      </c>
      <c r="B434" s="58" t="s">
        <v>521</v>
      </c>
      <c r="C434" s="31">
        <v>2590.3000000000002</v>
      </c>
      <c r="D434" s="38">
        <v>2605.0666666666671</v>
      </c>
      <c r="E434" s="38">
        <v>2570.233333333334</v>
      </c>
      <c r="F434" s="38">
        <v>2550.166666666667</v>
      </c>
      <c r="G434" s="38">
        <v>2515.3333333333339</v>
      </c>
      <c r="H434" s="38">
        <v>2625.1333333333341</v>
      </c>
      <c r="I434" s="38">
        <v>2659.9666666666672</v>
      </c>
      <c r="J434" s="38">
        <v>2680.0333333333342</v>
      </c>
      <c r="K434" s="31">
        <v>2639.9</v>
      </c>
      <c r="L434" s="31">
        <v>2585</v>
      </c>
      <c r="M434" s="31">
        <v>0.29601</v>
      </c>
      <c r="N434" s="1"/>
      <c r="O434" s="1"/>
    </row>
    <row r="435" spans="1:15" ht="12.75" customHeight="1">
      <c r="A435" s="33">
        <v>425</v>
      </c>
      <c r="B435" s="58" t="s">
        <v>522</v>
      </c>
      <c r="C435" s="31">
        <v>1238.6500000000001</v>
      </c>
      <c r="D435" s="38">
        <v>1235.1000000000001</v>
      </c>
      <c r="E435" s="38">
        <v>1224.5500000000002</v>
      </c>
      <c r="F435" s="38">
        <v>1210.45</v>
      </c>
      <c r="G435" s="38">
        <v>1199.9000000000001</v>
      </c>
      <c r="H435" s="38">
        <v>1249.2000000000003</v>
      </c>
      <c r="I435" s="38">
        <v>1259.75</v>
      </c>
      <c r="J435" s="38">
        <v>1273.8500000000004</v>
      </c>
      <c r="K435" s="31">
        <v>1245.6500000000001</v>
      </c>
      <c r="L435" s="31">
        <v>1221</v>
      </c>
      <c r="M435" s="31">
        <v>0.52558000000000005</v>
      </c>
      <c r="N435" s="1"/>
      <c r="O435" s="1"/>
    </row>
    <row r="436" spans="1:15" ht="12.75" customHeight="1">
      <c r="A436" s="33">
        <v>426</v>
      </c>
      <c r="B436" s="58" t="s">
        <v>523</v>
      </c>
      <c r="C436" s="31">
        <v>356.2</v>
      </c>
      <c r="D436" s="38">
        <v>357.40000000000003</v>
      </c>
      <c r="E436" s="38">
        <v>351.80000000000007</v>
      </c>
      <c r="F436" s="38">
        <v>347.40000000000003</v>
      </c>
      <c r="G436" s="38">
        <v>341.80000000000007</v>
      </c>
      <c r="H436" s="38">
        <v>361.80000000000007</v>
      </c>
      <c r="I436" s="38">
        <v>367.40000000000009</v>
      </c>
      <c r="J436" s="38">
        <v>371.80000000000007</v>
      </c>
      <c r="K436" s="31">
        <v>363</v>
      </c>
      <c r="L436" s="31">
        <v>353</v>
      </c>
      <c r="M436" s="31">
        <v>8.1621299999999994</v>
      </c>
      <c r="N436" s="1"/>
      <c r="O436" s="1"/>
    </row>
    <row r="437" spans="1:15" ht="12.75" customHeight="1">
      <c r="A437" s="33">
        <v>427</v>
      </c>
      <c r="B437" s="58" t="s">
        <v>524</v>
      </c>
      <c r="C437" s="31">
        <v>389.65</v>
      </c>
      <c r="D437" s="38">
        <v>387.91666666666669</v>
      </c>
      <c r="E437" s="38">
        <v>383.03333333333336</v>
      </c>
      <c r="F437" s="38">
        <v>376.41666666666669</v>
      </c>
      <c r="G437" s="38">
        <v>371.53333333333336</v>
      </c>
      <c r="H437" s="38">
        <v>394.53333333333336</v>
      </c>
      <c r="I437" s="38">
        <v>399.41666666666669</v>
      </c>
      <c r="J437" s="38">
        <v>406.03333333333336</v>
      </c>
      <c r="K437" s="31">
        <v>392.8</v>
      </c>
      <c r="L437" s="31">
        <v>381.3</v>
      </c>
      <c r="M437" s="31">
        <v>2.89621</v>
      </c>
      <c r="N437" s="1"/>
      <c r="O437" s="1"/>
    </row>
    <row r="438" spans="1:15" ht="12.75" customHeight="1">
      <c r="A438" s="33">
        <v>428</v>
      </c>
      <c r="B438" s="58" t="s">
        <v>525</v>
      </c>
      <c r="C438" s="31">
        <v>4454.5</v>
      </c>
      <c r="D438" s="38">
        <v>4477.0999999999995</v>
      </c>
      <c r="E438" s="38">
        <v>4403.0999999999985</v>
      </c>
      <c r="F438" s="38">
        <v>4351.6999999999989</v>
      </c>
      <c r="G438" s="38">
        <v>4277.699999999998</v>
      </c>
      <c r="H438" s="38">
        <v>4528.4999999999991</v>
      </c>
      <c r="I438" s="38">
        <v>4602.5000000000009</v>
      </c>
      <c r="J438" s="38">
        <v>4653.8999999999996</v>
      </c>
      <c r="K438" s="31">
        <v>4551.1000000000004</v>
      </c>
      <c r="L438" s="31">
        <v>4425.7</v>
      </c>
      <c r="M438" s="31">
        <v>5.2867800000000003</v>
      </c>
      <c r="N438" s="1"/>
      <c r="O438" s="1"/>
    </row>
    <row r="439" spans="1:15" ht="12.75" customHeight="1">
      <c r="A439" s="33">
        <v>429</v>
      </c>
      <c r="B439" s="58" t="s">
        <v>526</v>
      </c>
      <c r="C439" s="31">
        <v>515.04999999999995</v>
      </c>
      <c r="D439" s="38">
        <v>516.11666666666667</v>
      </c>
      <c r="E439" s="38">
        <v>511.58333333333337</v>
      </c>
      <c r="F439" s="38">
        <v>508.11666666666667</v>
      </c>
      <c r="G439" s="38">
        <v>503.58333333333337</v>
      </c>
      <c r="H439" s="38">
        <v>519.58333333333337</v>
      </c>
      <c r="I439" s="38">
        <v>524.11666666666667</v>
      </c>
      <c r="J439" s="38">
        <v>527.58333333333337</v>
      </c>
      <c r="K439" s="31">
        <v>520.65</v>
      </c>
      <c r="L439" s="31">
        <v>512.65</v>
      </c>
      <c r="M439" s="31">
        <v>1.53061</v>
      </c>
      <c r="N439" s="1"/>
      <c r="O439" s="1"/>
    </row>
    <row r="440" spans="1:15" ht="12.75" customHeight="1">
      <c r="A440" s="33">
        <v>430</v>
      </c>
      <c r="B440" s="58" t="s">
        <v>527</v>
      </c>
      <c r="C440" s="31">
        <v>23.5</v>
      </c>
      <c r="D440" s="38">
        <v>23.416666666666668</v>
      </c>
      <c r="E440" s="38">
        <v>23.333333333333336</v>
      </c>
      <c r="F440" s="38">
        <v>23.166666666666668</v>
      </c>
      <c r="G440" s="38">
        <v>23.083333333333336</v>
      </c>
      <c r="H440" s="38">
        <v>23.583333333333336</v>
      </c>
      <c r="I440" s="38">
        <v>23.666666666666671</v>
      </c>
      <c r="J440" s="38">
        <v>23.833333333333336</v>
      </c>
      <c r="K440" s="31">
        <v>23.5</v>
      </c>
      <c r="L440" s="31">
        <v>23.25</v>
      </c>
      <c r="M440" s="31">
        <v>1926.27964</v>
      </c>
      <c r="N440" s="1"/>
      <c r="O440" s="1"/>
    </row>
    <row r="441" spans="1:15" ht="12.75" customHeight="1">
      <c r="A441" s="33">
        <v>431</v>
      </c>
      <c r="B441" s="58" t="s">
        <v>528</v>
      </c>
      <c r="C441" s="31">
        <v>307.39999999999998</v>
      </c>
      <c r="D441" s="38">
        <v>307.46666666666664</v>
      </c>
      <c r="E441" s="38">
        <v>303.93333333333328</v>
      </c>
      <c r="F441" s="38">
        <v>300.46666666666664</v>
      </c>
      <c r="G441" s="38">
        <v>296.93333333333328</v>
      </c>
      <c r="H441" s="38">
        <v>310.93333333333328</v>
      </c>
      <c r="I441" s="38">
        <v>314.4666666666667</v>
      </c>
      <c r="J441" s="38">
        <v>317.93333333333328</v>
      </c>
      <c r="K441" s="31">
        <v>311</v>
      </c>
      <c r="L441" s="31">
        <v>304</v>
      </c>
      <c r="M441" s="31">
        <v>17.807490000000001</v>
      </c>
      <c r="N441" s="1"/>
      <c r="O441" s="1"/>
    </row>
    <row r="442" spans="1:15" ht="12.75" customHeight="1">
      <c r="A442" s="33">
        <v>432</v>
      </c>
      <c r="B442" s="58" t="s">
        <v>222</v>
      </c>
      <c r="C442" s="31">
        <v>773.4</v>
      </c>
      <c r="D442" s="38">
        <v>768.48333333333323</v>
      </c>
      <c r="E442" s="38">
        <v>761.46666666666647</v>
      </c>
      <c r="F442" s="38">
        <v>749.53333333333319</v>
      </c>
      <c r="G442" s="38">
        <v>742.51666666666642</v>
      </c>
      <c r="H442" s="38">
        <v>780.41666666666652</v>
      </c>
      <c r="I442" s="38">
        <v>787.43333333333317</v>
      </c>
      <c r="J442" s="38">
        <v>799.36666666666656</v>
      </c>
      <c r="K442" s="31">
        <v>775.5</v>
      </c>
      <c r="L442" s="31">
        <v>756.55</v>
      </c>
      <c r="M442" s="31">
        <v>6.9490299999999996</v>
      </c>
      <c r="N442" s="1"/>
      <c r="O442" s="1"/>
    </row>
    <row r="443" spans="1:15" ht="12.75" customHeight="1">
      <c r="A443" s="33">
        <v>433</v>
      </c>
      <c r="B443" s="58" t="s">
        <v>870</v>
      </c>
      <c r="C443" s="31">
        <v>535.5</v>
      </c>
      <c r="D443" s="38">
        <v>532.85</v>
      </c>
      <c r="E443" s="38">
        <v>526.75</v>
      </c>
      <c r="F443" s="38">
        <v>518</v>
      </c>
      <c r="G443" s="38">
        <v>511.9</v>
      </c>
      <c r="H443" s="38">
        <v>541.6</v>
      </c>
      <c r="I443" s="38">
        <v>547.70000000000016</v>
      </c>
      <c r="J443" s="38">
        <v>556.45000000000005</v>
      </c>
      <c r="K443" s="31">
        <v>538.95000000000005</v>
      </c>
      <c r="L443" s="31">
        <v>524.1</v>
      </c>
      <c r="M443" s="31">
        <v>3.6336599999999999</v>
      </c>
      <c r="N443" s="1"/>
      <c r="O443" s="1"/>
    </row>
    <row r="444" spans="1:15" ht="12.75" customHeight="1">
      <c r="A444" s="33">
        <v>434</v>
      </c>
      <c r="B444" s="58" t="s">
        <v>533</v>
      </c>
      <c r="C444" s="31">
        <v>964</v>
      </c>
      <c r="D444" s="38">
        <v>977.25</v>
      </c>
      <c r="E444" s="38">
        <v>946.75</v>
      </c>
      <c r="F444" s="38">
        <v>929.5</v>
      </c>
      <c r="G444" s="38">
        <v>899</v>
      </c>
      <c r="H444" s="38">
        <v>994.5</v>
      </c>
      <c r="I444" s="38">
        <v>1025</v>
      </c>
      <c r="J444" s="38">
        <v>1042.25</v>
      </c>
      <c r="K444" s="31">
        <v>1007.75</v>
      </c>
      <c r="L444" s="31">
        <v>960</v>
      </c>
      <c r="M444" s="31">
        <v>6.4916200000000002</v>
      </c>
      <c r="N444" s="1"/>
      <c r="O444" s="1"/>
    </row>
    <row r="445" spans="1:15" ht="12.75" customHeight="1">
      <c r="A445" s="33">
        <v>435</v>
      </c>
      <c r="B445" s="58" t="s">
        <v>223</v>
      </c>
      <c r="C445" s="31">
        <v>1035.75</v>
      </c>
      <c r="D445" s="38">
        <v>1027.5</v>
      </c>
      <c r="E445" s="38">
        <v>1014</v>
      </c>
      <c r="F445" s="38">
        <v>992.25</v>
      </c>
      <c r="G445" s="38">
        <v>978.75</v>
      </c>
      <c r="H445" s="38">
        <v>1049.25</v>
      </c>
      <c r="I445" s="38">
        <v>1062.75</v>
      </c>
      <c r="J445" s="38">
        <v>1084.5</v>
      </c>
      <c r="K445" s="31">
        <v>1041</v>
      </c>
      <c r="L445" s="31">
        <v>1005.75</v>
      </c>
      <c r="M445" s="31">
        <v>19.557410000000001</v>
      </c>
      <c r="N445" s="1"/>
      <c r="O445" s="1"/>
    </row>
    <row r="446" spans="1:15" ht="12.75" customHeight="1">
      <c r="A446" s="33">
        <v>436</v>
      </c>
      <c r="B446" s="58" t="s">
        <v>224</v>
      </c>
      <c r="C446" s="31">
        <v>1797.75</v>
      </c>
      <c r="D446" s="38">
        <v>1803.2666666666667</v>
      </c>
      <c r="E446" s="38">
        <v>1784.5333333333333</v>
      </c>
      <c r="F446" s="38">
        <v>1771.3166666666666</v>
      </c>
      <c r="G446" s="38">
        <v>1752.5833333333333</v>
      </c>
      <c r="H446" s="38">
        <v>1816.4833333333333</v>
      </c>
      <c r="I446" s="38">
        <v>1835.2166666666665</v>
      </c>
      <c r="J446" s="38">
        <v>1848.4333333333334</v>
      </c>
      <c r="K446" s="31">
        <v>1822</v>
      </c>
      <c r="L446" s="31">
        <v>1790.05</v>
      </c>
      <c r="M446" s="31">
        <v>8.0077700000000007</v>
      </c>
      <c r="N446" s="1"/>
      <c r="O446" s="1"/>
    </row>
    <row r="447" spans="1:15" ht="12.75" customHeight="1">
      <c r="A447" s="33">
        <v>437</v>
      </c>
      <c r="B447" s="58" t="s">
        <v>229</v>
      </c>
      <c r="C447" s="31">
        <v>3375.55</v>
      </c>
      <c r="D447" s="38">
        <v>3376.5499999999997</v>
      </c>
      <c r="E447" s="38">
        <v>3359.0999999999995</v>
      </c>
      <c r="F447" s="38">
        <v>3342.6499999999996</v>
      </c>
      <c r="G447" s="38">
        <v>3325.1999999999994</v>
      </c>
      <c r="H447" s="38">
        <v>3392.9999999999995</v>
      </c>
      <c r="I447" s="38">
        <v>3410.4499999999994</v>
      </c>
      <c r="J447" s="38">
        <v>3426.8999999999996</v>
      </c>
      <c r="K447" s="31">
        <v>3394</v>
      </c>
      <c r="L447" s="31">
        <v>3360.1</v>
      </c>
      <c r="M447" s="31">
        <v>10.37485</v>
      </c>
      <c r="N447" s="1"/>
      <c r="O447" s="1"/>
    </row>
    <row r="448" spans="1:15" ht="12.75" customHeight="1">
      <c r="A448" s="33">
        <v>438</v>
      </c>
      <c r="B448" s="58" t="s">
        <v>225</v>
      </c>
      <c r="C448" s="31">
        <v>841.8</v>
      </c>
      <c r="D448" s="38">
        <v>837.66666666666663</v>
      </c>
      <c r="E448" s="38">
        <v>832.38333333333321</v>
      </c>
      <c r="F448" s="38">
        <v>822.96666666666658</v>
      </c>
      <c r="G448" s="38">
        <v>817.68333333333317</v>
      </c>
      <c r="H448" s="38">
        <v>847.08333333333326</v>
      </c>
      <c r="I448" s="38">
        <v>852.36666666666679</v>
      </c>
      <c r="J448" s="38">
        <v>861.7833333333333</v>
      </c>
      <c r="K448" s="31">
        <v>842.95</v>
      </c>
      <c r="L448" s="31">
        <v>828.25</v>
      </c>
      <c r="M448" s="31">
        <v>6.4999599999999997</v>
      </c>
      <c r="N448" s="1"/>
      <c r="O448" s="1"/>
    </row>
    <row r="449" spans="1:15" ht="12.75" customHeight="1">
      <c r="A449" s="33">
        <v>439</v>
      </c>
      <c r="B449" s="58" t="s">
        <v>297</v>
      </c>
      <c r="C449" s="31">
        <v>7374.15</v>
      </c>
      <c r="D449" s="38">
        <v>7355.6499999999987</v>
      </c>
      <c r="E449" s="38">
        <v>7321.3999999999978</v>
      </c>
      <c r="F449" s="38">
        <v>7268.6499999999987</v>
      </c>
      <c r="G449" s="38">
        <v>7234.3999999999978</v>
      </c>
      <c r="H449" s="38">
        <v>7408.3999999999978</v>
      </c>
      <c r="I449" s="38">
        <v>7442.65</v>
      </c>
      <c r="J449" s="38">
        <v>7495.3999999999978</v>
      </c>
      <c r="K449" s="31">
        <v>7389.9</v>
      </c>
      <c r="L449" s="31">
        <v>7302.9</v>
      </c>
      <c r="M449" s="31">
        <v>1.0173700000000001</v>
      </c>
      <c r="N449" s="1"/>
      <c r="O449" s="1"/>
    </row>
    <row r="450" spans="1:15" ht="12.75" customHeight="1">
      <c r="A450" s="33">
        <v>440</v>
      </c>
      <c r="B450" s="58" t="s">
        <v>534</v>
      </c>
      <c r="C450" s="31">
        <v>2408.1</v>
      </c>
      <c r="D450" s="38">
        <v>2416.3333333333335</v>
      </c>
      <c r="E450" s="38">
        <v>2392.7666666666669</v>
      </c>
      <c r="F450" s="38">
        <v>2377.4333333333334</v>
      </c>
      <c r="G450" s="38">
        <v>2353.8666666666668</v>
      </c>
      <c r="H450" s="38">
        <v>2431.666666666667</v>
      </c>
      <c r="I450" s="38">
        <v>2455.2333333333336</v>
      </c>
      <c r="J450" s="38">
        <v>2470.5666666666671</v>
      </c>
      <c r="K450" s="31">
        <v>2439.9</v>
      </c>
      <c r="L450" s="31">
        <v>2401</v>
      </c>
      <c r="M450" s="31">
        <v>0.21731</v>
      </c>
      <c r="N450" s="1"/>
      <c r="O450" s="1"/>
    </row>
    <row r="451" spans="1:15" ht="12.75" customHeight="1">
      <c r="A451" s="33">
        <v>441</v>
      </c>
      <c r="B451" s="58" t="s">
        <v>535</v>
      </c>
      <c r="C451" s="31">
        <v>399.95</v>
      </c>
      <c r="D451" s="38">
        <v>400.81666666666666</v>
      </c>
      <c r="E451" s="38">
        <v>397.18333333333334</v>
      </c>
      <c r="F451" s="38">
        <v>394.41666666666669</v>
      </c>
      <c r="G451" s="38">
        <v>390.78333333333336</v>
      </c>
      <c r="H451" s="38">
        <v>403.58333333333331</v>
      </c>
      <c r="I451" s="38">
        <v>407.21666666666664</v>
      </c>
      <c r="J451" s="38">
        <v>409.98333333333329</v>
      </c>
      <c r="K451" s="31">
        <v>404.45</v>
      </c>
      <c r="L451" s="31">
        <v>398.05</v>
      </c>
      <c r="M451" s="31">
        <v>18.289940000000001</v>
      </c>
      <c r="N451" s="1"/>
      <c r="O451" s="1"/>
    </row>
    <row r="452" spans="1:15" ht="12.75" customHeight="1">
      <c r="A452" s="33">
        <v>442</v>
      </c>
      <c r="B452" s="58" t="s">
        <v>226</v>
      </c>
      <c r="C452" s="31">
        <v>602.4</v>
      </c>
      <c r="D452" s="38">
        <v>604.15</v>
      </c>
      <c r="E452" s="38">
        <v>599.79999999999995</v>
      </c>
      <c r="F452" s="38">
        <v>597.19999999999993</v>
      </c>
      <c r="G452" s="38">
        <v>592.84999999999991</v>
      </c>
      <c r="H452" s="38">
        <v>606.75</v>
      </c>
      <c r="I452" s="38">
        <v>611.10000000000014</v>
      </c>
      <c r="J452" s="38">
        <v>613.70000000000005</v>
      </c>
      <c r="K452" s="31">
        <v>608.5</v>
      </c>
      <c r="L452" s="31">
        <v>601.54999999999995</v>
      </c>
      <c r="M452" s="31">
        <v>74.792540000000002</v>
      </c>
      <c r="N452" s="1"/>
      <c r="O452" s="1"/>
    </row>
    <row r="453" spans="1:15" ht="12.75" customHeight="1">
      <c r="A453" s="33">
        <v>443</v>
      </c>
      <c r="B453" s="58" t="s">
        <v>227</v>
      </c>
      <c r="C453" s="31">
        <v>244.95</v>
      </c>
      <c r="D453" s="38">
        <v>245.18333333333331</v>
      </c>
      <c r="E453" s="38">
        <v>243.46666666666661</v>
      </c>
      <c r="F453" s="38">
        <v>241.98333333333329</v>
      </c>
      <c r="G453" s="38">
        <v>240.26666666666659</v>
      </c>
      <c r="H453" s="38">
        <v>246.66666666666663</v>
      </c>
      <c r="I453" s="38">
        <v>248.38333333333333</v>
      </c>
      <c r="J453" s="38">
        <v>249.86666666666665</v>
      </c>
      <c r="K453" s="31">
        <v>246.9</v>
      </c>
      <c r="L453" s="31">
        <v>243.7</v>
      </c>
      <c r="M453" s="31">
        <v>73.956800000000001</v>
      </c>
      <c r="N453" s="1"/>
      <c r="O453" s="1"/>
    </row>
    <row r="454" spans="1:15" ht="12.75" customHeight="1">
      <c r="A454" s="33">
        <v>444</v>
      </c>
      <c r="B454" s="58" t="s">
        <v>228</v>
      </c>
      <c r="C454" s="31">
        <v>117.6</v>
      </c>
      <c r="D454" s="38">
        <v>117.61666666666667</v>
      </c>
      <c r="E454" s="38">
        <v>116.98333333333335</v>
      </c>
      <c r="F454" s="38">
        <v>116.36666666666667</v>
      </c>
      <c r="G454" s="38">
        <v>115.73333333333335</v>
      </c>
      <c r="H454" s="38">
        <v>118.23333333333335</v>
      </c>
      <c r="I454" s="38">
        <v>118.86666666666667</v>
      </c>
      <c r="J454" s="38">
        <v>119.48333333333335</v>
      </c>
      <c r="K454" s="31">
        <v>118.25</v>
      </c>
      <c r="L454" s="31">
        <v>117</v>
      </c>
      <c r="M454" s="31">
        <v>192.18821</v>
      </c>
      <c r="N454" s="1"/>
      <c r="O454" s="1"/>
    </row>
    <row r="455" spans="1:15" ht="12.75" customHeight="1">
      <c r="A455" s="33">
        <v>445</v>
      </c>
      <c r="B455" s="58" t="s">
        <v>298</v>
      </c>
      <c r="C455" s="31">
        <v>91.45</v>
      </c>
      <c r="D455" s="38">
        <v>89.483333333333348</v>
      </c>
      <c r="E455" s="38">
        <v>86.366666666666703</v>
      </c>
      <c r="F455" s="38">
        <v>81.28333333333336</v>
      </c>
      <c r="G455" s="38">
        <v>78.166666666666714</v>
      </c>
      <c r="H455" s="38">
        <v>94.566666666666691</v>
      </c>
      <c r="I455" s="38">
        <v>97.683333333333337</v>
      </c>
      <c r="J455" s="38">
        <v>102.76666666666668</v>
      </c>
      <c r="K455" s="31">
        <v>92.6</v>
      </c>
      <c r="L455" s="31">
        <v>84.4</v>
      </c>
      <c r="M455" s="31">
        <v>402.74004000000002</v>
      </c>
      <c r="N455" s="1"/>
      <c r="O455" s="1"/>
    </row>
    <row r="456" spans="1:15" ht="12.75" customHeight="1">
      <c r="A456" s="33">
        <v>446</v>
      </c>
      <c r="B456" s="58" t="s">
        <v>529</v>
      </c>
      <c r="C456" s="31">
        <v>1396.9</v>
      </c>
      <c r="D456" s="38">
        <v>1406.8999999999999</v>
      </c>
      <c r="E456" s="38">
        <v>1383.9999999999998</v>
      </c>
      <c r="F456" s="38">
        <v>1371.1</v>
      </c>
      <c r="G456" s="38">
        <v>1348.1999999999998</v>
      </c>
      <c r="H456" s="38">
        <v>1419.7999999999997</v>
      </c>
      <c r="I456" s="38">
        <v>1442.6999999999998</v>
      </c>
      <c r="J456" s="38">
        <v>1455.5999999999997</v>
      </c>
      <c r="K456" s="31">
        <v>1429.8</v>
      </c>
      <c r="L456" s="31">
        <v>1394</v>
      </c>
      <c r="M456" s="31">
        <v>0.86687999999999998</v>
      </c>
      <c r="N456" s="1"/>
      <c r="O456" s="1"/>
    </row>
    <row r="457" spans="1:15" ht="12.75" customHeight="1">
      <c r="A457" s="33">
        <v>447</v>
      </c>
      <c r="B457" s="58" t="s">
        <v>530</v>
      </c>
      <c r="C457" s="31">
        <v>404.25</v>
      </c>
      <c r="D457" s="38">
        <v>405.40000000000003</v>
      </c>
      <c r="E457" s="38">
        <v>400.85000000000008</v>
      </c>
      <c r="F457" s="38">
        <v>397.45000000000005</v>
      </c>
      <c r="G457" s="38">
        <v>392.90000000000009</v>
      </c>
      <c r="H457" s="38">
        <v>408.80000000000007</v>
      </c>
      <c r="I457" s="38">
        <v>413.35</v>
      </c>
      <c r="J457" s="38">
        <v>416.75000000000006</v>
      </c>
      <c r="K457" s="31">
        <v>409.95</v>
      </c>
      <c r="L457" s="31">
        <v>402</v>
      </c>
      <c r="M457" s="31">
        <v>0.46672000000000002</v>
      </c>
      <c r="N457" s="1"/>
      <c r="O457" s="1"/>
    </row>
    <row r="458" spans="1:15" ht="12.75" customHeight="1">
      <c r="A458" s="33">
        <v>448</v>
      </c>
      <c r="B458" s="58" t="s">
        <v>536</v>
      </c>
      <c r="C458" s="31">
        <v>2328.5500000000002</v>
      </c>
      <c r="D458" s="38">
        <v>2325.7333333333336</v>
      </c>
      <c r="E458" s="38">
        <v>2291.916666666667</v>
      </c>
      <c r="F458" s="38">
        <v>2255.2833333333333</v>
      </c>
      <c r="G458" s="38">
        <v>2221.4666666666667</v>
      </c>
      <c r="H458" s="38">
        <v>2362.3666666666672</v>
      </c>
      <c r="I458" s="38">
        <v>2396.1833333333338</v>
      </c>
      <c r="J458" s="38">
        <v>2432.8166666666675</v>
      </c>
      <c r="K458" s="31">
        <v>2359.5500000000002</v>
      </c>
      <c r="L458" s="31">
        <v>2289.1</v>
      </c>
      <c r="M458" s="31">
        <v>0.21987000000000001</v>
      </c>
      <c r="N458" s="1"/>
      <c r="O458" s="1"/>
    </row>
    <row r="459" spans="1:15" ht="12.75" customHeight="1">
      <c r="A459" s="33">
        <v>449</v>
      </c>
      <c r="B459" s="58" t="s">
        <v>230</v>
      </c>
      <c r="C459" s="31">
        <v>1184.75</v>
      </c>
      <c r="D459" s="38">
        <v>1187.7833333333335</v>
      </c>
      <c r="E459" s="38">
        <v>1179.2666666666671</v>
      </c>
      <c r="F459" s="38">
        <v>1173.7833333333335</v>
      </c>
      <c r="G459" s="38">
        <v>1165.2666666666671</v>
      </c>
      <c r="H459" s="38">
        <v>1193.2666666666671</v>
      </c>
      <c r="I459" s="38">
        <v>1201.7833333333335</v>
      </c>
      <c r="J459" s="38">
        <v>1207.2666666666671</v>
      </c>
      <c r="K459" s="31">
        <v>1196.3</v>
      </c>
      <c r="L459" s="31">
        <v>1182.3</v>
      </c>
      <c r="M459" s="31">
        <v>9.5001300000000004</v>
      </c>
      <c r="N459" s="1"/>
      <c r="O459" s="1"/>
    </row>
    <row r="460" spans="1:15" ht="12.75" customHeight="1">
      <c r="A460" s="33">
        <v>450</v>
      </c>
      <c r="B460" s="58" t="s">
        <v>537</v>
      </c>
      <c r="C460" s="31">
        <v>839.3</v>
      </c>
      <c r="D460" s="38">
        <v>843.81666666666661</v>
      </c>
      <c r="E460" s="38">
        <v>830.73333333333323</v>
      </c>
      <c r="F460" s="38">
        <v>822.16666666666663</v>
      </c>
      <c r="G460" s="38">
        <v>809.08333333333326</v>
      </c>
      <c r="H460" s="38">
        <v>852.38333333333321</v>
      </c>
      <c r="I460" s="38">
        <v>865.4666666666667</v>
      </c>
      <c r="J460" s="38">
        <v>874.03333333333319</v>
      </c>
      <c r="K460" s="31">
        <v>856.9</v>
      </c>
      <c r="L460" s="31">
        <v>835.25</v>
      </c>
      <c r="M460" s="31">
        <v>3.5735700000000001</v>
      </c>
      <c r="N460" s="1"/>
      <c r="O460" s="1"/>
    </row>
    <row r="461" spans="1:15" ht="12.75" customHeight="1">
      <c r="A461" s="33">
        <v>451</v>
      </c>
      <c r="B461" s="58" t="s">
        <v>538</v>
      </c>
      <c r="C461" s="31">
        <v>130</v>
      </c>
      <c r="D461" s="38">
        <v>129.4</v>
      </c>
      <c r="E461" s="38">
        <v>125.85000000000002</v>
      </c>
      <c r="F461" s="38">
        <v>121.70000000000002</v>
      </c>
      <c r="G461" s="38">
        <v>118.15000000000003</v>
      </c>
      <c r="H461" s="38">
        <v>133.55000000000001</v>
      </c>
      <c r="I461" s="38">
        <v>137.10000000000002</v>
      </c>
      <c r="J461" s="38">
        <v>141.25</v>
      </c>
      <c r="K461" s="31">
        <v>132.94999999999999</v>
      </c>
      <c r="L461" s="31">
        <v>125.25</v>
      </c>
      <c r="M461" s="31">
        <v>10.225569999999999</v>
      </c>
      <c r="N461" s="1"/>
      <c r="O461" s="1"/>
    </row>
    <row r="462" spans="1:15" ht="12.75" customHeight="1">
      <c r="A462" s="33">
        <v>452</v>
      </c>
      <c r="B462" s="58" t="s">
        <v>208</v>
      </c>
      <c r="C462" s="31">
        <v>868.9</v>
      </c>
      <c r="D462" s="38">
        <v>863.38333333333321</v>
      </c>
      <c r="E462" s="38">
        <v>855.81666666666638</v>
      </c>
      <c r="F462" s="38">
        <v>842.73333333333312</v>
      </c>
      <c r="G462" s="38">
        <v>835.16666666666629</v>
      </c>
      <c r="H462" s="38">
        <v>876.46666666666647</v>
      </c>
      <c r="I462" s="38">
        <v>884.0333333333333</v>
      </c>
      <c r="J462" s="38">
        <v>897.11666666666656</v>
      </c>
      <c r="K462" s="31">
        <v>870.95</v>
      </c>
      <c r="L462" s="31">
        <v>850.3</v>
      </c>
      <c r="M462" s="31">
        <v>2.3604099999999999</v>
      </c>
      <c r="N462" s="1"/>
      <c r="O462" s="1"/>
    </row>
    <row r="463" spans="1:15" ht="12.75" customHeight="1">
      <c r="A463" s="33">
        <v>453</v>
      </c>
      <c r="B463" s="58" t="s">
        <v>539</v>
      </c>
      <c r="C463" s="31">
        <v>2719.6</v>
      </c>
      <c r="D463" s="38">
        <v>2725.5166666666669</v>
      </c>
      <c r="E463" s="38">
        <v>2693.0333333333338</v>
      </c>
      <c r="F463" s="38">
        <v>2666.4666666666667</v>
      </c>
      <c r="G463" s="38">
        <v>2633.9833333333336</v>
      </c>
      <c r="H463" s="38">
        <v>2752.0833333333339</v>
      </c>
      <c r="I463" s="38">
        <v>2784.5666666666666</v>
      </c>
      <c r="J463" s="38">
        <v>2811.1333333333341</v>
      </c>
      <c r="K463" s="31">
        <v>2758</v>
      </c>
      <c r="L463" s="31">
        <v>2698.95</v>
      </c>
      <c r="M463" s="31">
        <v>0.21037</v>
      </c>
      <c r="N463" s="1"/>
      <c r="O463" s="1"/>
    </row>
    <row r="464" spans="1:15" ht="12.75" customHeight="1">
      <c r="A464" s="33">
        <v>454</v>
      </c>
      <c r="B464" s="58" t="s">
        <v>540</v>
      </c>
      <c r="C464" s="31">
        <v>3191.3</v>
      </c>
      <c r="D464" s="38">
        <v>3200.4500000000003</v>
      </c>
      <c r="E464" s="38">
        <v>3161.1000000000004</v>
      </c>
      <c r="F464" s="38">
        <v>3130.9</v>
      </c>
      <c r="G464" s="38">
        <v>3091.55</v>
      </c>
      <c r="H464" s="38">
        <v>3230.6500000000005</v>
      </c>
      <c r="I464" s="38">
        <v>3270</v>
      </c>
      <c r="J464" s="38">
        <v>3300.2000000000007</v>
      </c>
      <c r="K464" s="31">
        <v>3239.8</v>
      </c>
      <c r="L464" s="31">
        <v>3170.25</v>
      </c>
      <c r="M464" s="31">
        <v>0.50304000000000004</v>
      </c>
      <c r="N464" s="1"/>
      <c r="O464" s="1"/>
    </row>
    <row r="465" spans="1:15" ht="12.75" customHeight="1">
      <c r="A465" s="33">
        <v>455</v>
      </c>
      <c r="B465" s="58" t="s">
        <v>231</v>
      </c>
      <c r="C465" s="31">
        <v>3048.55</v>
      </c>
      <c r="D465" s="38">
        <v>3056.4</v>
      </c>
      <c r="E465" s="38">
        <v>3032.8500000000004</v>
      </c>
      <c r="F465" s="38">
        <v>3017.15</v>
      </c>
      <c r="G465" s="38">
        <v>2993.6000000000004</v>
      </c>
      <c r="H465" s="38">
        <v>3072.1000000000004</v>
      </c>
      <c r="I465" s="38">
        <v>3095.6500000000005</v>
      </c>
      <c r="J465" s="38">
        <v>3111.3500000000004</v>
      </c>
      <c r="K465" s="31">
        <v>3079.95</v>
      </c>
      <c r="L465" s="31">
        <v>3040.7</v>
      </c>
      <c r="M465" s="31">
        <v>4.7169800000000004</v>
      </c>
      <c r="N465" s="1"/>
      <c r="O465" s="1"/>
    </row>
    <row r="466" spans="1:15" ht="12.75" customHeight="1">
      <c r="A466" s="33">
        <v>456</v>
      </c>
      <c r="B466" s="58" t="s">
        <v>232</v>
      </c>
      <c r="C466" s="31">
        <v>1958.15</v>
      </c>
      <c r="D466" s="38">
        <v>1951.95</v>
      </c>
      <c r="E466" s="38">
        <v>1941.0500000000002</v>
      </c>
      <c r="F466" s="38">
        <v>1923.95</v>
      </c>
      <c r="G466" s="38">
        <v>1913.0500000000002</v>
      </c>
      <c r="H466" s="38">
        <v>1969.0500000000002</v>
      </c>
      <c r="I466" s="38">
        <v>1979.9500000000003</v>
      </c>
      <c r="J466" s="38">
        <v>1997.0500000000002</v>
      </c>
      <c r="K466" s="31">
        <v>1962.85</v>
      </c>
      <c r="L466" s="31">
        <v>1934.85</v>
      </c>
      <c r="M466" s="31">
        <v>2.0657800000000002</v>
      </c>
      <c r="N466" s="1"/>
      <c r="O466" s="1"/>
    </row>
    <row r="467" spans="1:15" ht="12.75" customHeight="1">
      <c r="A467" s="33">
        <v>457</v>
      </c>
      <c r="B467" s="58" t="s">
        <v>299</v>
      </c>
      <c r="C467" s="31">
        <v>666.7</v>
      </c>
      <c r="D467" s="38">
        <v>668.58333333333337</v>
      </c>
      <c r="E467" s="38">
        <v>662.16666666666674</v>
      </c>
      <c r="F467" s="38">
        <v>657.63333333333333</v>
      </c>
      <c r="G467" s="38">
        <v>651.2166666666667</v>
      </c>
      <c r="H467" s="38">
        <v>673.11666666666679</v>
      </c>
      <c r="I467" s="38">
        <v>679.53333333333353</v>
      </c>
      <c r="J467" s="38">
        <v>684.06666666666683</v>
      </c>
      <c r="K467" s="31">
        <v>675</v>
      </c>
      <c r="L467" s="31">
        <v>664.05</v>
      </c>
      <c r="M467" s="31">
        <v>1.0940300000000001</v>
      </c>
      <c r="N467" s="1"/>
      <c r="O467" s="1"/>
    </row>
    <row r="468" spans="1:15" ht="12.75" customHeight="1">
      <c r="A468" s="33">
        <v>458</v>
      </c>
      <c r="B468" s="58" t="s">
        <v>541</v>
      </c>
      <c r="C468" s="31">
        <v>803.25</v>
      </c>
      <c r="D468" s="38">
        <v>800.33333333333337</v>
      </c>
      <c r="E468" s="38">
        <v>794.7166666666667</v>
      </c>
      <c r="F468" s="38">
        <v>786.18333333333328</v>
      </c>
      <c r="G468" s="38">
        <v>780.56666666666661</v>
      </c>
      <c r="H468" s="38">
        <v>808.86666666666679</v>
      </c>
      <c r="I468" s="38">
        <v>814.48333333333335</v>
      </c>
      <c r="J468" s="38">
        <v>823.01666666666688</v>
      </c>
      <c r="K468" s="31">
        <v>805.95</v>
      </c>
      <c r="L468" s="31">
        <v>791.8</v>
      </c>
      <c r="M468" s="31">
        <v>0.38453999999999999</v>
      </c>
      <c r="N468" s="1"/>
      <c r="O468" s="1"/>
    </row>
    <row r="469" spans="1:15" ht="12.75" customHeight="1">
      <c r="A469" s="33">
        <v>459</v>
      </c>
      <c r="B469" s="58" t="s">
        <v>233</v>
      </c>
      <c r="C469" s="31">
        <v>2005.75</v>
      </c>
      <c r="D469" s="38">
        <v>2007.75</v>
      </c>
      <c r="E469" s="38">
        <v>1988.45</v>
      </c>
      <c r="F469" s="38">
        <v>1971.15</v>
      </c>
      <c r="G469" s="38">
        <v>1951.8500000000001</v>
      </c>
      <c r="H469" s="38">
        <v>2025.05</v>
      </c>
      <c r="I469" s="38">
        <v>2044.3500000000001</v>
      </c>
      <c r="J469" s="38">
        <v>2061.6499999999996</v>
      </c>
      <c r="K469" s="31">
        <v>2027.05</v>
      </c>
      <c r="L469" s="31">
        <v>1990.45</v>
      </c>
      <c r="M469" s="31">
        <v>6.9672999999999998</v>
      </c>
      <c r="N469" s="1"/>
      <c r="O469" s="1"/>
    </row>
    <row r="470" spans="1:15" ht="12.75" customHeight="1">
      <c r="A470" s="33">
        <v>460</v>
      </c>
      <c r="B470" s="58" t="s">
        <v>300</v>
      </c>
      <c r="C470" s="31">
        <v>36.75</v>
      </c>
      <c r="D470" s="38">
        <v>37.016666666666666</v>
      </c>
      <c r="E470" s="38">
        <v>36.18333333333333</v>
      </c>
      <c r="F470" s="38">
        <v>35.616666666666667</v>
      </c>
      <c r="G470" s="38">
        <v>34.783333333333331</v>
      </c>
      <c r="H470" s="38">
        <v>37.583333333333329</v>
      </c>
      <c r="I470" s="38">
        <v>38.416666666666671</v>
      </c>
      <c r="J470" s="38">
        <v>38.983333333333327</v>
      </c>
      <c r="K470" s="31">
        <v>37.85</v>
      </c>
      <c r="L470" s="31">
        <v>36.450000000000003</v>
      </c>
      <c r="M470" s="31">
        <v>290.46839999999997</v>
      </c>
      <c r="N470" s="1"/>
      <c r="O470" s="1"/>
    </row>
    <row r="471" spans="1:15" ht="12.75" customHeight="1">
      <c r="A471" s="33">
        <v>461</v>
      </c>
      <c r="B471" s="58" t="s">
        <v>542</v>
      </c>
      <c r="C471" s="31">
        <v>301.2</v>
      </c>
      <c r="D471" s="38">
        <v>303.33333333333331</v>
      </c>
      <c r="E471" s="38">
        <v>296.96666666666664</v>
      </c>
      <c r="F471" s="38">
        <v>292.73333333333335</v>
      </c>
      <c r="G471" s="38">
        <v>286.36666666666667</v>
      </c>
      <c r="H471" s="38">
        <v>307.56666666666661</v>
      </c>
      <c r="I471" s="38">
        <v>313.93333333333328</v>
      </c>
      <c r="J471" s="38">
        <v>318.16666666666657</v>
      </c>
      <c r="K471" s="31">
        <v>309.7</v>
      </c>
      <c r="L471" s="31">
        <v>299.10000000000002</v>
      </c>
      <c r="M471" s="31">
        <v>5.5763299999999996</v>
      </c>
      <c r="N471" s="1"/>
      <c r="O471" s="1"/>
    </row>
    <row r="472" spans="1:15" ht="12.75" customHeight="1">
      <c r="A472" s="33">
        <v>462</v>
      </c>
      <c r="B472" s="58" t="s">
        <v>543</v>
      </c>
      <c r="C472" s="31">
        <v>386.65</v>
      </c>
      <c r="D472" s="38">
        <v>388.46666666666664</v>
      </c>
      <c r="E472" s="38">
        <v>382.23333333333329</v>
      </c>
      <c r="F472" s="38">
        <v>377.81666666666666</v>
      </c>
      <c r="G472" s="38">
        <v>371.58333333333331</v>
      </c>
      <c r="H472" s="38">
        <v>392.88333333333327</v>
      </c>
      <c r="I472" s="38">
        <v>399.11666666666662</v>
      </c>
      <c r="J472" s="38">
        <v>403.53333333333325</v>
      </c>
      <c r="K472" s="31">
        <v>394.7</v>
      </c>
      <c r="L472" s="31">
        <v>384.05</v>
      </c>
      <c r="M472" s="31">
        <v>3.0926800000000001</v>
      </c>
      <c r="N472" s="1"/>
      <c r="O472" s="1"/>
    </row>
    <row r="473" spans="1:15" ht="12.75" customHeight="1">
      <c r="A473" s="33">
        <v>463</v>
      </c>
      <c r="B473" s="58" t="s">
        <v>531</v>
      </c>
      <c r="C473" s="31">
        <v>775.85</v>
      </c>
      <c r="D473" s="38">
        <v>779.33333333333337</v>
      </c>
      <c r="E473" s="38">
        <v>768.7166666666667</v>
      </c>
      <c r="F473" s="38">
        <v>761.58333333333337</v>
      </c>
      <c r="G473" s="38">
        <v>750.9666666666667</v>
      </c>
      <c r="H473" s="38">
        <v>786.4666666666667</v>
      </c>
      <c r="I473" s="38">
        <v>797.08333333333326</v>
      </c>
      <c r="J473" s="38">
        <v>804.2166666666667</v>
      </c>
      <c r="K473" s="31">
        <v>789.95</v>
      </c>
      <c r="L473" s="31">
        <v>772.2</v>
      </c>
      <c r="M473" s="31">
        <v>1.48912</v>
      </c>
      <c r="N473" s="1"/>
      <c r="O473" s="1"/>
    </row>
    <row r="474" spans="1:15" ht="12.75" customHeight="1">
      <c r="A474" s="33">
        <v>464</v>
      </c>
      <c r="B474" s="58" t="s">
        <v>301</v>
      </c>
      <c r="C474" s="31">
        <v>2876.9</v>
      </c>
      <c r="D474" s="38">
        <v>2887.3833333333332</v>
      </c>
      <c r="E474" s="38">
        <v>2849.7666666666664</v>
      </c>
      <c r="F474" s="38">
        <v>2822.6333333333332</v>
      </c>
      <c r="G474" s="38">
        <v>2785.0166666666664</v>
      </c>
      <c r="H474" s="38">
        <v>2914.5166666666664</v>
      </c>
      <c r="I474" s="38">
        <v>2952.1333333333332</v>
      </c>
      <c r="J474" s="38">
        <v>2979.2666666666664</v>
      </c>
      <c r="K474" s="31">
        <v>2925</v>
      </c>
      <c r="L474" s="31">
        <v>2860.25</v>
      </c>
      <c r="M474" s="31">
        <v>0.95674000000000003</v>
      </c>
      <c r="N474" s="1"/>
      <c r="O474" s="1"/>
    </row>
    <row r="475" spans="1:15" ht="12.75" customHeight="1">
      <c r="A475" s="33">
        <v>465</v>
      </c>
      <c r="B475" s="58" t="s">
        <v>532</v>
      </c>
      <c r="C475" s="31">
        <v>48.45</v>
      </c>
      <c r="D475" s="38">
        <v>48.133333333333333</v>
      </c>
      <c r="E475" s="38">
        <v>47.666666666666664</v>
      </c>
      <c r="F475" s="38">
        <v>46.883333333333333</v>
      </c>
      <c r="G475" s="38">
        <v>46.416666666666664</v>
      </c>
      <c r="H475" s="38">
        <v>48.916666666666664</v>
      </c>
      <c r="I475" s="38">
        <v>49.383333333333333</v>
      </c>
      <c r="J475" s="38">
        <v>50.166666666666664</v>
      </c>
      <c r="K475" s="31">
        <v>48.6</v>
      </c>
      <c r="L475" s="31">
        <v>47.35</v>
      </c>
      <c r="M475" s="31">
        <v>282.12142</v>
      </c>
      <c r="N475" s="1"/>
      <c r="O475" s="1"/>
    </row>
    <row r="476" spans="1:15" ht="12.75" customHeight="1">
      <c r="A476" s="33">
        <v>466</v>
      </c>
      <c r="B476" s="58" t="s">
        <v>234</v>
      </c>
      <c r="C476" s="31">
        <v>1349.25</v>
      </c>
      <c r="D476" s="38">
        <v>1345.7166666666665</v>
      </c>
      <c r="E476" s="38">
        <v>1339.4833333333329</v>
      </c>
      <c r="F476" s="38">
        <v>1329.7166666666665</v>
      </c>
      <c r="G476" s="38">
        <v>1323.4833333333329</v>
      </c>
      <c r="H476" s="38">
        <v>1355.4833333333329</v>
      </c>
      <c r="I476" s="38">
        <v>1361.7166666666665</v>
      </c>
      <c r="J476" s="38">
        <v>1371.4833333333329</v>
      </c>
      <c r="K476" s="31">
        <v>1351.95</v>
      </c>
      <c r="L476" s="31">
        <v>1335.95</v>
      </c>
      <c r="M476" s="31">
        <v>7.8443800000000001</v>
      </c>
      <c r="N476" s="1"/>
      <c r="O476" s="1"/>
    </row>
    <row r="477" spans="1:15" ht="12.75" customHeight="1">
      <c r="A477" s="33">
        <v>467</v>
      </c>
      <c r="B477" s="58" t="s">
        <v>544</v>
      </c>
      <c r="C477" s="31">
        <v>32.450000000000003</v>
      </c>
      <c r="D477" s="38">
        <v>32.416666666666671</v>
      </c>
      <c r="E477" s="38">
        <v>31.983333333333341</v>
      </c>
      <c r="F477" s="38">
        <v>31.516666666666669</v>
      </c>
      <c r="G477" s="38">
        <v>31.083333333333339</v>
      </c>
      <c r="H477" s="38">
        <v>32.88333333333334</v>
      </c>
      <c r="I477" s="38">
        <v>33.316666666666677</v>
      </c>
      <c r="J477" s="38">
        <v>33.783333333333346</v>
      </c>
      <c r="K477" s="31">
        <v>32.85</v>
      </c>
      <c r="L477" s="31">
        <v>31.95</v>
      </c>
      <c r="M477" s="31">
        <v>127.19277</v>
      </c>
      <c r="N477" s="1"/>
      <c r="O477" s="1"/>
    </row>
    <row r="478" spans="1:15" ht="12.75" customHeight="1">
      <c r="A478" s="33">
        <v>468</v>
      </c>
      <c r="B478" s="58" t="s">
        <v>545</v>
      </c>
      <c r="C478" s="31">
        <v>378.6</v>
      </c>
      <c r="D478" s="38">
        <v>378.5</v>
      </c>
      <c r="E478" s="38">
        <v>375</v>
      </c>
      <c r="F478" s="38">
        <v>371.4</v>
      </c>
      <c r="G478" s="38">
        <v>367.9</v>
      </c>
      <c r="H478" s="38">
        <v>382.1</v>
      </c>
      <c r="I478" s="38">
        <v>385.6</v>
      </c>
      <c r="J478" s="38">
        <v>389.20000000000005</v>
      </c>
      <c r="K478" s="31">
        <v>382</v>
      </c>
      <c r="L478" s="31">
        <v>374.9</v>
      </c>
      <c r="M478" s="31">
        <v>1.10362</v>
      </c>
      <c r="N478" s="1"/>
      <c r="O478" s="1"/>
    </row>
    <row r="479" spans="1:15" ht="12.75" customHeight="1">
      <c r="A479" s="33">
        <v>469</v>
      </c>
      <c r="B479" s="58" t="s">
        <v>236</v>
      </c>
      <c r="C479" s="31">
        <v>8117.65</v>
      </c>
      <c r="D479" s="38">
        <v>8105.5</v>
      </c>
      <c r="E479" s="38">
        <v>8060.6</v>
      </c>
      <c r="F479" s="38">
        <v>8003.55</v>
      </c>
      <c r="G479" s="38">
        <v>7958.6500000000005</v>
      </c>
      <c r="H479" s="38">
        <v>8162.55</v>
      </c>
      <c r="I479" s="38">
        <v>8207.4500000000007</v>
      </c>
      <c r="J479" s="38">
        <v>8264.5</v>
      </c>
      <c r="K479" s="31">
        <v>8150.4</v>
      </c>
      <c r="L479" s="31">
        <v>8048.45</v>
      </c>
      <c r="M479" s="31">
        <v>3.2778</v>
      </c>
      <c r="N479" s="1"/>
      <c r="O479" s="1"/>
    </row>
    <row r="480" spans="1:15" ht="12.75" customHeight="1">
      <c r="A480" s="33">
        <v>470</v>
      </c>
      <c r="B480" s="58" t="s">
        <v>302</v>
      </c>
      <c r="C480" s="31">
        <v>92.05</v>
      </c>
      <c r="D480" s="38">
        <v>91.55</v>
      </c>
      <c r="E480" s="38">
        <v>90.6</v>
      </c>
      <c r="F480" s="38">
        <v>89.149999999999991</v>
      </c>
      <c r="G480" s="38">
        <v>88.199999999999989</v>
      </c>
      <c r="H480" s="38">
        <v>93</v>
      </c>
      <c r="I480" s="38">
        <v>93.950000000000017</v>
      </c>
      <c r="J480" s="38">
        <v>95.4</v>
      </c>
      <c r="K480" s="31">
        <v>92.5</v>
      </c>
      <c r="L480" s="31">
        <v>90.1</v>
      </c>
      <c r="M480" s="31">
        <v>97.753519999999995</v>
      </c>
      <c r="N480" s="1"/>
      <c r="O480" s="1"/>
    </row>
    <row r="481" spans="1:15" ht="12.75" customHeight="1">
      <c r="A481" s="33">
        <v>471</v>
      </c>
      <c r="B481" s="58" t="s">
        <v>235</v>
      </c>
      <c r="C481" s="31">
        <v>1518.8</v>
      </c>
      <c r="D481" s="38">
        <v>1516.1666666666667</v>
      </c>
      <c r="E481" s="38">
        <v>1507.6333333333334</v>
      </c>
      <c r="F481" s="38">
        <v>1496.4666666666667</v>
      </c>
      <c r="G481" s="38">
        <v>1487.9333333333334</v>
      </c>
      <c r="H481" s="38">
        <v>1527.3333333333335</v>
      </c>
      <c r="I481" s="38">
        <v>1535.8666666666668</v>
      </c>
      <c r="J481" s="38">
        <v>1547.0333333333335</v>
      </c>
      <c r="K481" s="31">
        <v>1524.7</v>
      </c>
      <c r="L481" s="31">
        <v>1505</v>
      </c>
      <c r="M481" s="31">
        <v>0.67466000000000004</v>
      </c>
      <c r="N481" s="1"/>
      <c r="O481" s="1"/>
    </row>
    <row r="482" spans="1:15" ht="12.75" customHeight="1">
      <c r="A482" s="33">
        <v>472</v>
      </c>
      <c r="B482" s="31" t="s">
        <v>176</v>
      </c>
      <c r="C482" s="38">
        <v>1000.35</v>
      </c>
      <c r="D482" s="38">
        <v>1004.4166666666666</v>
      </c>
      <c r="E482" s="38">
        <v>993.13333333333321</v>
      </c>
      <c r="F482" s="38">
        <v>985.91666666666663</v>
      </c>
      <c r="G482" s="38">
        <v>974.63333333333321</v>
      </c>
      <c r="H482" s="38">
        <v>1011.6333333333332</v>
      </c>
      <c r="I482" s="38">
        <v>1022.9166666666667</v>
      </c>
      <c r="J482" s="31">
        <v>1030.1333333333332</v>
      </c>
      <c r="K482" s="31">
        <v>1015.7</v>
      </c>
      <c r="L482" s="31">
        <v>997.2</v>
      </c>
      <c r="M482" s="58">
        <v>4.0338900000000004</v>
      </c>
      <c r="N482" s="1"/>
      <c r="O482" s="1"/>
    </row>
    <row r="483" spans="1:15" ht="12.75" customHeight="1">
      <c r="A483" s="33">
        <v>473</v>
      </c>
      <c r="B483" s="31" t="s">
        <v>546</v>
      </c>
      <c r="C483" s="38">
        <v>609.65</v>
      </c>
      <c r="D483" s="38">
        <v>604.9</v>
      </c>
      <c r="E483" s="38">
        <v>595.79999999999995</v>
      </c>
      <c r="F483" s="38">
        <v>581.94999999999993</v>
      </c>
      <c r="G483" s="38">
        <v>572.84999999999991</v>
      </c>
      <c r="H483" s="38">
        <v>618.75</v>
      </c>
      <c r="I483" s="38">
        <v>627.85000000000014</v>
      </c>
      <c r="J483" s="31">
        <v>641.70000000000005</v>
      </c>
      <c r="K483" s="31">
        <v>614</v>
      </c>
      <c r="L483" s="31">
        <v>591.04999999999995</v>
      </c>
      <c r="M483" s="58">
        <v>6.2694999999999999</v>
      </c>
      <c r="N483" s="1"/>
      <c r="O483" s="1"/>
    </row>
    <row r="484" spans="1:15" ht="12.75" customHeight="1">
      <c r="A484" s="33">
        <v>474</v>
      </c>
      <c r="B484" s="31" t="s">
        <v>237</v>
      </c>
      <c r="C484" s="31">
        <v>585.15</v>
      </c>
      <c r="D484" s="38">
        <v>584.9</v>
      </c>
      <c r="E484" s="38">
        <v>582.25</v>
      </c>
      <c r="F484" s="38">
        <v>579.35</v>
      </c>
      <c r="G484" s="38">
        <v>576.70000000000005</v>
      </c>
      <c r="H484" s="38">
        <v>587.79999999999995</v>
      </c>
      <c r="I484" s="38">
        <v>590.44999999999982</v>
      </c>
      <c r="J484" s="38">
        <v>593.34999999999991</v>
      </c>
      <c r="K484" s="31">
        <v>587.54999999999995</v>
      </c>
      <c r="L484" s="31">
        <v>582</v>
      </c>
      <c r="M484" s="31">
        <v>10.05968</v>
      </c>
      <c r="N484" s="1"/>
      <c r="O484" s="1"/>
    </row>
    <row r="485" spans="1:15" ht="12.75" customHeight="1">
      <c r="A485" s="33">
        <v>475</v>
      </c>
      <c r="B485" s="31" t="s">
        <v>547</v>
      </c>
      <c r="C485" s="38">
        <v>741.55</v>
      </c>
      <c r="D485" s="38">
        <v>745.7166666666667</v>
      </c>
      <c r="E485" s="38">
        <v>735.48333333333335</v>
      </c>
      <c r="F485" s="38">
        <v>729.41666666666663</v>
      </c>
      <c r="G485" s="38">
        <v>719.18333333333328</v>
      </c>
      <c r="H485" s="38">
        <v>751.78333333333342</v>
      </c>
      <c r="I485" s="38">
        <v>762.01666666666677</v>
      </c>
      <c r="J485" s="31">
        <v>768.08333333333348</v>
      </c>
      <c r="K485" s="31">
        <v>755.95</v>
      </c>
      <c r="L485" s="31">
        <v>739.65</v>
      </c>
      <c r="M485" s="58">
        <v>0.66095000000000004</v>
      </c>
      <c r="N485" s="1"/>
      <c r="O485" s="1"/>
    </row>
    <row r="486" spans="1:15" ht="12.75" customHeight="1">
      <c r="A486" s="33">
        <v>476</v>
      </c>
      <c r="B486" s="31" t="s">
        <v>550</v>
      </c>
      <c r="C486" s="31">
        <v>679.7</v>
      </c>
      <c r="D486" s="38">
        <v>683.2833333333333</v>
      </c>
      <c r="E486" s="38">
        <v>671.51666666666665</v>
      </c>
      <c r="F486" s="38">
        <v>663.33333333333337</v>
      </c>
      <c r="G486" s="38">
        <v>651.56666666666672</v>
      </c>
      <c r="H486" s="38">
        <v>691.46666666666658</v>
      </c>
      <c r="I486" s="38">
        <v>703.23333333333323</v>
      </c>
      <c r="J486" s="38">
        <v>711.41666666666652</v>
      </c>
      <c r="K486" s="31">
        <v>695.05</v>
      </c>
      <c r="L486" s="31">
        <v>675.1</v>
      </c>
      <c r="M486" s="31">
        <v>5.5876999999999999</v>
      </c>
      <c r="N486" s="1"/>
      <c r="O486" s="1"/>
    </row>
    <row r="487" spans="1:15" ht="12.75" customHeight="1">
      <c r="A487" s="33">
        <v>477</v>
      </c>
      <c r="B487" s="31" t="s">
        <v>551</v>
      </c>
      <c r="C487" s="38">
        <v>394.75</v>
      </c>
      <c r="D487" s="38">
        <v>395.5333333333333</v>
      </c>
      <c r="E487" s="38">
        <v>390.76666666666659</v>
      </c>
      <c r="F487" s="38">
        <v>386.7833333333333</v>
      </c>
      <c r="G487" s="38">
        <v>382.01666666666659</v>
      </c>
      <c r="H487" s="38">
        <v>399.51666666666659</v>
      </c>
      <c r="I487" s="38">
        <v>404.28333333333325</v>
      </c>
      <c r="J487" s="38">
        <v>408.26666666666659</v>
      </c>
      <c r="K487" s="31">
        <v>400.3</v>
      </c>
      <c r="L487" s="31">
        <v>391.55</v>
      </c>
      <c r="M487" s="31">
        <v>2.9129299999999998</v>
      </c>
      <c r="N487" s="1"/>
      <c r="O487" s="1"/>
    </row>
    <row r="488" spans="1:15" ht="12.75" customHeight="1">
      <c r="A488" s="33">
        <v>478</v>
      </c>
      <c r="B488" s="31" t="s">
        <v>552</v>
      </c>
      <c r="C488" s="31">
        <v>377.15</v>
      </c>
      <c r="D488" s="38">
        <v>376.2166666666667</v>
      </c>
      <c r="E488" s="38">
        <v>373.43333333333339</v>
      </c>
      <c r="F488" s="38">
        <v>369.7166666666667</v>
      </c>
      <c r="G488" s="38">
        <v>366.93333333333339</v>
      </c>
      <c r="H488" s="38">
        <v>379.93333333333339</v>
      </c>
      <c r="I488" s="38">
        <v>382.7166666666667</v>
      </c>
      <c r="J488" s="38">
        <v>386.43333333333339</v>
      </c>
      <c r="K488" s="31">
        <v>379</v>
      </c>
      <c r="L488" s="31">
        <v>372.5</v>
      </c>
      <c r="M488" s="31">
        <v>1.9730799999999999</v>
      </c>
      <c r="N488" s="1"/>
      <c r="O488" s="1"/>
    </row>
    <row r="489" spans="1:15" ht="12.75" customHeight="1">
      <c r="A489" s="33">
        <v>479</v>
      </c>
      <c r="B489" s="31" t="s">
        <v>553</v>
      </c>
      <c r="C489" s="38">
        <v>425.2</v>
      </c>
      <c r="D489" s="38">
        <v>422.91666666666669</v>
      </c>
      <c r="E489" s="38">
        <v>412.53333333333336</v>
      </c>
      <c r="F489" s="38">
        <v>399.86666666666667</v>
      </c>
      <c r="G489" s="38">
        <v>389.48333333333335</v>
      </c>
      <c r="H489" s="38">
        <v>435.58333333333337</v>
      </c>
      <c r="I489" s="38">
        <v>445.9666666666667</v>
      </c>
      <c r="J489" s="38">
        <v>458.63333333333338</v>
      </c>
      <c r="K489" s="31">
        <v>433.3</v>
      </c>
      <c r="L489" s="31">
        <v>410.25</v>
      </c>
      <c r="M489" s="31">
        <v>5.4401200000000003</v>
      </c>
      <c r="N489" s="1"/>
      <c r="O489" s="1"/>
    </row>
    <row r="490" spans="1:15" ht="12.75" customHeight="1">
      <c r="A490" s="33">
        <v>480</v>
      </c>
      <c r="B490" s="58" t="s">
        <v>303</v>
      </c>
      <c r="C490" s="31">
        <v>874.5</v>
      </c>
      <c r="D490" s="38">
        <v>870.31666666666661</v>
      </c>
      <c r="E490" s="38">
        <v>863.23333333333323</v>
      </c>
      <c r="F490" s="38">
        <v>851.96666666666658</v>
      </c>
      <c r="G490" s="38">
        <v>844.88333333333321</v>
      </c>
      <c r="H490" s="38">
        <v>881.58333333333326</v>
      </c>
      <c r="I490" s="38">
        <v>888.66666666666674</v>
      </c>
      <c r="J490" s="38">
        <v>899.93333333333328</v>
      </c>
      <c r="K490" s="31">
        <v>877.4</v>
      </c>
      <c r="L490" s="31">
        <v>859.05</v>
      </c>
      <c r="M490" s="31">
        <v>10.543380000000001</v>
      </c>
      <c r="N490" s="1"/>
      <c r="O490" s="1"/>
    </row>
    <row r="491" spans="1:15" ht="12.75" customHeight="1">
      <c r="A491" s="33">
        <v>481</v>
      </c>
      <c r="B491" s="58" t="s">
        <v>554</v>
      </c>
      <c r="C491" s="38">
        <v>1235.7</v>
      </c>
      <c r="D491" s="38">
        <v>1231.8999999999999</v>
      </c>
      <c r="E491" s="38">
        <v>1218.7999999999997</v>
      </c>
      <c r="F491" s="38">
        <v>1201.8999999999999</v>
      </c>
      <c r="G491" s="38">
        <v>1188.7999999999997</v>
      </c>
      <c r="H491" s="38">
        <v>1248.7999999999997</v>
      </c>
      <c r="I491" s="38">
        <v>1261.8999999999996</v>
      </c>
      <c r="J491" s="38">
        <v>1278.7999999999997</v>
      </c>
      <c r="K491" s="31">
        <v>1245</v>
      </c>
      <c r="L491" s="31">
        <v>1215</v>
      </c>
      <c r="M491" s="31">
        <v>0.67396</v>
      </c>
      <c r="N491" s="1"/>
      <c r="O491" s="1"/>
    </row>
    <row r="492" spans="1:15" ht="12.75" customHeight="1">
      <c r="A492" s="33">
        <v>482</v>
      </c>
      <c r="B492" s="58" t="s">
        <v>238</v>
      </c>
      <c r="C492" s="31">
        <v>238.2</v>
      </c>
      <c r="D492" s="38">
        <v>238.15</v>
      </c>
      <c r="E492" s="38">
        <v>236.10000000000002</v>
      </c>
      <c r="F492" s="38">
        <v>234.00000000000003</v>
      </c>
      <c r="G492" s="38">
        <v>231.95000000000005</v>
      </c>
      <c r="H492" s="38">
        <v>240.25</v>
      </c>
      <c r="I492" s="38">
        <v>242.3</v>
      </c>
      <c r="J492" s="38">
        <v>244.39999999999998</v>
      </c>
      <c r="K492" s="31">
        <v>240.2</v>
      </c>
      <c r="L492" s="31">
        <v>236.05</v>
      </c>
      <c r="M492" s="31">
        <v>83.380949999999999</v>
      </c>
      <c r="N492" s="1"/>
      <c r="O492" s="1"/>
    </row>
    <row r="493" spans="1:15" ht="12.75" customHeight="1">
      <c r="A493" s="33">
        <v>483</v>
      </c>
      <c r="B493" s="58" t="s">
        <v>548</v>
      </c>
      <c r="C493" s="38">
        <v>310.55</v>
      </c>
      <c r="D493" s="38">
        <v>312.13333333333333</v>
      </c>
      <c r="E493" s="38">
        <v>308.31666666666666</v>
      </c>
      <c r="F493" s="38">
        <v>306.08333333333331</v>
      </c>
      <c r="G493" s="38">
        <v>302.26666666666665</v>
      </c>
      <c r="H493" s="38">
        <v>314.36666666666667</v>
      </c>
      <c r="I493" s="38">
        <v>318.18333333333328</v>
      </c>
      <c r="J493" s="38">
        <v>320.41666666666669</v>
      </c>
      <c r="K493" s="31">
        <v>315.95</v>
      </c>
      <c r="L493" s="31">
        <v>309.89999999999998</v>
      </c>
      <c r="M493" s="31">
        <v>1.18736</v>
      </c>
      <c r="N493" s="1"/>
      <c r="O493" s="1"/>
    </row>
    <row r="494" spans="1:15" ht="12.75" customHeight="1">
      <c r="A494" s="33">
        <v>484</v>
      </c>
      <c r="B494" s="58" t="s">
        <v>555</v>
      </c>
      <c r="C494" s="38">
        <v>496.4</v>
      </c>
      <c r="D494" s="38">
        <v>496.2</v>
      </c>
      <c r="E494" s="38">
        <v>489.65</v>
      </c>
      <c r="F494" s="38">
        <v>482.9</v>
      </c>
      <c r="G494" s="38">
        <v>476.34999999999997</v>
      </c>
      <c r="H494" s="38">
        <v>502.95</v>
      </c>
      <c r="I494" s="38">
        <v>509.50000000000006</v>
      </c>
      <c r="J494" s="38">
        <v>516.25</v>
      </c>
      <c r="K494" s="31">
        <v>502.75</v>
      </c>
      <c r="L494" s="31">
        <v>489.45</v>
      </c>
      <c r="M494" s="31">
        <v>0.68816999999999995</v>
      </c>
      <c r="N494" s="1"/>
      <c r="O494" s="1"/>
    </row>
    <row r="495" spans="1:15" ht="12.75" customHeight="1">
      <c r="A495" s="33">
        <v>485</v>
      </c>
      <c r="B495" s="58" t="s">
        <v>556</v>
      </c>
      <c r="C495" s="38">
        <v>1789.9</v>
      </c>
      <c r="D495" s="38">
        <v>1797.8166666666666</v>
      </c>
      <c r="E495" s="38">
        <v>1779.0833333333333</v>
      </c>
      <c r="F495" s="38">
        <v>1768.2666666666667</v>
      </c>
      <c r="G495" s="38">
        <v>1749.5333333333333</v>
      </c>
      <c r="H495" s="38">
        <v>1808.6333333333332</v>
      </c>
      <c r="I495" s="38">
        <v>1827.3666666666668</v>
      </c>
      <c r="J495" s="38">
        <v>1838.1833333333332</v>
      </c>
      <c r="K495" s="31">
        <v>1816.55</v>
      </c>
      <c r="L495" s="31">
        <v>1787</v>
      </c>
      <c r="M495" s="31">
        <v>0.38270999999999999</v>
      </c>
      <c r="N495" s="1"/>
      <c r="O495" s="1"/>
    </row>
    <row r="496" spans="1:15" ht="12.75" customHeight="1">
      <c r="A496" s="33">
        <v>486</v>
      </c>
      <c r="B496" s="58" t="s">
        <v>549</v>
      </c>
      <c r="C496" s="38">
        <v>2135.25</v>
      </c>
      <c r="D496" s="38">
        <v>2148.7333333333331</v>
      </c>
      <c r="E496" s="38">
        <v>2111.5166666666664</v>
      </c>
      <c r="F496" s="38">
        <v>2087.7833333333333</v>
      </c>
      <c r="G496" s="38">
        <v>2050.5666666666666</v>
      </c>
      <c r="H496" s="38">
        <v>2172.4666666666662</v>
      </c>
      <c r="I496" s="38">
        <v>2209.6833333333325</v>
      </c>
      <c r="J496" s="38">
        <v>2233.4166666666661</v>
      </c>
      <c r="K496" s="31">
        <v>2185.9499999999998</v>
      </c>
      <c r="L496" s="31">
        <v>2125</v>
      </c>
      <c r="M496" s="31">
        <v>0.11287</v>
      </c>
      <c r="N496" s="1"/>
      <c r="O496" s="1"/>
    </row>
    <row r="497" spans="1:15" ht="12.75" customHeight="1">
      <c r="A497" s="33">
        <v>487</v>
      </c>
      <c r="B497" s="58" t="s">
        <v>141</v>
      </c>
      <c r="C497" s="38">
        <v>9</v>
      </c>
      <c r="D497" s="38">
        <v>8.9333333333333336</v>
      </c>
      <c r="E497" s="38">
        <v>8.5666666666666664</v>
      </c>
      <c r="F497" s="38">
        <v>8.1333333333333329</v>
      </c>
      <c r="G497" s="38">
        <v>7.7666666666666657</v>
      </c>
      <c r="H497" s="38">
        <v>9.3666666666666671</v>
      </c>
      <c r="I497" s="38">
        <v>9.7333333333333343</v>
      </c>
      <c r="J497" s="38">
        <v>10.166666666666668</v>
      </c>
      <c r="K497" s="31">
        <v>9.3000000000000007</v>
      </c>
      <c r="L497" s="31">
        <v>8.5</v>
      </c>
      <c r="M497" s="31">
        <v>4766.63058</v>
      </c>
      <c r="N497" s="1"/>
      <c r="O497" s="1"/>
    </row>
    <row r="498" spans="1:15" ht="12.75" customHeight="1">
      <c r="A498" s="33">
        <v>488</v>
      </c>
      <c r="B498" s="58" t="s">
        <v>239</v>
      </c>
      <c r="C498" s="38">
        <v>827.45</v>
      </c>
      <c r="D498" s="38">
        <v>827.20000000000016</v>
      </c>
      <c r="E498" s="38">
        <v>823.8000000000003</v>
      </c>
      <c r="F498" s="38">
        <v>820.15000000000009</v>
      </c>
      <c r="G498" s="38">
        <v>816.75000000000023</v>
      </c>
      <c r="H498" s="38">
        <v>830.85000000000036</v>
      </c>
      <c r="I498" s="38">
        <v>834.25000000000023</v>
      </c>
      <c r="J498" s="38">
        <v>837.90000000000043</v>
      </c>
      <c r="K498" s="31">
        <v>830.6</v>
      </c>
      <c r="L498" s="31">
        <v>823.55</v>
      </c>
      <c r="M498" s="31">
        <v>7.4244599999999998</v>
      </c>
      <c r="N498" s="1"/>
      <c r="O498" s="1"/>
    </row>
    <row r="499" spans="1:15" ht="12.75" customHeight="1">
      <c r="A499" s="33">
        <v>489</v>
      </c>
      <c r="B499" s="58" t="s">
        <v>557</v>
      </c>
      <c r="C499" s="38">
        <v>319.39999999999998</v>
      </c>
      <c r="D499" s="38">
        <v>318.71666666666664</v>
      </c>
      <c r="E499" s="38">
        <v>315.58333333333326</v>
      </c>
      <c r="F499" s="38">
        <v>311.76666666666659</v>
      </c>
      <c r="G499" s="38">
        <v>308.63333333333321</v>
      </c>
      <c r="H499" s="38">
        <v>322.5333333333333</v>
      </c>
      <c r="I499" s="38">
        <v>325.66666666666663</v>
      </c>
      <c r="J499" s="38">
        <v>329.48333333333335</v>
      </c>
      <c r="K499" s="31">
        <v>321.85000000000002</v>
      </c>
      <c r="L499" s="31">
        <v>314.89999999999998</v>
      </c>
      <c r="M499" s="31">
        <v>6.56576</v>
      </c>
      <c r="N499" s="1"/>
      <c r="O499" s="1"/>
    </row>
    <row r="500" spans="1:15" ht="12.75" customHeight="1">
      <c r="A500" s="33">
        <v>490</v>
      </c>
      <c r="B500" s="58" t="s">
        <v>558</v>
      </c>
      <c r="C500" s="58">
        <v>122.7</v>
      </c>
      <c r="D500" s="38">
        <v>123.03333333333335</v>
      </c>
      <c r="E500" s="38">
        <v>120.36666666666669</v>
      </c>
      <c r="F500" s="38">
        <v>118.03333333333335</v>
      </c>
      <c r="G500" s="38">
        <v>115.36666666666669</v>
      </c>
      <c r="H500" s="38">
        <v>125.36666666666669</v>
      </c>
      <c r="I500" s="38">
        <v>128.03333333333336</v>
      </c>
      <c r="J500" s="38">
        <v>130.36666666666667</v>
      </c>
      <c r="K500" s="31">
        <v>125.7</v>
      </c>
      <c r="L500" s="31">
        <v>120.7</v>
      </c>
      <c r="M500" s="31">
        <v>19.562660000000001</v>
      </c>
      <c r="N500" s="1"/>
      <c r="O500" s="1"/>
    </row>
    <row r="501" spans="1:15" ht="12.75" customHeight="1">
      <c r="A501" s="33">
        <v>491</v>
      </c>
      <c r="B501" s="58" t="s">
        <v>559</v>
      </c>
      <c r="C501" s="58">
        <v>898.8</v>
      </c>
      <c r="D501" s="38">
        <v>902.26666666666677</v>
      </c>
      <c r="E501" s="38">
        <v>891.73333333333358</v>
      </c>
      <c r="F501" s="38">
        <v>884.66666666666686</v>
      </c>
      <c r="G501" s="38">
        <v>874.13333333333367</v>
      </c>
      <c r="H501" s="38">
        <v>909.33333333333348</v>
      </c>
      <c r="I501" s="38">
        <v>919.86666666666656</v>
      </c>
      <c r="J501" s="38">
        <v>926.93333333333339</v>
      </c>
      <c r="K501" s="31">
        <v>912.8</v>
      </c>
      <c r="L501" s="31">
        <v>895.2</v>
      </c>
      <c r="M501" s="31">
        <v>0.86148999999999998</v>
      </c>
      <c r="N501" s="1"/>
      <c r="O501" s="1"/>
    </row>
    <row r="502" spans="1:15" ht="12.75" customHeight="1">
      <c r="A502" s="33">
        <v>492</v>
      </c>
      <c r="B502" s="58" t="s">
        <v>304</v>
      </c>
      <c r="C502" s="58">
        <v>1631.1</v>
      </c>
      <c r="D502" s="38">
        <v>1626.7</v>
      </c>
      <c r="E502" s="38">
        <v>1614.4</v>
      </c>
      <c r="F502" s="38">
        <v>1597.7</v>
      </c>
      <c r="G502" s="38">
        <v>1585.4</v>
      </c>
      <c r="H502" s="38">
        <v>1643.4</v>
      </c>
      <c r="I502" s="38">
        <v>1655.6999999999998</v>
      </c>
      <c r="J502" s="38">
        <v>1672.4</v>
      </c>
      <c r="K502" s="31">
        <v>1639</v>
      </c>
      <c r="L502" s="31">
        <v>1610</v>
      </c>
      <c r="M502" s="31">
        <v>0.38639000000000001</v>
      </c>
      <c r="N502" s="1"/>
      <c r="O502" s="1"/>
    </row>
    <row r="503" spans="1:15" ht="12.75" customHeight="1">
      <c r="A503" s="33">
        <v>493</v>
      </c>
      <c r="B503" s="58" t="s">
        <v>240</v>
      </c>
      <c r="C503" s="58">
        <v>408.05</v>
      </c>
      <c r="D503" s="38">
        <v>409.38333333333338</v>
      </c>
      <c r="E503" s="38">
        <v>406.31666666666678</v>
      </c>
      <c r="F503" s="38">
        <v>404.58333333333337</v>
      </c>
      <c r="G503" s="38">
        <v>401.51666666666677</v>
      </c>
      <c r="H503" s="38">
        <v>411.11666666666679</v>
      </c>
      <c r="I503" s="38">
        <v>414.18333333333339</v>
      </c>
      <c r="J503" s="38">
        <v>415.9166666666668</v>
      </c>
      <c r="K503" s="31">
        <v>412.45</v>
      </c>
      <c r="L503" s="31">
        <v>407.65</v>
      </c>
      <c r="M503" s="31">
        <v>17.009869999999999</v>
      </c>
      <c r="N503" s="1"/>
      <c r="O503" s="1"/>
    </row>
    <row r="504" spans="1:15" ht="12.75" customHeight="1">
      <c r="A504" s="33">
        <v>494</v>
      </c>
      <c r="B504" s="58" t="s">
        <v>305</v>
      </c>
      <c r="C504" s="38">
        <v>16.8</v>
      </c>
      <c r="D504" s="38">
        <v>16.849999999999998</v>
      </c>
      <c r="E504" s="38">
        <v>16.699999999999996</v>
      </c>
      <c r="F504" s="38">
        <v>16.599999999999998</v>
      </c>
      <c r="G504" s="38">
        <v>16.449999999999996</v>
      </c>
      <c r="H504" s="38">
        <v>16.949999999999996</v>
      </c>
      <c r="I504" s="38">
        <v>17.099999999999994</v>
      </c>
      <c r="J504" s="31">
        <v>17.199999999999996</v>
      </c>
      <c r="K504" s="31">
        <v>17</v>
      </c>
      <c r="L504" s="31">
        <v>16.75</v>
      </c>
      <c r="M504" s="58">
        <v>488.16935000000001</v>
      </c>
      <c r="N504" s="1"/>
      <c r="O504" s="1"/>
    </row>
    <row r="505" spans="1:15" ht="12.75" customHeight="1">
      <c r="A505" s="33">
        <v>495</v>
      </c>
      <c r="B505" s="58" t="s">
        <v>241</v>
      </c>
      <c r="C505" s="38">
        <v>262.95</v>
      </c>
      <c r="D505" s="38">
        <v>265.23333333333335</v>
      </c>
      <c r="E505" s="38">
        <v>259.4666666666667</v>
      </c>
      <c r="F505" s="38">
        <v>255.98333333333335</v>
      </c>
      <c r="G505" s="38">
        <v>250.2166666666667</v>
      </c>
      <c r="H505" s="38">
        <v>268.7166666666667</v>
      </c>
      <c r="I505" s="38">
        <v>274.48333333333335</v>
      </c>
      <c r="J505" s="31">
        <v>277.9666666666667</v>
      </c>
      <c r="K505" s="31">
        <v>271</v>
      </c>
      <c r="L505" s="31">
        <v>261.75</v>
      </c>
      <c r="M505" s="58">
        <v>110.38103</v>
      </c>
      <c r="N505" s="1"/>
      <c r="O505" s="1"/>
    </row>
    <row r="506" spans="1:15" ht="12.75" customHeight="1">
      <c r="A506" s="33">
        <v>496</v>
      </c>
      <c r="B506" s="58" t="s">
        <v>561</v>
      </c>
      <c r="C506" s="58">
        <v>511.4</v>
      </c>
      <c r="D506" s="38">
        <v>513.41666666666663</v>
      </c>
      <c r="E506" s="38">
        <v>507.43333333333328</v>
      </c>
      <c r="F506" s="38">
        <v>503.46666666666664</v>
      </c>
      <c r="G506" s="38">
        <v>497.48333333333329</v>
      </c>
      <c r="H506" s="38">
        <v>517.38333333333321</v>
      </c>
      <c r="I506" s="38">
        <v>523.36666666666656</v>
      </c>
      <c r="J506" s="38">
        <v>527.33333333333326</v>
      </c>
      <c r="K506" s="31">
        <v>519.4</v>
      </c>
      <c r="L506" s="31">
        <v>509.45</v>
      </c>
      <c r="M506" s="31">
        <v>4.5838900000000002</v>
      </c>
      <c r="N506" s="1"/>
      <c r="O506" s="1"/>
    </row>
    <row r="507" spans="1:15" ht="12.75" customHeight="1">
      <c r="A507" s="33">
        <v>497</v>
      </c>
      <c r="B507" s="58" t="s">
        <v>560</v>
      </c>
      <c r="C507" s="58">
        <v>12936.2</v>
      </c>
      <c r="D507" s="38">
        <v>12968.633333333333</v>
      </c>
      <c r="E507" s="38">
        <v>12817.566666666666</v>
      </c>
      <c r="F507" s="38">
        <v>12698.933333333332</v>
      </c>
      <c r="G507" s="38">
        <v>12547.866666666665</v>
      </c>
      <c r="H507" s="38">
        <v>13087.266666666666</v>
      </c>
      <c r="I507" s="38">
        <v>13238.333333333336</v>
      </c>
      <c r="J507" s="38">
        <v>13356.966666666667</v>
      </c>
      <c r="K507" s="31">
        <v>13119.7</v>
      </c>
      <c r="L507" s="31">
        <v>12850</v>
      </c>
      <c r="M507" s="31">
        <v>2.6419999999999999E-2</v>
      </c>
      <c r="N507" s="1"/>
      <c r="O507" s="1"/>
    </row>
    <row r="508" spans="1:15" ht="12.75" customHeight="1">
      <c r="A508" s="33">
        <v>498</v>
      </c>
      <c r="B508" s="58" t="s">
        <v>306</v>
      </c>
      <c r="C508" s="38">
        <v>92.35</v>
      </c>
      <c r="D508" s="38">
        <v>93.399999999999991</v>
      </c>
      <c r="E508" s="38">
        <v>90.699999999999989</v>
      </c>
      <c r="F508" s="38">
        <v>89.05</v>
      </c>
      <c r="G508" s="38">
        <v>86.35</v>
      </c>
      <c r="H508" s="38">
        <v>95.049999999999983</v>
      </c>
      <c r="I508" s="38">
        <v>97.75</v>
      </c>
      <c r="J508" s="31">
        <v>99.399999999999977</v>
      </c>
      <c r="K508" s="31">
        <v>96.1</v>
      </c>
      <c r="L508" s="31">
        <v>91.75</v>
      </c>
      <c r="M508" s="58">
        <v>1411.1844100000001</v>
      </c>
      <c r="N508" s="1"/>
      <c r="O508" s="1"/>
    </row>
    <row r="509" spans="1:15" ht="12.75" customHeight="1">
      <c r="A509" s="33">
        <v>499</v>
      </c>
      <c r="B509" s="58" t="s">
        <v>242</v>
      </c>
      <c r="C509" s="58">
        <v>634.29999999999995</v>
      </c>
      <c r="D509" s="38">
        <v>633.51666666666665</v>
      </c>
      <c r="E509" s="38">
        <v>627.7833333333333</v>
      </c>
      <c r="F509" s="38">
        <v>621.26666666666665</v>
      </c>
      <c r="G509" s="38">
        <v>615.5333333333333</v>
      </c>
      <c r="H509" s="38">
        <v>640.0333333333333</v>
      </c>
      <c r="I509" s="38">
        <v>645.76666666666665</v>
      </c>
      <c r="J509" s="38">
        <v>652.2833333333333</v>
      </c>
      <c r="K509" s="31">
        <v>639.25</v>
      </c>
      <c r="L509" s="31">
        <v>627</v>
      </c>
      <c r="M509" s="31">
        <v>11.29082</v>
      </c>
      <c r="N509" s="1"/>
      <c r="O509" s="1"/>
    </row>
    <row r="510" spans="1:15" ht="12.75" customHeight="1">
      <c r="A510" s="33">
        <v>500</v>
      </c>
      <c r="B510" s="58" t="s">
        <v>562</v>
      </c>
      <c r="C510" s="58">
        <v>1661.95</v>
      </c>
      <c r="D510" s="38">
        <v>1658.5166666666667</v>
      </c>
      <c r="E510" s="38">
        <v>1623.6333333333332</v>
      </c>
      <c r="F510" s="38">
        <v>1585.3166666666666</v>
      </c>
      <c r="G510" s="38">
        <v>1550.4333333333332</v>
      </c>
      <c r="H510" s="38">
        <v>1696.8333333333333</v>
      </c>
      <c r="I510" s="38">
        <v>1731.7166666666669</v>
      </c>
      <c r="J510" s="38">
        <v>1770.0333333333333</v>
      </c>
      <c r="K510" s="31">
        <v>1693.4</v>
      </c>
      <c r="L510" s="31">
        <v>1620.2</v>
      </c>
      <c r="M510" s="31">
        <v>1.44354</v>
      </c>
      <c r="N510" s="1"/>
      <c r="O510" s="1"/>
    </row>
    <row r="511" spans="1:15" ht="12.75" customHeight="1"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</row>
    <row r="512" spans="1:15" ht="12.75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A516" s="67" t="s">
        <v>564</v>
      </c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A517" s="49" t="s">
        <v>243</v>
      </c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49" t="s">
        <v>244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9" t="s">
        <v>245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9" t="s">
        <v>246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9" t="s">
        <v>247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71" t="s">
        <v>249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71" t="s">
        <v>250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71" t="s">
        <v>251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71" t="s">
        <v>252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71" t="s">
        <v>253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71" t="s">
        <v>254</v>
      </c>
      <c r="N527" s="1"/>
      <c r="O527" s="1"/>
    </row>
    <row r="528" spans="1:15" ht="12.75" customHeight="1">
      <c r="A528" s="71" t="s">
        <v>255</v>
      </c>
      <c r="N528" s="1"/>
      <c r="O528" s="1"/>
    </row>
    <row r="529" spans="1:15" ht="12.75" customHeight="1">
      <c r="A529" s="71" t="s">
        <v>256</v>
      </c>
      <c r="N529" s="1"/>
      <c r="O529" s="1"/>
    </row>
    <row r="530" spans="1:15" ht="12.75" customHeight="1">
      <c r="A530" s="71" t="s">
        <v>257</v>
      </c>
      <c r="N530" s="1"/>
      <c r="O530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59"/>
  <sheetViews>
    <sheetView zoomScale="85" zoomScaleNormal="85" workbookViewId="0">
      <pane ySplit="9" topLeftCell="A10" activePane="bottomLeft" state="frozen"/>
      <selection pane="bottomLeft" activeCell="A10" sqref="A10"/>
    </sheetView>
  </sheetViews>
  <sheetFormatPr defaultColWidth="14.425781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9" width="9.28515625" customWidth="1"/>
    <col min="10" max="10" width="14.28515625" customWidth="1"/>
    <col min="11" max="28" width="9.28515625" customWidth="1"/>
  </cols>
  <sheetData>
    <row r="1" spans="1:28" ht="12" customHeight="1">
      <c r="A1" s="75" t="s">
        <v>311</v>
      </c>
      <c r="B1" s="76"/>
      <c r="C1" s="77"/>
      <c r="D1" s="78"/>
      <c r="E1" s="76"/>
      <c r="F1" s="76"/>
      <c r="G1" s="76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79"/>
      <c r="Z1" s="79"/>
      <c r="AA1" s="79"/>
      <c r="AB1" s="79"/>
    </row>
    <row r="2" spans="1:28" ht="12.75" customHeight="1">
      <c r="A2" s="80"/>
      <c r="B2" s="81"/>
      <c r="C2" s="82"/>
      <c r="D2" s="83"/>
      <c r="E2" s="81"/>
      <c r="F2" s="81"/>
      <c r="G2" s="81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B2" s="79"/>
    </row>
    <row r="3" spans="1:28" ht="12.75" customHeight="1">
      <c r="A3" s="80"/>
      <c r="B3" s="81"/>
      <c r="C3" s="82"/>
      <c r="D3" s="83"/>
      <c r="E3" s="81"/>
      <c r="F3" s="81"/>
      <c r="G3" s="81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79"/>
      <c r="Y3" s="79"/>
      <c r="Z3" s="79"/>
      <c r="AA3" s="79"/>
      <c r="AB3" s="79"/>
    </row>
    <row r="4" spans="1:28" ht="12.75" customHeight="1">
      <c r="A4" s="80"/>
      <c r="B4" s="81"/>
      <c r="C4" s="82"/>
      <c r="D4" s="83"/>
      <c r="E4" s="81"/>
      <c r="F4" s="81"/>
      <c r="G4" s="81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79"/>
      <c r="Y4" s="79"/>
      <c r="Z4" s="79"/>
      <c r="AA4" s="79"/>
      <c r="AB4" s="79"/>
    </row>
    <row r="5" spans="1:28" ht="6" customHeight="1">
      <c r="A5" s="371"/>
      <c r="B5" s="372"/>
      <c r="C5" s="371"/>
      <c r="D5" s="372"/>
      <c r="E5" s="76"/>
      <c r="F5" s="76"/>
      <c r="G5" s="76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</row>
    <row r="6" spans="1:28" ht="26.25" customHeight="1">
      <c r="A6" s="79"/>
      <c r="B6" s="84"/>
      <c r="C6" s="72"/>
      <c r="D6" s="72"/>
      <c r="E6" s="23" t="s">
        <v>310</v>
      </c>
      <c r="F6" s="76"/>
      <c r="G6" s="76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  <c r="X6" s="79"/>
      <c r="Y6" s="79"/>
      <c r="Z6" s="79"/>
      <c r="AA6" s="79"/>
      <c r="AB6" s="79"/>
    </row>
    <row r="7" spans="1:28" ht="16.5" customHeight="1">
      <c r="A7" s="85" t="s">
        <v>565</v>
      </c>
      <c r="B7" s="373" t="s">
        <v>566</v>
      </c>
      <c r="C7" s="372"/>
      <c r="D7" s="7">
        <f>Main!B10</f>
        <v>45167</v>
      </c>
      <c r="E7" s="86"/>
      <c r="F7" s="76"/>
      <c r="G7" s="87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79"/>
      <c r="Y7" s="79"/>
      <c r="Z7" s="79"/>
      <c r="AA7" s="79"/>
      <c r="AB7" s="79"/>
    </row>
    <row r="8" spans="1:28" ht="12.75" customHeight="1">
      <c r="A8" s="75"/>
      <c r="B8" s="76"/>
      <c r="C8" s="77"/>
      <c r="D8" s="78"/>
      <c r="E8" s="86"/>
      <c r="F8" s="86"/>
      <c r="G8" s="86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  <c r="Y8" s="79"/>
      <c r="Z8" s="79"/>
      <c r="AA8" s="79"/>
      <c r="AB8" s="79"/>
    </row>
    <row r="9" spans="1:28" ht="51">
      <c r="A9" s="88" t="s">
        <v>567</v>
      </c>
      <c r="B9" s="89" t="s">
        <v>568</v>
      </c>
      <c r="C9" s="89" t="s">
        <v>569</v>
      </c>
      <c r="D9" s="89" t="s">
        <v>570</v>
      </c>
      <c r="E9" s="89" t="s">
        <v>571</v>
      </c>
      <c r="F9" s="89" t="s">
        <v>572</v>
      </c>
      <c r="G9" s="89" t="s">
        <v>573</v>
      </c>
      <c r="H9" s="89" t="s">
        <v>574</v>
      </c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  <c r="AB9" s="79"/>
    </row>
    <row r="10" spans="1:28" ht="12.75" customHeight="1">
      <c r="A10" s="90">
        <v>45166</v>
      </c>
      <c r="B10" s="32">
        <v>543319</v>
      </c>
      <c r="C10" s="31" t="s">
        <v>1129</v>
      </c>
      <c r="D10" s="31" t="s">
        <v>1130</v>
      </c>
      <c r="E10" s="31" t="s">
        <v>576</v>
      </c>
      <c r="F10" s="91">
        <v>48000</v>
      </c>
      <c r="G10" s="32">
        <v>10.039999999999999</v>
      </c>
      <c r="H10" s="32" t="s">
        <v>334</v>
      </c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79"/>
      <c r="Y10" s="79"/>
      <c r="Z10" s="79"/>
      <c r="AA10" s="79"/>
      <c r="AB10" s="79"/>
    </row>
    <row r="11" spans="1:28" ht="12.75" customHeight="1">
      <c r="A11" s="90">
        <v>45166</v>
      </c>
      <c r="B11" s="32">
        <v>543938</v>
      </c>
      <c r="C11" s="31" t="s">
        <v>1110</v>
      </c>
      <c r="D11" s="31" t="s">
        <v>1164</v>
      </c>
      <c r="E11" s="31" t="s">
        <v>575</v>
      </c>
      <c r="F11" s="91">
        <v>24000</v>
      </c>
      <c r="G11" s="32">
        <v>244.87</v>
      </c>
      <c r="H11" s="32" t="s">
        <v>334</v>
      </c>
      <c r="I11" s="79"/>
      <c r="J11" s="79"/>
      <c r="K11" s="79"/>
      <c r="L11" s="79"/>
      <c r="M11" s="79"/>
      <c r="N11" s="79"/>
      <c r="O11" s="79"/>
      <c r="P11" s="79"/>
      <c r="Q11" s="79"/>
      <c r="R11" s="79"/>
      <c r="S11" s="79"/>
      <c r="T11" s="79"/>
      <c r="U11" s="79"/>
      <c r="V11" s="79"/>
      <c r="W11" s="79"/>
      <c r="X11" s="79"/>
      <c r="Y11" s="79"/>
      <c r="Z11" s="79"/>
      <c r="AA11" s="79"/>
      <c r="AB11" s="79"/>
    </row>
    <row r="12" spans="1:28" ht="12.75" customHeight="1">
      <c r="A12" s="90">
        <v>45166</v>
      </c>
      <c r="B12" s="32">
        <v>543938</v>
      </c>
      <c r="C12" s="31" t="s">
        <v>1110</v>
      </c>
      <c r="D12" s="31" t="s">
        <v>1111</v>
      </c>
      <c r="E12" s="31" t="s">
        <v>576</v>
      </c>
      <c r="F12" s="91">
        <v>22400</v>
      </c>
      <c r="G12" s="32">
        <v>240.53</v>
      </c>
      <c r="H12" s="32" t="s">
        <v>334</v>
      </c>
      <c r="I12" s="79"/>
      <c r="J12" s="79"/>
      <c r="K12" s="79"/>
      <c r="L12" s="79"/>
      <c r="M12" s="79"/>
      <c r="N12" s="79"/>
      <c r="O12" s="79"/>
      <c r="P12" s="79"/>
      <c r="Q12" s="79"/>
      <c r="R12" s="79"/>
      <c r="S12" s="79"/>
      <c r="T12" s="79"/>
      <c r="U12" s="79"/>
      <c r="V12" s="79"/>
      <c r="W12" s="79"/>
      <c r="X12" s="79"/>
      <c r="Y12" s="79"/>
      <c r="Z12" s="79"/>
      <c r="AA12" s="79"/>
      <c r="AB12" s="79"/>
    </row>
    <row r="13" spans="1:28" ht="12.75" customHeight="1">
      <c r="A13" s="90">
        <v>45166</v>
      </c>
      <c r="B13" s="32">
        <v>543938</v>
      </c>
      <c r="C13" s="31" t="s">
        <v>1110</v>
      </c>
      <c r="D13" s="31" t="s">
        <v>1111</v>
      </c>
      <c r="E13" s="31" t="s">
        <v>575</v>
      </c>
      <c r="F13" s="91">
        <v>12800</v>
      </c>
      <c r="G13" s="32">
        <v>238.59</v>
      </c>
      <c r="H13" s="32" t="s">
        <v>334</v>
      </c>
      <c r="I13" s="79"/>
      <c r="J13" s="79"/>
      <c r="K13" s="79"/>
      <c r="L13" s="79"/>
      <c r="M13" s="79"/>
      <c r="N13" s="79"/>
      <c r="O13" s="79"/>
      <c r="P13" s="79"/>
      <c r="Q13" s="79"/>
      <c r="R13" s="79"/>
      <c r="S13" s="79"/>
      <c r="T13" s="79"/>
      <c r="U13" s="79"/>
      <c r="V13" s="79"/>
      <c r="W13" s="79"/>
      <c r="X13" s="79"/>
      <c r="Y13" s="79"/>
      <c r="Z13" s="79"/>
      <c r="AA13" s="79"/>
      <c r="AB13" s="79"/>
    </row>
    <row r="14" spans="1:28" ht="12.75" customHeight="1">
      <c r="A14" s="90">
        <v>45166</v>
      </c>
      <c r="B14" s="32">
        <v>539773</v>
      </c>
      <c r="C14" s="31" t="s">
        <v>1165</v>
      </c>
      <c r="D14" s="31" t="s">
        <v>1064</v>
      </c>
      <c r="E14" s="31" t="s">
        <v>575</v>
      </c>
      <c r="F14" s="91">
        <v>2000000</v>
      </c>
      <c r="G14" s="32">
        <v>2.15</v>
      </c>
      <c r="H14" s="32" t="s">
        <v>334</v>
      </c>
      <c r="I14" s="79"/>
      <c r="J14" s="79"/>
      <c r="K14" s="79"/>
      <c r="L14" s="79"/>
      <c r="M14" s="79"/>
      <c r="N14" s="79"/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79"/>
      <c r="AA14" s="79"/>
      <c r="AB14" s="79"/>
    </row>
    <row r="15" spans="1:28" ht="12.75" customHeight="1">
      <c r="A15" s="90">
        <v>45166</v>
      </c>
      <c r="B15" s="32">
        <v>539773</v>
      </c>
      <c r="C15" s="31" t="s">
        <v>1165</v>
      </c>
      <c r="D15" s="31" t="s">
        <v>1166</v>
      </c>
      <c r="E15" s="31" t="s">
        <v>576</v>
      </c>
      <c r="F15" s="91">
        <v>2000000</v>
      </c>
      <c r="G15" s="32">
        <v>2.15</v>
      </c>
      <c r="H15" s="32" t="s">
        <v>334</v>
      </c>
      <c r="I15" s="79"/>
      <c r="J15" s="79"/>
      <c r="K15" s="79"/>
      <c r="L15" s="79"/>
      <c r="M15" s="79"/>
      <c r="N15" s="79"/>
      <c r="O15" s="79"/>
      <c r="P15" s="79"/>
      <c r="Q15" s="79"/>
      <c r="R15" s="79"/>
      <c r="S15" s="79"/>
      <c r="T15" s="79"/>
      <c r="U15" s="79"/>
      <c r="V15" s="79"/>
      <c r="W15" s="79"/>
      <c r="X15" s="79"/>
      <c r="Y15" s="79"/>
      <c r="Z15" s="79"/>
      <c r="AA15" s="79"/>
      <c r="AB15" s="79"/>
    </row>
    <row r="16" spans="1:28" ht="12.75" customHeight="1">
      <c r="A16" s="90">
        <v>45166</v>
      </c>
      <c r="B16" s="32">
        <v>532380</v>
      </c>
      <c r="C16" s="31" t="s">
        <v>1167</v>
      </c>
      <c r="D16" s="31" t="s">
        <v>1168</v>
      </c>
      <c r="E16" s="31" t="s">
        <v>576</v>
      </c>
      <c r="F16" s="91">
        <v>377905</v>
      </c>
      <c r="G16" s="32">
        <v>18.600000000000001</v>
      </c>
      <c r="H16" s="32" t="s">
        <v>334</v>
      </c>
      <c r="I16" s="79"/>
      <c r="J16" s="79"/>
      <c r="K16" s="79"/>
      <c r="L16" s="79"/>
      <c r="M16" s="79"/>
      <c r="N16" s="79"/>
      <c r="O16" s="79"/>
      <c r="P16" s="79"/>
      <c r="Q16" s="79"/>
      <c r="R16" s="79"/>
      <c r="S16" s="79"/>
      <c r="T16" s="79"/>
      <c r="U16" s="79"/>
      <c r="V16" s="79"/>
      <c r="W16" s="79"/>
      <c r="X16" s="79"/>
      <c r="Y16" s="79"/>
      <c r="Z16" s="79"/>
      <c r="AA16" s="79"/>
      <c r="AB16" s="79"/>
    </row>
    <row r="17" spans="1:28" ht="12.75" customHeight="1">
      <c r="A17" s="90">
        <v>45166</v>
      </c>
      <c r="B17" s="32">
        <v>523019</v>
      </c>
      <c r="C17" s="31" t="s">
        <v>1169</v>
      </c>
      <c r="D17" s="31" t="s">
        <v>1121</v>
      </c>
      <c r="E17" s="31" t="s">
        <v>575</v>
      </c>
      <c r="F17" s="91">
        <v>56443</v>
      </c>
      <c r="G17" s="32">
        <v>47.36</v>
      </c>
      <c r="H17" s="32" t="s">
        <v>334</v>
      </c>
      <c r="I17" s="79"/>
      <c r="J17" s="79"/>
      <c r="K17" s="79"/>
      <c r="L17" s="79"/>
      <c r="M17" s="79"/>
      <c r="N17" s="79"/>
      <c r="O17" s="79"/>
      <c r="P17" s="79"/>
      <c r="Q17" s="79"/>
      <c r="R17" s="79"/>
      <c r="S17" s="79"/>
      <c r="T17" s="79"/>
      <c r="U17" s="79"/>
      <c r="V17" s="79"/>
      <c r="W17" s="79"/>
      <c r="X17" s="79"/>
      <c r="Y17" s="79"/>
      <c r="Z17" s="79"/>
      <c r="AA17" s="79"/>
      <c r="AB17" s="79"/>
    </row>
    <row r="18" spans="1:28" ht="12.75" customHeight="1">
      <c r="A18" s="90">
        <v>45166</v>
      </c>
      <c r="B18" s="32">
        <v>523019</v>
      </c>
      <c r="C18" s="31" t="s">
        <v>1169</v>
      </c>
      <c r="D18" s="31" t="s">
        <v>1121</v>
      </c>
      <c r="E18" s="31" t="s">
        <v>576</v>
      </c>
      <c r="F18" s="91">
        <v>56443</v>
      </c>
      <c r="G18" s="32">
        <v>48.58</v>
      </c>
      <c r="H18" s="32" t="s">
        <v>334</v>
      </c>
      <c r="I18" s="79"/>
      <c r="J18" s="79"/>
      <c r="K18" s="79"/>
      <c r="L18" s="79"/>
      <c r="M18" s="79"/>
      <c r="N18" s="79"/>
      <c r="O18" s="79"/>
      <c r="P18" s="79"/>
      <c r="Q18" s="79"/>
      <c r="R18" s="79"/>
      <c r="S18" s="79"/>
      <c r="T18" s="79"/>
      <c r="U18" s="79"/>
      <c r="V18" s="79"/>
      <c r="W18" s="79"/>
      <c r="X18" s="79"/>
      <c r="Y18" s="79"/>
      <c r="Z18" s="79"/>
      <c r="AA18" s="79"/>
      <c r="AB18" s="79"/>
    </row>
    <row r="19" spans="1:28" ht="12.75" customHeight="1">
      <c r="A19" s="90">
        <v>45166</v>
      </c>
      <c r="B19" s="32">
        <v>540023</v>
      </c>
      <c r="C19" s="31" t="s">
        <v>1170</v>
      </c>
      <c r="D19" s="31" t="s">
        <v>927</v>
      </c>
      <c r="E19" s="31" t="s">
        <v>575</v>
      </c>
      <c r="F19" s="91">
        <v>450109</v>
      </c>
      <c r="G19" s="32">
        <v>5.57</v>
      </c>
      <c r="H19" s="32" t="s">
        <v>334</v>
      </c>
      <c r="I19" s="79"/>
      <c r="J19" s="79"/>
      <c r="K19" s="79"/>
      <c r="L19" s="79"/>
      <c r="M19" s="79"/>
      <c r="N19" s="79"/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79"/>
      <c r="AA19" s="79"/>
      <c r="AB19" s="79"/>
    </row>
    <row r="20" spans="1:28" ht="12.75" customHeight="1">
      <c r="A20" s="90">
        <v>45166</v>
      </c>
      <c r="B20" s="32">
        <v>540023</v>
      </c>
      <c r="C20" s="31" t="s">
        <v>1170</v>
      </c>
      <c r="D20" s="31" t="s">
        <v>1171</v>
      </c>
      <c r="E20" s="31" t="s">
        <v>576</v>
      </c>
      <c r="F20" s="91">
        <v>450000</v>
      </c>
      <c r="G20" s="32">
        <v>5.57</v>
      </c>
      <c r="H20" s="32" t="s">
        <v>334</v>
      </c>
      <c r="I20" s="79"/>
      <c r="J20" s="79"/>
      <c r="K20" s="79"/>
      <c r="L20" s="79"/>
      <c r="M20" s="79"/>
      <c r="N20" s="79"/>
      <c r="O20" s="79"/>
      <c r="P20" s="79"/>
      <c r="Q20" s="79"/>
      <c r="R20" s="79"/>
      <c r="S20" s="79"/>
      <c r="T20" s="79"/>
      <c r="U20" s="79"/>
      <c r="V20" s="79"/>
      <c r="W20" s="79"/>
      <c r="X20" s="79"/>
      <c r="Y20" s="79"/>
      <c r="Z20" s="79"/>
      <c r="AA20" s="79"/>
      <c r="AB20" s="79"/>
    </row>
    <row r="21" spans="1:28" ht="12.75" customHeight="1">
      <c r="A21" s="90">
        <v>45166</v>
      </c>
      <c r="B21" s="32">
        <v>543516</v>
      </c>
      <c r="C21" s="31" t="s">
        <v>1133</v>
      </c>
      <c r="D21" s="31" t="s">
        <v>1134</v>
      </c>
      <c r="E21" s="31" t="s">
        <v>576</v>
      </c>
      <c r="F21" s="91">
        <v>14000</v>
      </c>
      <c r="G21" s="32">
        <v>128.63999999999999</v>
      </c>
      <c r="H21" s="32" t="s">
        <v>334</v>
      </c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79"/>
      <c r="T21" s="79"/>
      <c r="U21" s="79"/>
      <c r="V21" s="79"/>
      <c r="W21" s="79"/>
      <c r="X21" s="79"/>
      <c r="Y21" s="79"/>
      <c r="Z21" s="79"/>
      <c r="AA21" s="79"/>
      <c r="AB21" s="79"/>
    </row>
    <row r="22" spans="1:28" ht="12.75" customHeight="1">
      <c r="A22" s="90">
        <v>45166</v>
      </c>
      <c r="B22" s="32">
        <v>524818</v>
      </c>
      <c r="C22" s="31" t="s">
        <v>1172</v>
      </c>
      <c r="D22" s="31" t="s">
        <v>1173</v>
      </c>
      <c r="E22" s="31" t="s">
        <v>576</v>
      </c>
      <c r="F22" s="91">
        <v>35167</v>
      </c>
      <c r="G22" s="32">
        <v>60.12</v>
      </c>
      <c r="H22" s="32" t="s">
        <v>334</v>
      </c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79"/>
      <c r="V22" s="79"/>
      <c r="W22" s="79"/>
      <c r="X22" s="79"/>
      <c r="Y22" s="79"/>
      <c r="Z22" s="79"/>
      <c r="AA22" s="79"/>
      <c r="AB22" s="79"/>
    </row>
    <row r="23" spans="1:28" ht="12.75" customHeight="1">
      <c r="A23" s="90">
        <v>45166</v>
      </c>
      <c r="B23" s="32">
        <v>542724</v>
      </c>
      <c r="C23" s="31" t="s">
        <v>1118</v>
      </c>
      <c r="D23" s="31" t="s">
        <v>1119</v>
      </c>
      <c r="E23" s="31" t="s">
        <v>576</v>
      </c>
      <c r="F23" s="91">
        <v>5380000</v>
      </c>
      <c r="G23" s="32">
        <v>1.02</v>
      </c>
      <c r="H23" s="32" t="s">
        <v>334</v>
      </c>
      <c r="I23" s="79"/>
      <c r="J23" s="79"/>
      <c r="K23" s="79"/>
      <c r="L23" s="79"/>
      <c r="M23" s="79"/>
      <c r="N23" s="79"/>
      <c r="O23" s="79"/>
      <c r="P23" s="79"/>
      <c r="Q23" s="79"/>
      <c r="R23" s="79"/>
      <c r="S23" s="79"/>
      <c r="T23" s="79"/>
      <c r="U23" s="79"/>
      <c r="V23" s="79"/>
      <c r="W23" s="79"/>
      <c r="X23" s="79"/>
      <c r="Y23" s="79"/>
      <c r="Z23" s="79"/>
      <c r="AA23" s="79"/>
      <c r="AB23" s="79"/>
    </row>
    <row r="24" spans="1:28" ht="12.75" customHeight="1">
      <c r="A24" s="90">
        <v>45166</v>
      </c>
      <c r="B24" s="32">
        <v>540204</v>
      </c>
      <c r="C24" s="31" t="s">
        <v>1174</v>
      </c>
      <c r="D24" s="31" t="s">
        <v>1175</v>
      </c>
      <c r="E24" s="31" t="s">
        <v>576</v>
      </c>
      <c r="F24" s="91">
        <v>45000</v>
      </c>
      <c r="G24" s="32">
        <v>58.06</v>
      </c>
      <c r="H24" s="32" t="s">
        <v>334</v>
      </c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79"/>
      <c r="W24" s="79"/>
      <c r="X24" s="79"/>
      <c r="Y24" s="79"/>
      <c r="Z24" s="79"/>
      <c r="AA24" s="79"/>
      <c r="AB24" s="79"/>
    </row>
    <row r="25" spans="1:28" ht="12.75" customHeight="1">
      <c r="A25" s="90">
        <v>45166</v>
      </c>
      <c r="B25" s="32">
        <v>538568</v>
      </c>
      <c r="C25" s="31" t="s">
        <v>1176</v>
      </c>
      <c r="D25" s="31" t="s">
        <v>1177</v>
      </c>
      <c r="E25" s="31" t="s">
        <v>575</v>
      </c>
      <c r="F25" s="91">
        <v>20500</v>
      </c>
      <c r="G25" s="32">
        <v>37.6</v>
      </c>
      <c r="H25" s="32" t="s">
        <v>334</v>
      </c>
      <c r="I25" s="79"/>
      <c r="J25" s="79"/>
      <c r="K25" s="79"/>
      <c r="L25" s="79"/>
      <c r="M25" s="79"/>
      <c r="N25" s="79"/>
      <c r="O25" s="79"/>
      <c r="P25" s="79"/>
      <c r="Q25" s="79"/>
      <c r="R25" s="79"/>
      <c r="S25" s="79"/>
      <c r="T25" s="79"/>
      <c r="U25" s="79"/>
      <c r="V25" s="79"/>
      <c r="W25" s="79"/>
      <c r="X25" s="79"/>
      <c r="Y25" s="79"/>
      <c r="Z25" s="79"/>
      <c r="AA25" s="79"/>
      <c r="AB25" s="79"/>
    </row>
    <row r="26" spans="1:28" ht="12.75" customHeight="1">
      <c r="A26" s="90">
        <v>45166</v>
      </c>
      <c r="B26" s="32">
        <v>535431</v>
      </c>
      <c r="C26" s="31" t="s">
        <v>1135</v>
      </c>
      <c r="D26" s="31" t="s">
        <v>1178</v>
      </c>
      <c r="E26" s="31" t="s">
        <v>576</v>
      </c>
      <c r="F26" s="91">
        <v>1005000</v>
      </c>
      <c r="G26" s="32">
        <v>1.59</v>
      </c>
      <c r="H26" s="32" t="s">
        <v>334</v>
      </c>
      <c r="I26" s="79"/>
      <c r="J26" s="79"/>
      <c r="K26" s="79"/>
      <c r="L26" s="79"/>
      <c r="M26" s="79"/>
      <c r="N26" s="79"/>
      <c r="O26" s="79"/>
      <c r="P26" s="79"/>
      <c r="Q26" s="79"/>
      <c r="R26" s="79"/>
      <c r="S26" s="79"/>
      <c r="T26" s="79"/>
      <c r="U26" s="79"/>
      <c r="V26" s="79"/>
      <c r="W26" s="79"/>
      <c r="X26" s="79"/>
      <c r="Y26" s="79"/>
      <c r="Z26" s="79"/>
      <c r="AA26" s="79"/>
      <c r="AB26" s="79"/>
    </row>
    <row r="27" spans="1:28" ht="12.75" customHeight="1">
      <c r="A27" s="90">
        <v>45166</v>
      </c>
      <c r="B27" s="32">
        <v>535431</v>
      </c>
      <c r="C27" s="31" t="s">
        <v>1135</v>
      </c>
      <c r="D27" s="31" t="s">
        <v>1179</v>
      </c>
      <c r="E27" s="31" t="s">
        <v>576</v>
      </c>
      <c r="F27" s="91">
        <v>985000</v>
      </c>
      <c r="G27" s="32">
        <v>1.59</v>
      </c>
      <c r="H27" s="32" t="s">
        <v>334</v>
      </c>
      <c r="I27" s="79"/>
      <c r="J27" s="79"/>
      <c r="K27" s="79"/>
      <c r="L27" s="79"/>
      <c r="M27" s="79"/>
      <c r="N27" s="79"/>
      <c r="O27" s="79"/>
      <c r="P27" s="79"/>
      <c r="Q27" s="79"/>
      <c r="R27" s="79"/>
      <c r="S27" s="79"/>
      <c r="T27" s="79"/>
      <c r="U27" s="79"/>
      <c r="V27" s="79"/>
      <c r="W27" s="79"/>
      <c r="X27" s="79"/>
      <c r="Y27" s="79"/>
      <c r="Z27" s="79"/>
      <c r="AA27" s="79"/>
      <c r="AB27" s="79"/>
    </row>
    <row r="28" spans="1:28" ht="12.75" customHeight="1">
      <c r="A28" s="90">
        <v>45166</v>
      </c>
      <c r="B28" s="32">
        <v>535431</v>
      </c>
      <c r="C28" s="31" t="s">
        <v>1135</v>
      </c>
      <c r="D28" s="31" t="s">
        <v>927</v>
      </c>
      <c r="E28" s="31" t="s">
        <v>575</v>
      </c>
      <c r="F28" s="91">
        <v>1000005</v>
      </c>
      <c r="G28" s="32">
        <v>1.45</v>
      </c>
      <c r="H28" s="32" t="s">
        <v>334</v>
      </c>
      <c r="I28" s="79"/>
      <c r="J28" s="79"/>
      <c r="K28" s="79"/>
      <c r="L28" s="79"/>
      <c r="M28" s="79"/>
      <c r="N28" s="79"/>
      <c r="O28" s="79"/>
      <c r="P28" s="79"/>
      <c r="Q28" s="79"/>
      <c r="R28" s="79"/>
      <c r="S28" s="79"/>
      <c r="T28" s="79"/>
      <c r="U28" s="79"/>
      <c r="V28" s="79"/>
      <c r="W28" s="79"/>
      <c r="X28" s="79"/>
      <c r="Y28" s="79"/>
      <c r="Z28" s="79"/>
      <c r="AA28" s="79"/>
      <c r="AB28" s="79"/>
    </row>
    <row r="29" spans="1:28" ht="12.75" customHeight="1">
      <c r="A29" s="90">
        <v>45166</v>
      </c>
      <c r="B29" s="32">
        <v>535431</v>
      </c>
      <c r="C29" s="31" t="s">
        <v>1135</v>
      </c>
      <c r="D29" s="31" t="s">
        <v>927</v>
      </c>
      <c r="E29" s="31" t="s">
        <v>576</v>
      </c>
      <c r="F29" s="91">
        <v>2058022</v>
      </c>
      <c r="G29" s="32">
        <v>1.52</v>
      </c>
      <c r="H29" s="32" t="s">
        <v>334</v>
      </c>
      <c r="I29" s="79"/>
      <c r="J29" s="79"/>
      <c r="K29" s="79"/>
      <c r="L29" s="79"/>
      <c r="M29" s="79"/>
      <c r="N29" s="79"/>
      <c r="O29" s="79"/>
      <c r="P29" s="79"/>
      <c r="Q29" s="79"/>
      <c r="R29" s="79"/>
      <c r="S29" s="79"/>
      <c r="T29" s="79"/>
      <c r="U29" s="79"/>
      <c r="V29" s="79"/>
      <c r="W29" s="79"/>
      <c r="X29" s="79"/>
      <c r="Y29" s="79"/>
      <c r="Z29" s="79"/>
      <c r="AA29" s="79"/>
      <c r="AB29" s="79"/>
    </row>
    <row r="30" spans="1:28" ht="12.75" customHeight="1">
      <c r="A30" s="90">
        <v>45166</v>
      </c>
      <c r="B30" s="32">
        <v>519319</v>
      </c>
      <c r="C30" s="31" t="s">
        <v>1180</v>
      </c>
      <c r="D30" s="31" t="s">
        <v>1181</v>
      </c>
      <c r="E30" s="31" t="s">
        <v>576</v>
      </c>
      <c r="F30" s="91">
        <v>45200</v>
      </c>
      <c r="G30" s="32">
        <v>1.37</v>
      </c>
      <c r="H30" s="32" t="s">
        <v>334</v>
      </c>
      <c r="I30" s="79"/>
      <c r="J30" s="79"/>
      <c r="K30" s="79"/>
      <c r="L30" s="79"/>
      <c r="M30" s="79"/>
      <c r="N30" s="79"/>
      <c r="O30" s="79"/>
      <c r="P30" s="79"/>
      <c r="Q30" s="79"/>
      <c r="R30" s="79"/>
      <c r="S30" s="79"/>
      <c r="T30" s="79"/>
      <c r="U30" s="79"/>
      <c r="V30" s="79"/>
      <c r="W30" s="79"/>
      <c r="X30" s="79"/>
      <c r="Y30" s="79"/>
      <c r="Z30" s="79"/>
      <c r="AA30" s="79"/>
      <c r="AB30" s="79"/>
    </row>
    <row r="31" spans="1:28" ht="12.75" customHeight="1">
      <c r="A31" s="90">
        <v>45166</v>
      </c>
      <c r="B31" s="32">
        <v>538539</v>
      </c>
      <c r="C31" s="31" t="s">
        <v>1182</v>
      </c>
      <c r="D31" s="31" t="s">
        <v>1183</v>
      </c>
      <c r="E31" s="31" t="s">
        <v>576</v>
      </c>
      <c r="F31" s="91">
        <v>200000</v>
      </c>
      <c r="G31" s="32">
        <v>30.79</v>
      </c>
      <c r="H31" s="32" t="s">
        <v>334</v>
      </c>
      <c r="I31" s="79"/>
      <c r="J31" s="79"/>
      <c r="K31" s="79"/>
      <c r="L31" s="79"/>
      <c r="M31" s="79"/>
      <c r="N31" s="79"/>
      <c r="O31" s="79"/>
      <c r="P31" s="79"/>
      <c r="Q31" s="79"/>
      <c r="R31" s="79"/>
      <c r="S31" s="79"/>
      <c r="T31" s="79"/>
      <c r="U31" s="79"/>
      <c r="V31" s="79"/>
      <c r="W31" s="79"/>
      <c r="X31" s="79"/>
      <c r="Y31" s="79"/>
      <c r="Z31" s="79"/>
      <c r="AA31" s="79"/>
      <c r="AB31" s="79"/>
    </row>
    <row r="32" spans="1:28" ht="12.75" customHeight="1">
      <c r="A32" s="90">
        <v>45166</v>
      </c>
      <c r="B32" s="32">
        <v>538539</v>
      </c>
      <c r="C32" s="31" t="s">
        <v>1182</v>
      </c>
      <c r="D32" s="31" t="s">
        <v>1184</v>
      </c>
      <c r="E32" s="31" t="s">
        <v>575</v>
      </c>
      <c r="F32" s="91">
        <v>151550</v>
      </c>
      <c r="G32" s="32">
        <v>30.79</v>
      </c>
      <c r="H32" s="32" t="s">
        <v>334</v>
      </c>
      <c r="I32" s="79"/>
      <c r="J32" s="79"/>
      <c r="K32" s="79"/>
      <c r="L32" s="79"/>
      <c r="M32" s="79"/>
      <c r="N32" s="79"/>
      <c r="O32" s="79"/>
      <c r="P32" s="79"/>
      <c r="Q32" s="79"/>
      <c r="R32" s="79"/>
      <c r="S32" s="79"/>
      <c r="T32" s="79"/>
      <c r="U32" s="79"/>
      <c r="V32" s="79"/>
      <c r="W32" s="79"/>
      <c r="X32" s="79"/>
      <c r="Y32" s="79"/>
      <c r="Z32" s="79"/>
      <c r="AA32" s="79"/>
      <c r="AB32" s="79"/>
    </row>
    <row r="33" spans="1:28" ht="12.75" customHeight="1">
      <c r="A33" s="90">
        <v>45166</v>
      </c>
      <c r="B33" s="32">
        <v>543289</v>
      </c>
      <c r="C33" s="31" t="s">
        <v>1185</v>
      </c>
      <c r="D33" s="31" t="s">
        <v>1186</v>
      </c>
      <c r="E33" s="31" t="s">
        <v>575</v>
      </c>
      <c r="F33" s="91">
        <v>12000</v>
      </c>
      <c r="G33" s="32">
        <v>19.98</v>
      </c>
      <c r="H33" s="32" t="s">
        <v>334</v>
      </c>
      <c r="I33" s="79"/>
      <c r="J33" s="79"/>
      <c r="K33" s="79"/>
      <c r="L33" s="79"/>
      <c r="M33" s="79"/>
      <c r="N33" s="79"/>
      <c r="O33" s="79"/>
      <c r="P33" s="79"/>
      <c r="Q33" s="79"/>
      <c r="R33" s="79"/>
      <c r="S33" s="79"/>
      <c r="T33" s="79"/>
      <c r="U33" s="79"/>
      <c r="V33" s="79"/>
      <c r="W33" s="79"/>
      <c r="X33" s="79"/>
      <c r="Y33" s="79"/>
      <c r="Z33" s="79"/>
      <c r="AA33" s="79"/>
      <c r="AB33" s="79"/>
    </row>
    <row r="34" spans="1:28" ht="12.75" customHeight="1">
      <c r="A34" s="90">
        <v>45166</v>
      </c>
      <c r="B34" s="32">
        <v>537800</v>
      </c>
      <c r="C34" s="31" t="s">
        <v>1187</v>
      </c>
      <c r="D34" s="31" t="s">
        <v>1188</v>
      </c>
      <c r="E34" s="31" t="s">
        <v>576</v>
      </c>
      <c r="F34" s="91">
        <v>5500000</v>
      </c>
      <c r="G34" s="32">
        <v>4.2</v>
      </c>
      <c r="H34" s="32" t="s">
        <v>334</v>
      </c>
      <c r="I34" s="79"/>
      <c r="J34" s="79"/>
      <c r="K34" s="79"/>
      <c r="L34" s="79"/>
      <c r="M34" s="79"/>
      <c r="N34" s="79"/>
      <c r="O34" s="79"/>
      <c r="P34" s="79"/>
      <c r="Q34" s="79"/>
      <c r="R34" s="79"/>
      <c r="S34" s="79"/>
      <c r="T34" s="79"/>
      <c r="U34" s="79"/>
      <c r="V34" s="79"/>
      <c r="W34" s="79"/>
      <c r="X34" s="79"/>
      <c r="Y34" s="79"/>
      <c r="Z34" s="79"/>
      <c r="AA34" s="79"/>
      <c r="AB34" s="79"/>
    </row>
    <row r="35" spans="1:28" ht="12.75" customHeight="1">
      <c r="A35" s="90">
        <v>45166</v>
      </c>
      <c r="B35" s="32">
        <v>526622</v>
      </c>
      <c r="C35" s="31" t="s">
        <v>1189</v>
      </c>
      <c r="D35" s="31" t="s">
        <v>1190</v>
      </c>
      <c r="E35" s="31" t="s">
        <v>575</v>
      </c>
      <c r="F35" s="91">
        <v>2629000</v>
      </c>
      <c r="G35" s="32">
        <v>0.73</v>
      </c>
      <c r="H35" s="32" t="s">
        <v>334</v>
      </c>
      <c r="I35" s="79"/>
      <c r="J35" s="79"/>
      <c r="K35" s="79"/>
      <c r="L35" s="79"/>
      <c r="M35" s="79"/>
      <c r="N35" s="79"/>
      <c r="O35" s="79"/>
      <c r="P35" s="79"/>
      <c r="Q35" s="79"/>
      <c r="R35" s="79"/>
      <c r="S35" s="79"/>
      <c r="T35" s="79"/>
      <c r="U35" s="79"/>
      <c r="V35" s="79"/>
      <c r="W35" s="79"/>
      <c r="X35" s="79"/>
      <c r="Y35" s="79"/>
      <c r="Z35" s="79"/>
      <c r="AA35" s="79"/>
      <c r="AB35" s="79"/>
    </row>
    <row r="36" spans="1:28" ht="12.75" customHeight="1">
      <c r="A36" s="90">
        <v>45166</v>
      </c>
      <c r="B36" s="32">
        <v>540809</v>
      </c>
      <c r="C36" s="31" t="s">
        <v>1191</v>
      </c>
      <c r="D36" s="31" t="s">
        <v>927</v>
      </c>
      <c r="E36" s="31" t="s">
        <v>575</v>
      </c>
      <c r="F36" s="91">
        <v>100000</v>
      </c>
      <c r="G36" s="32">
        <v>18.57</v>
      </c>
      <c r="H36" s="32" t="s">
        <v>334</v>
      </c>
      <c r="I36" s="79"/>
      <c r="J36" s="79"/>
      <c r="K36" s="79"/>
      <c r="L36" s="79"/>
      <c r="M36" s="79"/>
      <c r="N36" s="79"/>
      <c r="O36" s="79"/>
      <c r="P36" s="79"/>
      <c r="Q36" s="79"/>
      <c r="R36" s="79"/>
      <c r="S36" s="79"/>
      <c r="T36" s="79"/>
      <c r="U36" s="79"/>
      <c r="V36" s="79"/>
      <c r="W36" s="79"/>
      <c r="X36" s="79"/>
      <c r="Y36" s="79"/>
      <c r="Z36" s="79"/>
      <c r="AA36" s="79"/>
      <c r="AB36" s="79"/>
    </row>
    <row r="37" spans="1:28" ht="12.75" customHeight="1">
      <c r="A37" s="90">
        <v>45166</v>
      </c>
      <c r="B37" s="32">
        <v>507690</v>
      </c>
      <c r="C37" s="31" t="s">
        <v>1192</v>
      </c>
      <c r="D37" s="31" t="s">
        <v>1131</v>
      </c>
      <c r="E37" s="31" t="s">
        <v>576</v>
      </c>
      <c r="F37" s="91">
        <v>10938</v>
      </c>
      <c r="G37" s="32">
        <v>186.41</v>
      </c>
      <c r="H37" s="32" t="s">
        <v>334</v>
      </c>
      <c r="I37" s="79"/>
      <c r="J37" s="79"/>
      <c r="K37" s="79"/>
      <c r="L37" s="79"/>
      <c r="M37" s="79"/>
      <c r="N37" s="79"/>
      <c r="O37" s="79"/>
      <c r="P37" s="79"/>
      <c r="Q37" s="79"/>
      <c r="R37" s="79"/>
      <c r="S37" s="79"/>
      <c r="T37" s="79"/>
      <c r="U37" s="79"/>
      <c r="V37" s="79"/>
      <c r="W37" s="79"/>
      <c r="X37" s="79"/>
      <c r="Y37" s="79"/>
      <c r="Z37" s="79"/>
      <c r="AA37" s="79"/>
      <c r="AB37" s="79"/>
    </row>
    <row r="38" spans="1:28" ht="12.75" customHeight="1">
      <c r="A38" s="90">
        <v>45166</v>
      </c>
      <c r="B38" s="32">
        <v>507690</v>
      </c>
      <c r="C38" s="31" t="s">
        <v>1192</v>
      </c>
      <c r="D38" s="31" t="s">
        <v>1131</v>
      </c>
      <c r="E38" s="31" t="s">
        <v>575</v>
      </c>
      <c r="F38" s="91">
        <v>9084</v>
      </c>
      <c r="G38" s="32">
        <v>185.38</v>
      </c>
      <c r="H38" s="32" t="s">
        <v>334</v>
      </c>
      <c r="I38" s="79"/>
      <c r="J38" s="79"/>
      <c r="K38" s="79"/>
      <c r="L38" s="79"/>
      <c r="M38" s="79"/>
      <c r="N38" s="79"/>
      <c r="O38" s="79"/>
      <c r="P38" s="79"/>
      <c r="Q38" s="79"/>
      <c r="R38" s="79"/>
      <c r="S38" s="79"/>
      <c r="T38" s="79"/>
      <c r="U38" s="79"/>
      <c r="V38" s="79"/>
      <c r="W38" s="79"/>
      <c r="X38" s="79"/>
      <c r="Y38" s="79"/>
      <c r="Z38" s="79"/>
      <c r="AA38" s="79"/>
      <c r="AB38" s="79"/>
    </row>
    <row r="39" spans="1:28" ht="12.75" customHeight="1">
      <c r="A39" s="90">
        <v>45166</v>
      </c>
      <c r="B39" s="32">
        <v>507690</v>
      </c>
      <c r="C39" s="31" t="s">
        <v>1192</v>
      </c>
      <c r="D39" s="31" t="s">
        <v>1121</v>
      </c>
      <c r="E39" s="31" t="s">
        <v>576</v>
      </c>
      <c r="F39" s="91">
        <v>13840</v>
      </c>
      <c r="G39" s="32">
        <v>177.72</v>
      </c>
      <c r="H39" s="32" t="s">
        <v>334</v>
      </c>
      <c r="I39" s="79"/>
      <c r="J39" s="79"/>
      <c r="K39" s="79"/>
      <c r="L39" s="79"/>
      <c r="M39" s="79"/>
      <c r="N39" s="79"/>
      <c r="O39" s="79"/>
      <c r="P39" s="79"/>
      <c r="Q39" s="79"/>
      <c r="R39" s="79"/>
      <c r="S39" s="79"/>
      <c r="T39" s="79"/>
      <c r="U39" s="79"/>
      <c r="V39" s="79"/>
      <c r="W39" s="79"/>
      <c r="X39" s="79"/>
      <c r="Y39" s="79"/>
      <c r="Z39" s="79"/>
      <c r="AA39" s="79"/>
      <c r="AB39" s="79"/>
    </row>
    <row r="40" spans="1:28" ht="12.75" customHeight="1">
      <c r="A40" s="90">
        <v>45166</v>
      </c>
      <c r="B40" s="32">
        <v>507690</v>
      </c>
      <c r="C40" s="31" t="s">
        <v>1192</v>
      </c>
      <c r="D40" s="31" t="s">
        <v>1121</v>
      </c>
      <c r="E40" s="31" t="s">
        <v>575</v>
      </c>
      <c r="F40" s="91">
        <v>13840</v>
      </c>
      <c r="G40" s="32">
        <v>171.47</v>
      </c>
      <c r="H40" s="32" t="s">
        <v>334</v>
      </c>
      <c r="I40" s="79"/>
      <c r="J40" s="79"/>
      <c r="K40" s="79"/>
      <c r="L40" s="79"/>
      <c r="M40" s="79"/>
      <c r="N40" s="79"/>
      <c r="O40" s="79"/>
      <c r="P40" s="79"/>
      <c r="Q40" s="79"/>
      <c r="R40" s="79"/>
      <c r="S40" s="79"/>
      <c r="T40" s="79"/>
      <c r="U40" s="79"/>
      <c r="V40" s="79"/>
      <c r="W40" s="79"/>
      <c r="X40" s="79"/>
      <c r="Y40" s="79"/>
      <c r="Z40" s="79"/>
      <c r="AA40" s="79"/>
      <c r="AB40" s="79"/>
    </row>
    <row r="41" spans="1:28" ht="12.75" customHeight="1">
      <c r="A41" s="90">
        <v>45166</v>
      </c>
      <c r="B41" s="32">
        <v>543366</v>
      </c>
      <c r="C41" s="31" t="s">
        <v>979</v>
      </c>
      <c r="D41" s="31" t="s">
        <v>1193</v>
      </c>
      <c r="E41" s="31" t="s">
        <v>576</v>
      </c>
      <c r="F41" s="91">
        <v>10800</v>
      </c>
      <c r="G41" s="32">
        <v>78.34</v>
      </c>
      <c r="H41" s="32" t="s">
        <v>334</v>
      </c>
      <c r="I41" s="79"/>
      <c r="J41" s="79"/>
      <c r="K41" s="79"/>
      <c r="L41" s="79"/>
      <c r="M41" s="79"/>
      <c r="N41" s="79"/>
      <c r="O41" s="79"/>
      <c r="P41" s="79"/>
      <c r="Q41" s="79"/>
      <c r="R41" s="79"/>
      <c r="S41" s="79"/>
      <c r="T41" s="79"/>
      <c r="U41" s="79"/>
      <c r="V41" s="79"/>
      <c r="W41" s="79"/>
      <c r="X41" s="79"/>
      <c r="Y41" s="79"/>
      <c r="Z41" s="79"/>
      <c r="AA41" s="79"/>
      <c r="AB41" s="79"/>
    </row>
    <row r="42" spans="1:28" ht="12.75" customHeight="1">
      <c r="A42" s="90">
        <v>45166</v>
      </c>
      <c r="B42" s="32">
        <v>543366</v>
      </c>
      <c r="C42" s="31" t="s">
        <v>979</v>
      </c>
      <c r="D42" s="31" t="s">
        <v>1136</v>
      </c>
      <c r="E42" s="31" t="s">
        <v>575</v>
      </c>
      <c r="F42" s="91">
        <v>14400</v>
      </c>
      <c r="G42" s="32">
        <v>78.55</v>
      </c>
      <c r="H42" s="32" t="s">
        <v>334</v>
      </c>
      <c r="I42" s="79"/>
      <c r="J42" s="79"/>
      <c r="K42" s="79"/>
      <c r="L42" s="79"/>
      <c r="M42" s="79"/>
      <c r="N42" s="79"/>
      <c r="O42" s="79"/>
      <c r="P42" s="79"/>
      <c r="Q42" s="79"/>
      <c r="R42" s="79"/>
      <c r="S42" s="79"/>
      <c r="T42" s="79"/>
      <c r="U42" s="79"/>
      <c r="V42" s="79"/>
      <c r="W42" s="79"/>
      <c r="X42" s="79"/>
      <c r="Y42" s="79"/>
      <c r="Z42" s="79"/>
      <c r="AA42" s="79"/>
      <c r="AB42" s="79"/>
    </row>
    <row r="43" spans="1:28" ht="12.75" customHeight="1">
      <c r="A43" s="90">
        <v>45166</v>
      </c>
      <c r="B43" s="32">
        <v>543366</v>
      </c>
      <c r="C43" s="31" t="s">
        <v>979</v>
      </c>
      <c r="D43" s="31" t="s">
        <v>1137</v>
      </c>
      <c r="E43" s="31" t="s">
        <v>576</v>
      </c>
      <c r="F43" s="91">
        <v>4800</v>
      </c>
      <c r="G43" s="32">
        <v>78.930000000000007</v>
      </c>
      <c r="H43" s="32" t="s">
        <v>334</v>
      </c>
      <c r="I43" s="79"/>
      <c r="J43" s="79"/>
      <c r="K43" s="79"/>
      <c r="L43" s="79"/>
      <c r="M43" s="79"/>
      <c r="N43" s="79"/>
      <c r="O43" s="79"/>
      <c r="P43" s="79"/>
      <c r="Q43" s="79"/>
      <c r="R43" s="79"/>
      <c r="S43" s="79"/>
      <c r="T43" s="79"/>
      <c r="U43" s="79"/>
      <c r="V43" s="79"/>
      <c r="W43" s="79"/>
      <c r="X43" s="79"/>
      <c r="Y43" s="79"/>
      <c r="Z43" s="79"/>
      <c r="AA43" s="79"/>
      <c r="AB43" s="79"/>
    </row>
    <row r="44" spans="1:28" ht="12.75" customHeight="1">
      <c r="A44" s="90">
        <v>45166</v>
      </c>
      <c r="B44" s="32">
        <v>540147</v>
      </c>
      <c r="C44" s="31" t="s">
        <v>1194</v>
      </c>
      <c r="D44" s="31" t="s">
        <v>1195</v>
      </c>
      <c r="E44" s="31" t="s">
        <v>576</v>
      </c>
      <c r="F44" s="91">
        <v>158000</v>
      </c>
      <c r="G44" s="32">
        <v>35.270000000000003</v>
      </c>
      <c r="H44" s="32" t="s">
        <v>334</v>
      </c>
      <c r="I44" s="79"/>
      <c r="J44" s="79"/>
      <c r="K44" s="79"/>
      <c r="L44" s="79"/>
      <c r="M44" s="79"/>
      <c r="N44" s="79"/>
      <c r="O44" s="79"/>
      <c r="P44" s="79"/>
      <c r="Q44" s="79"/>
      <c r="R44" s="79"/>
      <c r="S44" s="79"/>
      <c r="T44" s="79"/>
      <c r="U44" s="79"/>
      <c r="V44" s="79"/>
      <c r="W44" s="79"/>
      <c r="X44" s="79"/>
      <c r="Y44" s="79"/>
      <c r="Z44" s="79"/>
      <c r="AA44" s="79"/>
      <c r="AB44" s="79"/>
    </row>
    <row r="45" spans="1:28" ht="12.75" customHeight="1">
      <c r="A45" s="90">
        <v>45166</v>
      </c>
      <c r="B45" s="32">
        <v>540147</v>
      </c>
      <c r="C45" s="31" t="s">
        <v>1194</v>
      </c>
      <c r="D45" s="31" t="s">
        <v>1196</v>
      </c>
      <c r="E45" s="31" t="s">
        <v>575</v>
      </c>
      <c r="F45" s="91">
        <v>165062</v>
      </c>
      <c r="G45" s="32">
        <v>34.36</v>
      </c>
      <c r="H45" s="32" t="s">
        <v>334</v>
      </c>
      <c r="I45" s="79"/>
      <c r="J45" s="79"/>
      <c r="K45" s="79"/>
      <c r="L45" s="79"/>
      <c r="M45" s="79"/>
      <c r="N45" s="79"/>
      <c r="O45" s="79"/>
      <c r="P45" s="79"/>
      <c r="Q45" s="79"/>
      <c r="R45" s="79"/>
      <c r="S45" s="79"/>
      <c r="T45" s="79"/>
      <c r="U45" s="79"/>
      <c r="V45" s="79"/>
      <c r="W45" s="79"/>
      <c r="X45" s="79"/>
      <c r="Y45" s="79"/>
      <c r="Z45" s="79"/>
      <c r="AA45" s="79"/>
      <c r="AB45" s="79"/>
    </row>
    <row r="46" spans="1:28" ht="12.75" customHeight="1">
      <c r="A46" s="90">
        <v>45166</v>
      </c>
      <c r="B46" s="32">
        <v>540147</v>
      </c>
      <c r="C46" s="31" t="s">
        <v>1194</v>
      </c>
      <c r="D46" s="31" t="s">
        <v>1197</v>
      </c>
      <c r="E46" s="31" t="s">
        <v>575</v>
      </c>
      <c r="F46" s="91">
        <v>69000</v>
      </c>
      <c r="G46" s="32">
        <v>36</v>
      </c>
      <c r="H46" s="32" t="s">
        <v>334</v>
      </c>
      <c r="I46" s="79"/>
      <c r="J46" s="79"/>
      <c r="K46" s="79"/>
      <c r="L46" s="79"/>
      <c r="M46" s="79"/>
      <c r="N46" s="79"/>
      <c r="O46" s="79"/>
      <c r="P46" s="79"/>
      <c r="Q46" s="79"/>
      <c r="R46" s="79"/>
      <c r="S46" s="79"/>
      <c r="T46" s="79"/>
      <c r="U46" s="79"/>
      <c r="V46" s="79"/>
      <c r="W46" s="79"/>
      <c r="X46" s="79"/>
      <c r="Y46" s="79"/>
      <c r="Z46" s="79"/>
      <c r="AA46" s="79"/>
      <c r="AB46" s="79"/>
    </row>
    <row r="47" spans="1:28" ht="12.75" customHeight="1">
      <c r="A47" s="90">
        <v>45166</v>
      </c>
      <c r="B47" s="32">
        <v>530525</v>
      </c>
      <c r="C47" s="31" t="s">
        <v>1138</v>
      </c>
      <c r="D47" s="31" t="s">
        <v>927</v>
      </c>
      <c r="E47" s="31" t="s">
        <v>576</v>
      </c>
      <c r="F47" s="91">
        <v>2000</v>
      </c>
      <c r="G47" s="32">
        <v>34.57</v>
      </c>
      <c r="H47" s="32" t="s">
        <v>334</v>
      </c>
      <c r="I47" s="79"/>
      <c r="J47" s="79"/>
      <c r="K47" s="79"/>
      <c r="L47" s="79"/>
      <c r="M47" s="79"/>
      <c r="N47" s="79"/>
      <c r="O47" s="79"/>
      <c r="P47" s="79"/>
      <c r="Q47" s="79"/>
      <c r="R47" s="79"/>
      <c r="S47" s="79"/>
      <c r="T47" s="79"/>
      <c r="U47" s="79"/>
      <c r="V47" s="79"/>
      <c r="W47" s="79"/>
      <c r="X47" s="79"/>
      <c r="Y47" s="79"/>
      <c r="Z47" s="79"/>
      <c r="AA47" s="79"/>
      <c r="AB47" s="79"/>
    </row>
    <row r="48" spans="1:28" ht="12.75" customHeight="1">
      <c r="A48" s="90">
        <v>45166</v>
      </c>
      <c r="B48" s="32">
        <v>530525</v>
      </c>
      <c r="C48" s="31" t="s">
        <v>1138</v>
      </c>
      <c r="D48" s="31" t="s">
        <v>927</v>
      </c>
      <c r="E48" s="31" t="s">
        <v>575</v>
      </c>
      <c r="F48" s="91">
        <v>53392</v>
      </c>
      <c r="G48" s="32">
        <v>34.83</v>
      </c>
      <c r="H48" s="32" t="s">
        <v>334</v>
      </c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79"/>
    </row>
    <row r="49" spans="1:28" ht="12.75" customHeight="1">
      <c r="A49" s="90">
        <v>45166</v>
      </c>
      <c r="B49" s="32">
        <v>543412</v>
      </c>
      <c r="C49" s="31" t="s">
        <v>516</v>
      </c>
      <c r="D49" s="31" t="s">
        <v>1198</v>
      </c>
      <c r="E49" s="31" t="s">
        <v>575</v>
      </c>
      <c r="F49" s="91">
        <v>3900000</v>
      </c>
      <c r="G49" s="32">
        <v>610.20000000000005</v>
      </c>
      <c r="H49" s="32" t="s">
        <v>334</v>
      </c>
      <c r="I49" s="79"/>
      <c r="J49" s="79"/>
      <c r="K49" s="79"/>
      <c r="L49" s="79"/>
      <c r="M49" s="79"/>
      <c r="N49" s="79"/>
      <c r="O49" s="79"/>
      <c r="P49" s="79"/>
      <c r="Q49" s="79"/>
      <c r="R49" s="79"/>
      <c r="S49" s="79"/>
      <c r="T49" s="79"/>
      <c r="U49" s="79"/>
      <c r="V49" s="79"/>
      <c r="W49" s="79"/>
      <c r="X49" s="79"/>
      <c r="Y49" s="79"/>
      <c r="Z49" s="79"/>
      <c r="AA49" s="79"/>
      <c r="AB49" s="79"/>
    </row>
    <row r="50" spans="1:28" ht="12.75" customHeight="1">
      <c r="A50" s="90">
        <v>45166</v>
      </c>
      <c r="B50" s="32">
        <v>543412</v>
      </c>
      <c r="C50" s="31" t="s">
        <v>516</v>
      </c>
      <c r="D50" s="31" t="s">
        <v>1199</v>
      </c>
      <c r="E50" s="31" t="s">
        <v>576</v>
      </c>
      <c r="F50" s="91">
        <v>3401639</v>
      </c>
      <c r="G50" s="32">
        <v>610.20000000000005</v>
      </c>
      <c r="H50" s="32" t="s">
        <v>334</v>
      </c>
      <c r="I50" s="79"/>
      <c r="J50" s="79"/>
      <c r="K50" s="79"/>
      <c r="L50" s="79"/>
      <c r="M50" s="79"/>
      <c r="N50" s="79"/>
      <c r="O50" s="79"/>
      <c r="P50" s="79"/>
      <c r="Q50" s="79"/>
      <c r="R50" s="79"/>
      <c r="S50" s="79"/>
      <c r="T50" s="79"/>
      <c r="U50" s="79"/>
      <c r="V50" s="79"/>
      <c r="W50" s="79"/>
      <c r="X50" s="79"/>
      <c r="Y50" s="79"/>
      <c r="Z50" s="79"/>
      <c r="AA50" s="79"/>
      <c r="AB50" s="79"/>
    </row>
    <row r="51" spans="1:28" ht="12.75" customHeight="1">
      <c r="A51" s="90">
        <v>45166</v>
      </c>
      <c r="B51" s="32">
        <v>543412</v>
      </c>
      <c r="C51" s="31" t="s">
        <v>516</v>
      </c>
      <c r="D51" s="31" t="s">
        <v>1200</v>
      </c>
      <c r="E51" s="31" t="s">
        <v>576</v>
      </c>
      <c r="F51" s="91">
        <v>16658092</v>
      </c>
      <c r="G51" s="32">
        <v>610.22</v>
      </c>
      <c r="H51" s="32" t="s">
        <v>334</v>
      </c>
      <c r="I51" s="79"/>
      <c r="J51" s="79"/>
      <c r="K51" s="79"/>
      <c r="L51" s="79"/>
      <c r="M51" s="79"/>
      <c r="N51" s="79"/>
      <c r="O51" s="79"/>
      <c r="P51" s="79"/>
      <c r="Q51" s="79"/>
      <c r="R51" s="79"/>
      <c r="S51" s="79"/>
      <c r="T51" s="79"/>
      <c r="U51" s="79"/>
      <c r="V51" s="79"/>
      <c r="W51" s="79"/>
      <c r="X51" s="79"/>
      <c r="Y51" s="79"/>
      <c r="Z51" s="79"/>
      <c r="AA51" s="79"/>
      <c r="AB51" s="79"/>
    </row>
    <row r="52" spans="1:28" ht="12.75" customHeight="1">
      <c r="A52" s="90">
        <v>45166</v>
      </c>
      <c r="B52" s="32">
        <v>543412</v>
      </c>
      <c r="C52" s="31" t="s">
        <v>516</v>
      </c>
      <c r="D52" s="31" t="s">
        <v>1201</v>
      </c>
      <c r="E52" s="31" t="s">
        <v>575</v>
      </c>
      <c r="F52" s="91">
        <v>12376100</v>
      </c>
      <c r="G52" s="32">
        <v>610.20000000000005</v>
      </c>
      <c r="H52" s="32" t="s">
        <v>334</v>
      </c>
      <c r="I52" s="79"/>
      <c r="J52" s="79"/>
      <c r="K52" s="79"/>
      <c r="L52" s="79"/>
      <c r="M52" s="79"/>
      <c r="N52" s="79"/>
      <c r="O52" s="79"/>
      <c r="P52" s="79"/>
      <c r="Q52" s="79"/>
      <c r="R52" s="79"/>
      <c r="S52" s="79"/>
      <c r="T52" s="79"/>
      <c r="U52" s="79"/>
      <c r="V52" s="79"/>
      <c r="W52" s="79"/>
      <c r="X52" s="79"/>
      <c r="Y52" s="79"/>
      <c r="Z52" s="79"/>
      <c r="AA52" s="79"/>
      <c r="AB52" s="79"/>
    </row>
    <row r="53" spans="1:28" ht="12.75" customHeight="1">
      <c r="A53" s="90">
        <v>45166</v>
      </c>
      <c r="B53" s="32">
        <v>543412</v>
      </c>
      <c r="C53" s="31" t="s">
        <v>516</v>
      </c>
      <c r="D53" s="31" t="s">
        <v>1202</v>
      </c>
      <c r="E53" s="31" t="s">
        <v>575</v>
      </c>
      <c r="F53" s="91">
        <v>3245300</v>
      </c>
      <c r="G53" s="32">
        <v>610.20000000000005</v>
      </c>
      <c r="H53" s="32" t="s">
        <v>334</v>
      </c>
      <c r="I53" s="79"/>
      <c r="J53" s="79"/>
      <c r="K53" s="79"/>
      <c r="L53" s="79"/>
      <c r="M53" s="79"/>
      <c r="N53" s="79"/>
      <c r="O53" s="79"/>
      <c r="P53" s="79"/>
      <c r="Q53" s="79"/>
      <c r="R53" s="79"/>
      <c r="S53" s="79"/>
      <c r="T53" s="79"/>
      <c r="U53" s="79"/>
      <c r="V53" s="79"/>
      <c r="W53" s="79"/>
      <c r="X53" s="79"/>
      <c r="Y53" s="79"/>
      <c r="Z53" s="79"/>
      <c r="AA53" s="79"/>
      <c r="AB53" s="79"/>
    </row>
    <row r="54" spans="1:28" ht="12.75" customHeight="1">
      <c r="A54" s="90">
        <v>45166</v>
      </c>
      <c r="B54" s="32">
        <v>514138</v>
      </c>
      <c r="C54" s="31" t="s">
        <v>1203</v>
      </c>
      <c r="D54" s="31" t="s">
        <v>1204</v>
      </c>
      <c r="E54" s="31" t="s">
        <v>575</v>
      </c>
      <c r="F54" s="91">
        <v>2</v>
      </c>
      <c r="G54" s="32">
        <v>580</v>
      </c>
      <c r="H54" s="32" t="s">
        <v>334</v>
      </c>
      <c r="I54" s="79"/>
      <c r="J54" s="79"/>
      <c r="K54" s="79"/>
      <c r="L54" s="79"/>
      <c r="M54" s="79"/>
      <c r="N54" s="79"/>
      <c r="O54" s="79"/>
      <c r="P54" s="79"/>
      <c r="Q54" s="79"/>
      <c r="R54" s="79"/>
      <c r="S54" s="79"/>
      <c r="T54" s="79"/>
      <c r="U54" s="79"/>
      <c r="V54" s="79"/>
      <c r="W54" s="79"/>
      <c r="X54" s="79"/>
      <c r="Y54" s="79"/>
      <c r="Z54" s="79"/>
      <c r="AA54" s="79"/>
      <c r="AB54" s="79"/>
    </row>
    <row r="55" spans="1:28" ht="12.75" customHeight="1">
      <c r="A55" s="90">
        <v>45166</v>
      </c>
      <c r="B55" s="32">
        <v>514138</v>
      </c>
      <c r="C55" s="31" t="s">
        <v>1203</v>
      </c>
      <c r="D55" s="31" t="s">
        <v>1204</v>
      </c>
      <c r="E55" s="31" t="s">
        <v>576</v>
      </c>
      <c r="F55" s="91">
        <v>28520</v>
      </c>
      <c r="G55" s="32">
        <v>558.33000000000004</v>
      </c>
      <c r="H55" s="32" t="s">
        <v>334</v>
      </c>
      <c r="I55" s="79"/>
      <c r="J55" s="79"/>
      <c r="K55" s="79"/>
      <c r="L55" s="79"/>
      <c r="M55" s="79"/>
      <c r="N55" s="79"/>
      <c r="O55" s="79"/>
      <c r="P55" s="79"/>
      <c r="Q55" s="79"/>
      <c r="R55" s="79"/>
      <c r="S55" s="79"/>
      <c r="T55" s="79"/>
      <c r="U55" s="79"/>
      <c r="V55" s="79"/>
      <c r="W55" s="79"/>
      <c r="X55" s="79"/>
      <c r="Y55" s="79"/>
      <c r="Z55" s="79"/>
      <c r="AA55" s="79"/>
      <c r="AB55" s="79"/>
    </row>
    <row r="56" spans="1:28" ht="12.75" customHeight="1">
      <c r="A56" s="90">
        <v>45166</v>
      </c>
      <c r="B56" s="32">
        <v>514138</v>
      </c>
      <c r="C56" s="31" t="s">
        <v>1203</v>
      </c>
      <c r="D56" s="31" t="s">
        <v>1205</v>
      </c>
      <c r="E56" s="31" t="s">
        <v>576</v>
      </c>
      <c r="F56" s="91">
        <v>29400</v>
      </c>
      <c r="G56" s="32">
        <v>556.91</v>
      </c>
      <c r="H56" s="32" t="s">
        <v>334</v>
      </c>
      <c r="I56" s="79"/>
      <c r="J56" s="79"/>
      <c r="K56" s="79"/>
      <c r="L56" s="79"/>
      <c r="M56" s="79"/>
      <c r="N56" s="79"/>
      <c r="O56" s="79"/>
      <c r="P56" s="79"/>
      <c r="Q56" s="79"/>
      <c r="R56" s="79"/>
      <c r="S56" s="79"/>
      <c r="T56" s="79"/>
      <c r="U56" s="79"/>
      <c r="V56" s="79"/>
      <c r="W56" s="79"/>
      <c r="X56" s="79"/>
      <c r="Y56" s="79"/>
      <c r="Z56" s="79"/>
      <c r="AA56" s="79"/>
      <c r="AB56" s="79"/>
    </row>
    <row r="57" spans="1:28" ht="12.75" customHeight="1">
      <c r="A57" s="90">
        <v>45166</v>
      </c>
      <c r="B57" s="32">
        <v>533941</v>
      </c>
      <c r="C57" s="31" t="s">
        <v>1206</v>
      </c>
      <c r="D57" s="31" t="s">
        <v>1207</v>
      </c>
      <c r="E57" s="31" t="s">
        <v>576</v>
      </c>
      <c r="F57" s="91">
        <v>60000</v>
      </c>
      <c r="G57" s="32">
        <v>72.14</v>
      </c>
      <c r="H57" s="32" t="s">
        <v>334</v>
      </c>
      <c r="I57" s="79"/>
      <c r="J57" s="79"/>
      <c r="K57" s="79"/>
      <c r="L57" s="79"/>
      <c r="M57" s="79"/>
      <c r="N57" s="79"/>
      <c r="O57" s="79"/>
      <c r="P57" s="79"/>
      <c r="Q57" s="79"/>
      <c r="R57" s="79"/>
      <c r="S57" s="79"/>
      <c r="T57" s="79"/>
      <c r="U57" s="79"/>
      <c r="V57" s="79"/>
      <c r="W57" s="79"/>
      <c r="X57" s="79"/>
      <c r="Y57" s="79"/>
      <c r="Z57" s="79"/>
      <c r="AA57" s="79"/>
      <c r="AB57" s="79"/>
    </row>
    <row r="58" spans="1:28" ht="12.75" customHeight="1">
      <c r="A58" s="90">
        <v>45166</v>
      </c>
      <c r="B58" s="32">
        <v>533941</v>
      </c>
      <c r="C58" s="31" t="s">
        <v>1206</v>
      </c>
      <c r="D58" s="31" t="s">
        <v>1208</v>
      </c>
      <c r="E58" s="31" t="s">
        <v>575</v>
      </c>
      <c r="F58" s="91">
        <v>51000</v>
      </c>
      <c r="G58" s="32">
        <v>72.14</v>
      </c>
      <c r="H58" s="32" t="s">
        <v>334</v>
      </c>
      <c r="I58" s="79"/>
      <c r="J58" s="79"/>
      <c r="K58" s="79"/>
      <c r="L58" s="79"/>
      <c r="M58" s="79"/>
      <c r="N58" s="79"/>
      <c r="O58" s="79"/>
      <c r="P58" s="79"/>
      <c r="Q58" s="79"/>
      <c r="R58" s="79"/>
      <c r="S58" s="79"/>
      <c r="T58" s="79"/>
      <c r="U58" s="79"/>
      <c r="V58" s="79"/>
      <c r="W58" s="79"/>
      <c r="X58" s="79"/>
      <c r="Y58" s="79"/>
      <c r="Z58" s="79"/>
      <c r="AA58" s="79"/>
      <c r="AB58" s="79"/>
    </row>
    <row r="59" spans="1:28" ht="12.75" customHeight="1">
      <c r="A59" s="90">
        <v>45166</v>
      </c>
      <c r="B59" s="32">
        <v>519367</v>
      </c>
      <c r="C59" s="31" t="s">
        <v>1209</v>
      </c>
      <c r="D59" s="31" t="s">
        <v>1210</v>
      </c>
      <c r="E59" s="31" t="s">
        <v>576</v>
      </c>
      <c r="F59" s="91">
        <v>1613</v>
      </c>
      <c r="G59" s="32">
        <v>64.37</v>
      </c>
      <c r="H59" s="32" t="s">
        <v>334</v>
      </c>
      <c r="I59" s="79"/>
      <c r="J59" s="79"/>
      <c r="K59" s="79"/>
      <c r="L59" s="79"/>
      <c r="M59" s="79"/>
      <c r="N59" s="79"/>
      <c r="O59" s="79"/>
      <c r="P59" s="79"/>
      <c r="Q59" s="79"/>
      <c r="R59" s="79"/>
      <c r="S59" s="79"/>
      <c r="T59" s="79"/>
      <c r="U59" s="79"/>
      <c r="V59" s="79"/>
      <c r="W59" s="79"/>
      <c r="X59" s="79"/>
      <c r="Y59" s="79"/>
      <c r="Z59" s="79"/>
      <c r="AA59" s="79"/>
      <c r="AB59" s="79"/>
    </row>
    <row r="60" spans="1:28" ht="12.75" customHeight="1">
      <c r="A60" s="90">
        <v>45166</v>
      </c>
      <c r="B60" s="32">
        <v>519367</v>
      </c>
      <c r="C60" s="31" t="s">
        <v>1209</v>
      </c>
      <c r="D60" s="31" t="s">
        <v>1211</v>
      </c>
      <c r="E60" s="31" t="s">
        <v>575</v>
      </c>
      <c r="F60" s="91">
        <v>800</v>
      </c>
      <c r="G60" s="32">
        <v>64.36</v>
      </c>
      <c r="H60" s="32" t="s">
        <v>334</v>
      </c>
      <c r="I60" s="79"/>
      <c r="J60" s="79"/>
      <c r="K60" s="79"/>
      <c r="L60" s="79"/>
      <c r="M60" s="79"/>
      <c r="N60" s="79"/>
      <c r="O60" s="79"/>
      <c r="P60" s="79"/>
      <c r="Q60" s="79"/>
      <c r="R60" s="79"/>
      <c r="S60" s="79"/>
      <c r="T60" s="79"/>
      <c r="U60" s="79"/>
      <c r="V60" s="79"/>
      <c r="W60" s="79"/>
      <c r="X60" s="79"/>
      <c r="Y60" s="79"/>
      <c r="Z60" s="79"/>
      <c r="AA60" s="79"/>
      <c r="AB60" s="79"/>
    </row>
    <row r="61" spans="1:28" ht="12.75" customHeight="1">
      <c r="A61" s="90">
        <v>45166</v>
      </c>
      <c r="B61" s="32">
        <v>542765</v>
      </c>
      <c r="C61" s="31" t="s">
        <v>1212</v>
      </c>
      <c r="D61" s="31" t="s">
        <v>1213</v>
      </c>
      <c r="E61" s="31" t="s">
        <v>576</v>
      </c>
      <c r="F61" s="91">
        <v>108000</v>
      </c>
      <c r="G61" s="32">
        <v>130.22</v>
      </c>
      <c r="H61" s="32" t="s">
        <v>334</v>
      </c>
      <c r="I61" s="79"/>
      <c r="J61" s="79"/>
      <c r="K61" s="79"/>
      <c r="L61" s="79"/>
      <c r="M61" s="79"/>
      <c r="N61" s="79"/>
      <c r="O61" s="79"/>
      <c r="P61" s="79"/>
      <c r="Q61" s="79"/>
      <c r="R61" s="79"/>
      <c r="S61" s="79"/>
      <c r="T61" s="79"/>
      <c r="U61" s="79"/>
      <c r="V61" s="79"/>
      <c r="W61" s="79"/>
      <c r="X61" s="79"/>
      <c r="Y61" s="79"/>
      <c r="Z61" s="79"/>
      <c r="AA61" s="79"/>
      <c r="AB61" s="79"/>
    </row>
    <row r="62" spans="1:28" ht="12.75" customHeight="1">
      <c r="A62" s="90">
        <v>45166</v>
      </c>
      <c r="B62" s="32">
        <v>542765</v>
      </c>
      <c r="C62" s="31" t="s">
        <v>1212</v>
      </c>
      <c r="D62" s="31" t="s">
        <v>1214</v>
      </c>
      <c r="E62" s="31" t="s">
        <v>576</v>
      </c>
      <c r="F62" s="91">
        <v>46000</v>
      </c>
      <c r="G62" s="32">
        <v>130.11000000000001</v>
      </c>
      <c r="H62" s="32" t="s">
        <v>334</v>
      </c>
      <c r="I62" s="79"/>
      <c r="J62" s="79"/>
      <c r="K62" s="79"/>
      <c r="L62" s="79"/>
      <c r="M62" s="79"/>
      <c r="N62" s="79"/>
      <c r="O62" s="79"/>
      <c r="P62" s="79"/>
      <c r="Q62" s="79"/>
      <c r="R62" s="79"/>
      <c r="S62" s="79"/>
      <c r="T62" s="79"/>
      <c r="U62" s="79"/>
      <c r="V62" s="79"/>
      <c r="W62" s="79"/>
      <c r="X62" s="79"/>
      <c r="Y62" s="79"/>
      <c r="Z62" s="79"/>
      <c r="AA62" s="79"/>
      <c r="AB62" s="79"/>
    </row>
    <row r="63" spans="1:28" ht="12.75" customHeight="1">
      <c r="A63" s="90">
        <v>45166</v>
      </c>
      <c r="B63" s="32">
        <v>542765</v>
      </c>
      <c r="C63" s="31" t="s">
        <v>1212</v>
      </c>
      <c r="D63" s="31" t="s">
        <v>1215</v>
      </c>
      <c r="E63" s="31" t="s">
        <v>576</v>
      </c>
      <c r="F63" s="91">
        <v>62000</v>
      </c>
      <c r="G63" s="32">
        <v>130.30000000000001</v>
      </c>
      <c r="H63" s="32" t="s">
        <v>334</v>
      </c>
      <c r="I63" s="79"/>
      <c r="J63" s="79"/>
      <c r="K63" s="79"/>
      <c r="L63" s="79"/>
      <c r="M63" s="79"/>
      <c r="N63" s="79"/>
      <c r="O63" s="79"/>
      <c r="P63" s="79"/>
      <c r="Q63" s="79"/>
      <c r="R63" s="79"/>
      <c r="S63" s="79"/>
      <c r="T63" s="79"/>
      <c r="U63" s="79"/>
      <c r="V63" s="79"/>
      <c r="W63" s="79"/>
      <c r="X63" s="79"/>
      <c r="Y63" s="79"/>
      <c r="Z63" s="79"/>
      <c r="AA63" s="79"/>
      <c r="AB63" s="79"/>
    </row>
    <row r="64" spans="1:28" ht="12.75" customHeight="1">
      <c r="A64" s="90">
        <v>45166</v>
      </c>
      <c r="B64" s="32">
        <v>542765</v>
      </c>
      <c r="C64" s="31" t="s">
        <v>1212</v>
      </c>
      <c r="D64" s="31" t="s">
        <v>1216</v>
      </c>
      <c r="E64" s="31" t="s">
        <v>576</v>
      </c>
      <c r="F64" s="91">
        <v>4000</v>
      </c>
      <c r="G64" s="32">
        <v>130.05000000000001</v>
      </c>
      <c r="H64" s="32" t="s">
        <v>334</v>
      </c>
      <c r="I64" s="79"/>
      <c r="J64" s="79"/>
      <c r="K64" s="79"/>
      <c r="L64" s="79"/>
      <c r="M64" s="79"/>
      <c r="N64" s="79"/>
      <c r="O64" s="79"/>
      <c r="P64" s="79"/>
      <c r="Q64" s="79"/>
      <c r="R64" s="79"/>
      <c r="S64" s="79"/>
      <c r="T64" s="79"/>
      <c r="U64" s="79"/>
      <c r="V64" s="79"/>
      <c r="W64" s="79"/>
      <c r="X64" s="79"/>
      <c r="Y64" s="79"/>
      <c r="Z64" s="79"/>
      <c r="AA64" s="79"/>
      <c r="AB64" s="79"/>
    </row>
    <row r="65" spans="1:28" ht="12.75" customHeight="1">
      <c r="A65" s="90">
        <v>45166</v>
      </c>
      <c r="B65" s="32">
        <v>542765</v>
      </c>
      <c r="C65" s="31" t="s">
        <v>1212</v>
      </c>
      <c r="D65" s="31" t="s">
        <v>1217</v>
      </c>
      <c r="E65" s="31" t="s">
        <v>576</v>
      </c>
      <c r="F65" s="91">
        <v>5000</v>
      </c>
      <c r="G65" s="32">
        <v>130.75</v>
      </c>
      <c r="H65" s="32" t="s">
        <v>334</v>
      </c>
      <c r="I65" s="79"/>
      <c r="J65" s="79"/>
      <c r="K65" s="79"/>
      <c r="L65" s="79"/>
      <c r="M65" s="79"/>
      <c r="N65" s="79"/>
      <c r="O65" s="79"/>
      <c r="P65" s="79"/>
      <c r="Q65" s="79"/>
      <c r="R65" s="79"/>
      <c r="S65" s="79"/>
      <c r="T65" s="79"/>
      <c r="U65" s="79"/>
      <c r="V65" s="79"/>
      <c r="W65" s="79"/>
      <c r="X65" s="79"/>
      <c r="Y65" s="79"/>
      <c r="Z65" s="79"/>
      <c r="AA65" s="79"/>
      <c r="AB65" s="79"/>
    </row>
    <row r="66" spans="1:28" ht="12.75" customHeight="1">
      <c r="A66" s="90">
        <v>45166</v>
      </c>
      <c r="B66" s="32">
        <v>543545</v>
      </c>
      <c r="C66" s="31" t="s">
        <v>1218</v>
      </c>
      <c r="D66" s="31" t="s">
        <v>1132</v>
      </c>
      <c r="E66" s="31" t="s">
        <v>576</v>
      </c>
      <c r="F66" s="91">
        <v>1603200</v>
      </c>
      <c r="G66" s="32">
        <v>2.5299999999999998</v>
      </c>
      <c r="H66" s="32" t="s">
        <v>334</v>
      </c>
      <c r="I66" s="79"/>
      <c r="J66" s="79"/>
      <c r="K66" s="79"/>
      <c r="L66" s="79"/>
      <c r="M66" s="79"/>
      <c r="N66" s="79"/>
      <c r="O66" s="79"/>
      <c r="P66" s="79"/>
      <c r="Q66" s="79"/>
      <c r="R66" s="79"/>
      <c r="S66" s="79"/>
      <c r="T66" s="79"/>
      <c r="U66" s="79"/>
      <c r="V66" s="79"/>
      <c r="W66" s="79"/>
      <c r="X66" s="79"/>
      <c r="Y66" s="79"/>
      <c r="Z66" s="79"/>
      <c r="AA66" s="79"/>
      <c r="AB66" s="79"/>
    </row>
    <row r="67" spans="1:28" ht="12.75" customHeight="1">
      <c r="A67" s="90">
        <v>45166</v>
      </c>
      <c r="B67" s="32">
        <v>543545</v>
      </c>
      <c r="C67" s="31" t="s">
        <v>1218</v>
      </c>
      <c r="D67" s="31" t="s">
        <v>1132</v>
      </c>
      <c r="E67" s="31" t="s">
        <v>576</v>
      </c>
      <c r="F67" s="91">
        <v>1603200</v>
      </c>
      <c r="G67" s="32">
        <v>2.5299999999999998</v>
      </c>
      <c r="H67" s="32" t="s">
        <v>334</v>
      </c>
      <c r="I67" s="79"/>
      <c r="J67" s="79"/>
      <c r="K67" s="79"/>
      <c r="L67" s="79"/>
      <c r="M67" s="79"/>
      <c r="N67" s="79"/>
      <c r="O67" s="79"/>
      <c r="P67" s="79"/>
      <c r="Q67" s="79"/>
      <c r="R67" s="79"/>
      <c r="S67" s="79"/>
      <c r="T67" s="79"/>
      <c r="U67" s="79"/>
      <c r="V67" s="79"/>
      <c r="W67" s="79"/>
      <c r="X67" s="79"/>
      <c r="Y67" s="79"/>
      <c r="Z67" s="79"/>
      <c r="AA67" s="79"/>
      <c r="AB67" s="79"/>
    </row>
    <row r="68" spans="1:28" ht="12.75" customHeight="1">
      <c r="A68" s="90">
        <v>45166</v>
      </c>
      <c r="B68" s="32">
        <v>543545</v>
      </c>
      <c r="C68" s="31" t="s">
        <v>1218</v>
      </c>
      <c r="D68" s="31" t="s">
        <v>1219</v>
      </c>
      <c r="E68" s="31" t="s">
        <v>576</v>
      </c>
      <c r="F68" s="91">
        <v>100200</v>
      </c>
      <c r="G68" s="32">
        <v>2.5299999999999998</v>
      </c>
      <c r="H68" s="32" t="s">
        <v>334</v>
      </c>
      <c r="I68" s="79"/>
      <c r="J68" s="79"/>
      <c r="K68" s="79"/>
      <c r="L68" s="79"/>
      <c r="M68" s="79"/>
      <c r="N68" s="79"/>
      <c r="O68" s="79"/>
      <c r="P68" s="79"/>
      <c r="Q68" s="79"/>
      <c r="R68" s="79"/>
      <c r="S68" s="79"/>
      <c r="T68" s="79"/>
      <c r="U68" s="79"/>
      <c r="V68" s="79"/>
      <c r="W68" s="79"/>
      <c r="X68" s="79"/>
      <c r="Y68" s="79"/>
      <c r="Z68" s="79"/>
      <c r="AA68" s="79"/>
      <c r="AB68" s="79"/>
    </row>
    <row r="69" spans="1:28" ht="12.75" customHeight="1">
      <c r="A69" s="90">
        <v>45166</v>
      </c>
      <c r="B69" s="32">
        <v>543545</v>
      </c>
      <c r="C69" s="31" t="s">
        <v>1218</v>
      </c>
      <c r="D69" s="31" t="s">
        <v>1219</v>
      </c>
      <c r="E69" s="31" t="s">
        <v>576</v>
      </c>
      <c r="F69" s="91">
        <v>2020700</v>
      </c>
      <c r="G69" s="32">
        <v>2.5299999999999998</v>
      </c>
      <c r="H69" s="32" t="s">
        <v>334</v>
      </c>
      <c r="I69" s="79"/>
      <c r="J69" s="79"/>
      <c r="K69" s="79"/>
      <c r="L69" s="79"/>
      <c r="M69" s="79"/>
      <c r="N69" s="79"/>
      <c r="O69" s="79"/>
      <c r="P69" s="79"/>
      <c r="Q69" s="79"/>
      <c r="R69" s="79"/>
      <c r="S69" s="79"/>
      <c r="T69" s="79"/>
      <c r="U69" s="79"/>
      <c r="V69" s="79"/>
      <c r="W69" s="79"/>
      <c r="X69" s="79"/>
      <c r="Y69" s="79"/>
      <c r="Z69" s="79"/>
      <c r="AA69" s="79"/>
      <c r="AB69" s="79"/>
    </row>
    <row r="70" spans="1:28" ht="12.75" customHeight="1">
      <c r="A70" s="90">
        <v>45166</v>
      </c>
      <c r="B70" s="32">
        <v>543545</v>
      </c>
      <c r="C70" s="31" t="s">
        <v>1218</v>
      </c>
      <c r="D70" s="31" t="s">
        <v>1220</v>
      </c>
      <c r="E70" s="31" t="s">
        <v>576</v>
      </c>
      <c r="F70" s="91">
        <v>1586500</v>
      </c>
      <c r="G70" s="32">
        <v>2.5299999999999998</v>
      </c>
      <c r="H70" s="32" t="s">
        <v>334</v>
      </c>
      <c r="I70" s="79"/>
      <c r="J70" s="79"/>
      <c r="K70" s="79"/>
      <c r="L70" s="79"/>
      <c r="M70" s="79"/>
      <c r="N70" s="79"/>
      <c r="O70" s="79"/>
      <c r="P70" s="79"/>
      <c r="Q70" s="79"/>
      <c r="R70" s="79"/>
      <c r="S70" s="79"/>
      <c r="T70" s="79"/>
      <c r="U70" s="79"/>
      <c r="V70" s="79"/>
      <c r="W70" s="79"/>
      <c r="X70" s="79"/>
      <c r="Y70" s="79"/>
      <c r="Z70" s="79"/>
      <c r="AA70" s="79"/>
      <c r="AB70" s="79"/>
    </row>
    <row r="71" spans="1:28" ht="12.75" customHeight="1">
      <c r="A71" s="90">
        <v>45166</v>
      </c>
      <c r="B71" s="32">
        <v>531025</v>
      </c>
      <c r="C71" s="31" t="s">
        <v>1049</v>
      </c>
      <c r="D71" s="31" t="s">
        <v>927</v>
      </c>
      <c r="E71" s="31" t="s">
        <v>576</v>
      </c>
      <c r="F71" s="91">
        <v>5577048</v>
      </c>
      <c r="G71" s="32">
        <v>0.89</v>
      </c>
      <c r="H71" s="32" t="s">
        <v>334</v>
      </c>
      <c r="I71" s="79"/>
      <c r="J71" s="79"/>
      <c r="K71" s="79"/>
      <c r="L71" s="79"/>
      <c r="M71" s="79"/>
      <c r="N71" s="79"/>
      <c r="O71" s="79"/>
      <c r="P71" s="79"/>
      <c r="Q71" s="79"/>
      <c r="R71" s="79"/>
      <c r="S71" s="79"/>
      <c r="T71" s="79"/>
      <c r="U71" s="79"/>
      <c r="V71" s="79"/>
      <c r="W71" s="79"/>
      <c r="X71" s="79"/>
      <c r="Y71" s="79"/>
      <c r="Z71" s="79"/>
      <c r="AA71" s="79"/>
      <c r="AB71" s="79"/>
    </row>
    <row r="72" spans="1:28" ht="12.75" customHeight="1">
      <c r="A72" s="90">
        <v>45166</v>
      </c>
      <c r="B72" s="32">
        <v>543320</v>
      </c>
      <c r="C72" s="31" t="s">
        <v>306</v>
      </c>
      <c r="D72" s="31" t="s">
        <v>1221</v>
      </c>
      <c r="E72" s="31" t="s">
        <v>576</v>
      </c>
      <c r="F72" s="91">
        <v>123486408</v>
      </c>
      <c r="G72" s="32">
        <v>91.01</v>
      </c>
      <c r="H72" s="32" t="s">
        <v>334</v>
      </c>
      <c r="I72" s="79"/>
      <c r="J72" s="79"/>
      <c r="K72" s="79"/>
      <c r="L72" s="79"/>
      <c r="M72" s="79"/>
      <c r="N72" s="79"/>
      <c r="O72" s="79"/>
      <c r="P72" s="79"/>
      <c r="Q72" s="79"/>
      <c r="R72" s="79"/>
      <c r="S72" s="79"/>
      <c r="T72" s="79"/>
      <c r="U72" s="79"/>
      <c r="V72" s="79"/>
      <c r="W72" s="79"/>
      <c r="X72" s="79"/>
      <c r="Y72" s="79"/>
      <c r="Z72" s="79"/>
      <c r="AA72" s="79"/>
      <c r="AB72" s="79"/>
    </row>
    <row r="73" spans="1:28" ht="12.75" customHeight="1">
      <c r="A73" s="90">
        <v>45166</v>
      </c>
      <c r="B73" s="32" t="s">
        <v>1222</v>
      </c>
      <c r="C73" s="31" t="s">
        <v>1223</v>
      </c>
      <c r="D73" s="31" t="s">
        <v>1224</v>
      </c>
      <c r="E73" s="31" t="s">
        <v>575</v>
      </c>
      <c r="F73" s="91">
        <v>68000</v>
      </c>
      <c r="G73" s="32">
        <v>94.3</v>
      </c>
      <c r="H73" s="32" t="s">
        <v>889</v>
      </c>
      <c r="I73" s="79"/>
      <c r="J73" s="79"/>
      <c r="K73" s="79"/>
      <c r="L73" s="79"/>
      <c r="M73" s="79"/>
      <c r="N73" s="79"/>
      <c r="O73" s="79"/>
      <c r="P73" s="79"/>
      <c r="Q73" s="79"/>
      <c r="R73" s="79"/>
      <c r="S73" s="79"/>
      <c r="T73" s="79"/>
      <c r="U73" s="79"/>
      <c r="V73" s="79"/>
      <c r="W73" s="79"/>
      <c r="X73" s="79"/>
      <c r="Y73" s="79"/>
      <c r="Z73" s="79"/>
      <c r="AA73" s="79"/>
      <c r="AB73" s="79"/>
    </row>
    <row r="74" spans="1:28" ht="12.75" customHeight="1">
      <c r="A74" s="90">
        <v>45166</v>
      </c>
      <c r="B74" s="32" t="s">
        <v>1225</v>
      </c>
      <c r="C74" s="31" t="s">
        <v>1226</v>
      </c>
      <c r="D74" s="31" t="s">
        <v>1227</v>
      </c>
      <c r="E74" s="31" t="s">
        <v>575</v>
      </c>
      <c r="F74" s="91">
        <v>36000</v>
      </c>
      <c r="G74" s="32">
        <v>63.06</v>
      </c>
      <c r="H74" s="32" t="s">
        <v>889</v>
      </c>
      <c r="I74" s="79"/>
      <c r="J74" s="79"/>
      <c r="K74" s="79"/>
      <c r="L74" s="79"/>
      <c r="M74" s="79"/>
      <c r="N74" s="79"/>
      <c r="O74" s="79"/>
      <c r="P74" s="79"/>
      <c r="Q74" s="79"/>
      <c r="R74" s="79"/>
      <c r="S74" s="79"/>
      <c r="T74" s="79"/>
      <c r="U74" s="79"/>
      <c r="V74" s="79"/>
      <c r="W74" s="79"/>
      <c r="X74" s="79"/>
      <c r="Y74" s="79"/>
      <c r="Z74" s="79"/>
      <c r="AA74" s="79"/>
      <c r="AB74" s="79"/>
    </row>
    <row r="75" spans="1:28" ht="12.75" customHeight="1">
      <c r="A75" s="90">
        <v>45166</v>
      </c>
      <c r="B75" s="32" t="s">
        <v>1225</v>
      </c>
      <c r="C75" s="31" t="s">
        <v>1226</v>
      </c>
      <c r="D75" s="31" t="s">
        <v>1120</v>
      </c>
      <c r="E75" s="31" t="s">
        <v>575</v>
      </c>
      <c r="F75" s="91">
        <v>28000</v>
      </c>
      <c r="G75" s="32">
        <v>64.72</v>
      </c>
      <c r="H75" s="32" t="s">
        <v>889</v>
      </c>
      <c r="I75" s="79"/>
      <c r="J75" s="79"/>
      <c r="K75" s="79"/>
      <c r="L75" s="79"/>
      <c r="M75" s="79"/>
      <c r="N75" s="79"/>
      <c r="O75" s="79"/>
      <c r="P75" s="79"/>
      <c r="Q75" s="79"/>
      <c r="R75" s="79"/>
      <c r="S75" s="79"/>
      <c r="T75" s="79"/>
      <c r="U75" s="79"/>
      <c r="V75" s="79"/>
      <c r="W75" s="79"/>
      <c r="X75" s="79"/>
      <c r="Y75" s="79"/>
      <c r="Z75" s="79"/>
      <c r="AA75" s="79"/>
      <c r="AB75" s="79"/>
    </row>
    <row r="76" spans="1:28" ht="12.75" customHeight="1">
      <c r="A76" s="90">
        <v>45166</v>
      </c>
      <c r="B76" s="32" t="s">
        <v>1228</v>
      </c>
      <c r="C76" s="31" t="s">
        <v>1229</v>
      </c>
      <c r="D76" s="31" t="s">
        <v>927</v>
      </c>
      <c r="E76" s="31" t="s">
        <v>575</v>
      </c>
      <c r="F76" s="91">
        <v>1000000</v>
      </c>
      <c r="G76" s="32">
        <v>0.87</v>
      </c>
      <c r="H76" s="32" t="s">
        <v>889</v>
      </c>
      <c r="I76" s="79"/>
      <c r="J76" s="79"/>
      <c r="K76" s="79"/>
      <c r="L76" s="79"/>
      <c r="M76" s="79"/>
      <c r="N76" s="79"/>
      <c r="O76" s="79"/>
      <c r="P76" s="79"/>
      <c r="Q76" s="79"/>
      <c r="R76" s="79"/>
      <c r="S76" s="79"/>
      <c r="T76" s="79"/>
      <c r="U76" s="79"/>
      <c r="V76" s="79"/>
      <c r="W76" s="79"/>
      <c r="X76" s="79"/>
      <c r="Y76" s="79"/>
      <c r="Z76" s="79"/>
      <c r="AA76" s="79"/>
      <c r="AB76" s="79"/>
    </row>
    <row r="77" spans="1:28" ht="12.75" customHeight="1">
      <c r="A77" s="90">
        <v>45166</v>
      </c>
      <c r="B77" s="32" t="s">
        <v>1230</v>
      </c>
      <c r="C77" s="31" t="s">
        <v>1231</v>
      </c>
      <c r="D77" s="31" t="s">
        <v>1232</v>
      </c>
      <c r="E77" s="31" t="s">
        <v>575</v>
      </c>
      <c r="F77" s="91">
        <v>350000</v>
      </c>
      <c r="G77" s="32">
        <v>137.94</v>
      </c>
      <c r="H77" s="32" t="s">
        <v>889</v>
      </c>
      <c r="I77" s="79"/>
      <c r="J77" s="79"/>
      <c r="K77" s="79"/>
      <c r="L77" s="79"/>
      <c r="M77" s="79"/>
      <c r="N77" s="79"/>
      <c r="O77" s="79"/>
      <c r="P77" s="79"/>
      <c r="Q77" s="79"/>
      <c r="R77" s="79"/>
      <c r="S77" s="79"/>
      <c r="T77" s="79"/>
      <c r="U77" s="79"/>
      <c r="V77" s="79"/>
      <c r="W77" s="79"/>
      <c r="X77" s="79"/>
      <c r="Y77" s="79"/>
      <c r="Z77" s="79"/>
      <c r="AA77" s="79"/>
      <c r="AB77" s="79"/>
    </row>
    <row r="78" spans="1:28" ht="12.75" customHeight="1">
      <c r="A78" s="90">
        <v>45166</v>
      </c>
      <c r="B78" s="32" t="s">
        <v>1112</v>
      </c>
      <c r="C78" s="31" t="s">
        <v>1113</v>
      </c>
      <c r="D78" s="31" t="s">
        <v>1233</v>
      </c>
      <c r="E78" s="31" t="s">
        <v>575</v>
      </c>
      <c r="F78" s="91">
        <v>288366</v>
      </c>
      <c r="G78" s="32">
        <v>514.09</v>
      </c>
      <c r="H78" s="32" t="s">
        <v>889</v>
      </c>
      <c r="I78" s="79"/>
      <c r="J78" s="79"/>
      <c r="K78" s="79"/>
      <c r="L78" s="79"/>
      <c r="M78" s="79"/>
      <c r="N78" s="79"/>
      <c r="O78" s="79"/>
      <c r="P78" s="79"/>
      <c r="Q78" s="79"/>
      <c r="R78" s="79"/>
      <c r="S78" s="79"/>
      <c r="T78" s="79"/>
      <c r="U78" s="79"/>
      <c r="V78" s="79"/>
      <c r="W78" s="79"/>
      <c r="X78" s="79"/>
      <c r="Y78" s="79"/>
      <c r="Z78" s="79"/>
      <c r="AA78" s="79"/>
      <c r="AB78" s="79"/>
    </row>
    <row r="79" spans="1:28" ht="12.75" customHeight="1">
      <c r="A79" s="90">
        <v>45166</v>
      </c>
      <c r="B79" s="32" t="s">
        <v>1112</v>
      </c>
      <c r="C79" s="31" t="s">
        <v>1113</v>
      </c>
      <c r="D79" s="31" t="s">
        <v>1103</v>
      </c>
      <c r="E79" s="31" t="s">
        <v>575</v>
      </c>
      <c r="F79" s="91">
        <v>235471</v>
      </c>
      <c r="G79" s="32">
        <v>508.02</v>
      </c>
      <c r="H79" s="32" t="s">
        <v>889</v>
      </c>
      <c r="I79" s="79"/>
      <c r="J79" s="79"/>
      <c r="K79" s="79"/>
      <c r="L79" s="79"/>
      <c r="M79" s="79"/>
      <c r="N79" s="79"/>
      <c r="O79" s="79"/>
      <c r="P79" s="79"/>
      <c r="Q79" s="79"/>
      <c r="R79" s="79"/>
      <c r="S79" s="79"/>
      <c r="T79" s="79"/>
      <c r="U79" s="79"/>
      <c r="V79" s="79"/>
      <c r="W79" s="79"/>
      <c r="X79" s="79"/>
      <c r="Y79" s="79"/>
      <c r="Z79" s="79"/>
      <c r="AA79" s="79"/>
      <c r="AB79" s="79"/>
    </row>
    <row r="80" spans="1:28" ht="12.75" customHeight="1">
      <c r="A80" s="90">
        <v>45166</v>
      </c>
      <c r="B80" s="32" t="s">
        <v>1112</v>
      </c>
      <c r="C80" s="31" t="s">
        <v>1113</v>
      </c>
      <c r="D80" s="31" t="s">
        <v>1060</v>
      </c>
      <c r="E80" s="31" t="s">
        <v>575</v>
      </c>
      <c r="F80" s="91">
        <v>322110</v>
      </c>
      <c r="G80" s="32">
        <v>512.02</v>
      </c>
      <c r="H80" s="32" t="s">
        <v>889</v>
      </c>
      <c r="I80" s="79"/>
      <c r="J80" s="79"/>
      <c r="K80" s="79"/>
      <c r="L80" s="79"/>
      <c r="M80" s="79"/>
      <c r="N80" s="79"/>
      <c r="O80" s="79"/>
      <c r="P80" s="79"/>
      <c r="Q80" s="79"/>
      <c r="R80" s="79"/>
      <c r="S80" s="79"/>
      <c r="T80" s="79"/>
      <c r="U80" s="79"/>
      <c r="V80" s="79"/>
      <c r="W80" s="79"/>
      <c r="X80" s="79"/>
      <c r="Y80" s="79"/>
      <c r="Z80" s="79"/>
      <c r="AA80" s="79"/>
      <c r="AB80" s="79"/>
    </row>
    <row r="81" spans="1:28" ht="12.75" customHeight="1">
      <c r="A81" s="90">
        <v>45166</v>
      </c>
      <c r="B81" s="32" t="s">
        <v>1112</v>
      </c>
      <c r="C81" s="31" t="s">
        <v>1113</v>
      </c>
      <c r="D81" s="31" t="s">
        <v>1102</v>
      </c>
      <c r="E81" s="31" t="s">
        <v>575</v>
      </c>
      <c r="F81" s="91">
        <v>424643</v>
      </c>
      <c r="G81" s="32">
        <v>511.38</v>
      </c>
      <c r="H81" s="32" t="s">
        <v>889</v>
      </c>
      <c r="I81" s="79"/>
      <c r="J81" s="79"/>
      <c r="K81" s="79"/>
      <c r="L81" s="79"/>
      <c r="M81" s="79"/>
      <c r="N81" s="79"/>
      <c r="O81" s="79"/>
      <c r="P81" s="79"/>
      <c r="Q81" s="79"/>
      <c r="R81" s="79"/>
      <c r="S81" s="79"/>
      <c r="T81" s="79"/>
      <c r="U81" s="79"/>
      <c r="V81" s="79"/>
      <c r="W81" s="79"/>
      <c r="X81" s="79"/>
      <c r="Y81" s="79"/>
      <c r="Z81" s="79"/>
      <c r="AA81" s="79"/>
      <c r="AB81" s="79"/>
    </row>
    <row r="82" spans="1:28" ht="12.75" customHeight="1">
      <c r="A82" s="90">
        <v>45166</v>
      </c>
      <c r="B82" s="32" t="s">
        <v>1112</v>
      </c>
      <c r="C82" s="31" t="s">
        <v>1113</v>
      </c>
      <c r="D82" s="31" t="s">
        <v>577</v>
      </c>
      <c r="E82" s="31" t="s">
        <v>575</v>
      </c>
      <c r="F82" s="91">
        <v>756639</v>
      </c>
      <c r="G82" s="32">
        <v>507.32</v>
      </c>
      <c r="H82" s="32" t="s">
        <v>889</v>
      </c>
      <c r="I82" s="79"/>
      <c r="J82" s="79"/>
      <c r="K82" s="79"/>
      <c r="L82" s="79"/>
      <c r="M82" s="79"/>
      <c r="N82" s="79"/>
      <c r="O82" s="79"/>
      <c r="P82" s="79"/>
      <c r="Q82" s="79"/>
      <c r="R82" s="79"/>
      <c r="S82" s="79"/>
      <c r="T82" s="79"/>
      <c r="U82" s="79"/>
      <c r="V82" s="79"/>
      <c r="W82" s="79"/>
      <c r="X82" s="79"/>
      <c r="Y82" s="79"/>
      <c r="Z82" s="79"/>
      <c r="AA82" s="79"/>
      <c r="AB82" s="79"/>
    </row>
    <row r="83" spans="1:28" ht="12.75" customHeight="1">
      <c r="A83" s="90">
        <v>45166</v>
      </c>
      <c r="B83" s="32" t="s">
        <v>1234</v>
      </c>
      <c r="C83" s="31" t="s">
        <v>1235</v>
      </c>
      <c r="D83" s="31" t="s">
        <v>1236</v>
      </c>
      <c r="E83" s="31" t="s">
        <v>575</v>
      </c>
      <c r="F83" s="91">
        <v>2010000</v>
      </c>
      <c r="G83" s="32">
        <v>21.25</v>
      </c>
      <c r="H83" s="32" t="s">
        <v>889</v>
      </c>
      <c r="I83" s="79"/>
      <c r="J83" s="79"/>
      <c r="K83" s="79"/>
      <c r="L83" s="79"/>
      <c r="M83" s="79"/>
      <c r="N83" s="79"/>
      <c r="O83" s="79"/>
      <c r="P83" s="79"/>
      <c r="Q83" s="79"/>
      <c r="R83" s="79"/>
      <c r="S83" s="79"/>
      <c r="T83" s="79"/>
      <c r="U83" s="79"/>
      <c r="V83" s="79"/>
      <c r="W83" s="79"/>
      <c r="X83" s="79"/>
      <c r="Y83" s="79"/>
      <c r="Z83" s="79"/>
      <c r="AA83" s="79"/>
      <c r="AB83" s="79"/>
    </row>
    <row r="84" spans="1:28" ht="12.75" customHeight="1">
      <c r="A84" s="90">
        <v>45166</v>
      </c>
      <c r="B84" s="32" t="s">
        <v>1062</v>
      </c>
      <c r="C84" s="31" t="s">
        <v>1063</v>
      </c>
      <c r="D84" s="31" t="s">
        <v>1064</v>
      </c>
      <c r="E84" s="31" t="s">
        <v>575</v>
      </c>
      <c r="F84" s="91">
        <v>114313</v>
      </c>
      <c r="G84" s="32">
        <v>11.85</v>
      </c>
      <c r="H84" s="32" t="s">
        <v>889</v>
      </c>
      <c r="I84" s="79"/>
      <c r="J84" s="79"/>
      <c r="K84" s="79"/>
      <c r="L84" s="79"/>
      <c r="M84" s="79"/>
      <c r="N84" s="79"/>
      <c r="O84" s="79"/>
      <c r="P84" s="79"/>
      <c r="Q84" s="79"/>
      <c r="R84" s="79"/>
      <c r="S84" s="79"/>
      <c r="T84" s="79"/>
      <c r="U84" s="79"/>
      <c r="V84" s="79"/>
      <c r="W84" s="79"/>
      <c r="X84" s="79"/>
      <c r="Y84" s="79"/>
      <c r="Z84" s="79"/>
      <c r="AA84" s="79"/>
      <c r="AB84" s="79"/>
    </row>
    <row r="85" spans="1:28" ht="12.75" customHeight="1">
      <c r="A85" s="90">
        <v>45166</v>
      </c>
      <c r="B85" s="32" t="s">
        <v>1237</v>
      </c>
      <c r="C85" s="31" t="s">
        <v>1238</v>
      </c>
      <c r="D85" s="31" t="s">
        <v>577</v>
      </c>
      <c r="E85" s="31" t="s">
        <v>575</v>
      </c>
      <c r="F85" s="91">
        <v>2263657</v>
      </c>
      <c r="G85" s="32">
        <v>247.57</v>
      </c>
      <c r="H85" s="32" t="s">
        <v>889</v>
      </c>
      <c r="I85" s="79"/>
      <c r="J85" s="92"/>
      <c r="K85" s="79"/>
      <c r="L85" s="79"/>
      <c r="M85" s="79"/>
      <c r="N85" s="79"/>
      <c r="O85" s="79"/>
      <c r="P85" s="79"/>
      <c r="Q85" s="79"/>
      <c r="R85" s="79"/>
      <c r="S85" s="79"/>
      <c r="T85" s="79"/>
      <c r="U85" s="79"/>
      <c r="V85" s="79"/>
      <c r="W85" s="79"/>
      <c r="X85" s="79"/>
      <c r="Y85" s="79"/>
      <c r="Z85" s="79"/>
      <c r="AA85" s="79"/>
      <c r="AB85" s="79"/>
    </row>
    <row r="86" spans="1:28" ht="12.75" customHeight="1">
      <c r="A86" s="90">
        <v>45166</v>
      </c>
      <c r="B86" s="32" t="s">
        <v>420</v>
      </c>
      <c r="C86" s="31" t="s">
        <v>1239</v>
      </c>
      <c r="D86" s="31" t="s">
        <v>1103</v>
      </c>
      <c r="E86" s="31" t="s">
        <v>575</v>
      </c>
      <c r="F86" s="91">
        <v>2998430</v>
      </c>
      <c r="G86" s="32">
        <v>74.27</v>
      </c>
      <c r="H86" s="32" t="s">
        <v>889</v>
      </c>
      <c r="I86" s="79"/>
      <c r="J86" s="79"/>
      <c r="K86" s="79"/>
      <c r="L86" s="79"/>
      <c r="M86" s="79"/>
      <c r="N86" s="79"/>
      <c r="O86" s="79"/>
      <c r="P86" s="79"/>
      <c r="Q86" s="79"/>
      <c r="R86" s="79"/>
      <c r="S86" s="79"/>
      <c r="T86" s="79"/>
      <c r="U86" s="79"/>
      <c r="V86" s="79"/>
      <c r="W86" s="79"/>
      <c r="X86" s="79"/>
      <c r="Y86" s="79"/>
      <c r="Z86" s="79"/>
      <c r="AA86" s="79"/>
      <c r="AB86" s="79"/>
    </row>
    <row r="87" spans="1:28" ht="12.75" customHeight="1">
      <c r="A87" s="90">
        <v>45166</v>
      </c>
      <c r="B87" s="32" t="s">
        <v>137</v>
      </c>
      <c r="C87" s="31" t="s">
        <v>1139</v>
      </c>
      <c r="D87" s="31" t="s">
        <v>1240</v>
      </c>
      <c r="E87" s="31" t="s">
        <v>575</v>
      </c>
      <c r="F87" s="91">
        <v>2365547</v>
      </c>
      <c r="G87" s="32">
        <v>184.46</v>
      </c>
      <c r="H87" s="32" t="s">
        <v>889</v>
      </c>
      <c r="I87" s="79"/>
      <c r="J87" s="79"/>
      <c r="K87" s="79"/>
      <c r="L87" s="79"/>
      <c r="M87" s="79"/>
      <c r="N87" s="79"/>
      <c r="O87" s="79"/>
      <c r="P87" s="79"/>
      <c r="Q87" s="79"/>
      <c r="R87" s="79"/>
      <c r="S87" s="79"/>
      <c r="T87" s="79"/>
      <c r="U87" s="79"/>
      <c r="V87" s="79"/>
      <c r="W87" s="79"/>
      <c r="X87" s="79"/>
      <c r="Y87" s="79"/>
      <c r="Z87" s="79"/>
      <c r="AA87" s="79"/>
      <c r="AB87" s="79"/>
    </row>
    <row r="88" spans="1:28" ht="12.75" customHeight="1">
      <c r="A88" s="90">
        <v>45166</v>
      </c>
      <c r="B88" s="32" t="s">
        <v>137</v>
      </c>
      <c r="C88" s="31" t="s">
        <v>1139</v>
      </c>
      <c r="D88" s="31" t="s">
        <v>577</v>
      </c>
      <c r="E88" s="31" t="s">
        <v>575</v>
      </c>
      <c r="F88" s="91">
        <v>5958414</v>
      </c>
      <c r="G88" s="32">
        <v>184.09</v>
      </c>
      <c r="H88" s="32" t="s">
        <v>889</v>
      </c>
      <c r="I88" s="79"/>
      <c r="J88" s="79"/>
      <c r="K88" s="79"/>
      <c r="L88" s="79"/>
      <c r="M88" s="79"/>
      <c r="N88" s="79"/>
      <c r="O88" s="79"/>
      <c r="P88" s="79"/>
      <c r="Q88" s="79"/>
      <c r="R88" s="79"/>
      <c r="S88" s="79"/>
      <c r="T88" s="79"/>
      <c r="U88" s="79"/>
      <c r="V88" s="79"/>
      <c r="W88" s="79"/>
      <c r="X88" s="79"/>
      <c r="Y88" s="79"/>
      <c r="Z88" s="79"/>
      <c r="AA88" s="79"/>
      <c r="AB88" s="79"/>
    </row>
    <row r="89" spans="1:28" ht="12.75" customHeight="1">
      <c r="A89" s="90">
        <v>45166</v>
      </c>
      <c r="B89" s="32" t="s">
        <v>137</v>
      </c>
      <c r="C89" s="31" t="s">
        <v>1139</v>
      </c>
      <c r="D89" s="31" t="s">
        <v>1241</v>
      </c>
      <c r="E89" s="31" t="s">
        <v>575</v>
      </c>
      <c r="F89" s="91">
        <v>2826286</v>
      </c>
      <c r="G89" s="32">
        <v>182.13</v>
      </c>
      <c r="H89" s="32" t="s">
        <v>889</v>
      </c>
      <c r="I89" s="79"/>
      <c r="J89" s="79"/>
      <c r="K89" s="79"/>
      <c r="L89" s="79"/>
      <c r="M89" s="79"/>
      <c r="N89" s="79"/>
      <c r="O89" s="79"/>
      <c r="P89" s="79"/>
      <c r="Q89" s="79"/>
      <c r="R89" s="79"/>
      <c r="S89" s="79"/>
      <c r="T89" s="79"/>
      <c r="U89" s="79"/>
      <c r="V89" s="79"/>
      <c r="W89" s="79"/>
      <c r="X89" s="79"/>
      <c r="Y89" s="79"/>
      <c r="Z89" s="79"/>
      <c r="AA89" s="79"/>
      <c r="AB89" s="79"/>
    </row>
    <row r="90" spans="1:28" ht="12.75" customHeight="1">
      <c r="A90" s="90">
        <v>45166</v>
      </c>
      <c r="B90" s="32" t="s">
        <v>137</v>
      </c>
      <c r="C90" s="31" t="s">
        <v>1139</v>
      </c>
      <c r="D90" s="31" t="s">
        <v>1103</v>
      </c>
      <c r="E90" s="31" t="s">
        <v>575</v>
      </c>
      <c r="F90" s="91">
        <v>7180832</v>
      </c>
      <c r="G90" s="32">
        <v>184.71</v>
      </c>
      <c r="H90" s="32" t="s">
        <v>889</v>
      </c>
      <c r="I90" s="79"/>
      <c r="J90" s="79"/>
      <c r="K90" s="79"/>
      <c r="L90" s="79"/>
      <c r="M90" s="79"/>
      <c r="N90" s="79"/>
      <c r="O90" s="79"/>
      <c r="P90" s="79"/>
      <c r="Q90" s="79"/>
      <c r="R90" s="79"/>
      <c r="S90" s="79"/>
      <c r="T90" s="79"/>
      <c r="U90" s="79"/>
      <c r="V90" s="79"/>
      <c r="W90" s="79"/>
      <c r="X90" s="79"/>
      <c r="Y90" s="79"/>
      <c r="Z90" s="79"/>
      <c r="AA90" s="79"/>
      <c r="AB90" s="79"/>
    </row>
    <row r="91" spans="1:28" ht="12.75" customHeight="1">
      <c r="A91" s="90">
        <v>45166</v>
      </c>
      <c r="B91" s="32" t="s">
        <v>1140</v>
      </c>
      <c r="C91" s="31" t="s">
        <v>1141</v>
      </c>
      <c r="D91" s="31" t="s">
        <v>1142</v>
      </c>
      <c r="E91" s="31" t="s">
        <v>575</v>
      </c>
      <c r="F91" s="91">
        <v>11754000</v>
      </c>
      <c r="G91" s="32">
        <v>10.26</v>
      </c>
      <c r="H91" s="32" t="s">
        <v>889</v>
      </c>
      <c r="I91" s="79"/>
      <c r="J91" s="79"/>
      <c r="K91" s="79"/>
      <c r="L91" s="79"/>
      <c r="M91" s="79"/>
      <c r="N91" s="79"/>
      <c r="O91" s="79"/>
      <c r="P91" s="79"/>
      <c r="Q91" s="79"/>
      <c r="R91" s="79"/>
      <c r="S91" s="79"/>
      <c r="T91" s="79"/>
      <c r="U91" s="79"/>
      <c r="V91" s="79"/>
      <c r="W91" s="79"/>
      <c r="X91" s="79"/>
      <c r="Y91" s="79"/>
      <c r="Z91" s="79"/>
      <c r="AA91" s="79"/>
      <c r="AB91" s="79"/>
    </row>
    <row r="92" spans="1:28" ht="12.75" customHeight="1">
      <c r="A92" s="90">
        <v>45166</v>
      </c>
      <c r="B92" s="32" t="s">
        <v>1242</v>
      </c>
      <c r="C92" s="31" t="s">
        <v>1243</v>
      </c>
      <c r="D92" s="31" t="s">
        <v>1244</v>
      </c>
      <c r="E92" s="31" t="s">
        <v>575</v>
      </c>
      <c r="F92" s="91">
        <v>54821139</v>
      </c>
      <c r="G92" s="32">
        <v>8.0299999999999994</v>
      </c>
      <c r="H92" s="32" t="s">
        <v>889</v>
      </c>
      <c r="I92" s="79"/>
      <c r="J92" s="79"/>
      <c r="K92" s="79"/>
      <c r="L92" s="79"/>
      <c r="M92" s="79"/>
      <c r="N92" s="79"/>
      <c r="O92" s="79"/>
      <c r="P92" s="79"/>
      <c r="Q92" s="79"/>
      <c r="R92" s="79"/>
      <c r="S92" s="79"/>
      <c r="T92" s="79"/>
      <c r="U92" s="79"/>
      <c r="V92" s="79"/>
      <c r="W92" s="79"/>
      <c r="X92" s="79"/>
      <c r="Y92" s="79"/>
      <c r="Z92" s="79"/>
      <c r="AA92" s="79"/>
      <c r="AB92" s="79"/>
    </row>
    <row r="93" spans="1:28" ht="12.75" customHeight="1">
      <c r="A93" s="90">
        <v>45166</v>
      </c>
      <c r="B93" s="32" t="s">
        <v>1242</v>
      </c>
      <c r="C93" s="31" t="s">
        <v>1243</v>
      </c>
      <c r="D93" s="31" t="s">
        <v>1241</v>
      </c>
      <c r="E93" s="31" t="s">
        <v>575</v>
      </c>
      <c r="F93" s="91">
        <v>47851024</v>
      </c>
      <c r="G93" s="32">
        <v>8.06</v>
      </c>
      <c r="H93" s="32" t="s">
        <v>889</v>
      </c>
      <c r="I93" s="79"/>
      <c r="J93" s="79"/>
      <c r="K93" s="79"/>
      <c r="L93" s="79"/>
      <c r="M93" s="79"/>
      <c r="N93" s="79"/>
      <c r="O93" s="79"/>
      <c r="P93" s="79"/>
      <c r="Q93" s="79"/>
      <c r="R93" s="79"/>
      <c r="S93" s="79"/>
      <c r="T93" s="79"/>
      <c r="U93" s="79"/>
      <c r="V93" s="79"/>
      <c r="W93" s="79"/>
      <c r="X93" s="79"/>
      <c r="Y93" s="79"/>
      <c r="Z93" s="79"/>
      <c r="AA93" s="79"/>
      <c r="AB93" s="79"/>
    </row>
    <row r="94" spans="1:28" ht="12.75" customHeight="1">
      <c r="A94" s="90">
        <v>45166</v>
      </c>
      <c r="B94" s="32" t="s">
        <v>1245</v>
      </c>
      <c r="C94" s="31" t="s">
        <v>1246</v>
      </c>
      <c r="D94" s="31" t="s">
        <v>1151</v>
      </c>
      <c r="E94" s="31" t="s">
        <v>575</v>
      </c>
      <c r="F94" s="91">
        <v>136000</v>
      </c>
      <c r="G94" s="32">
        <v>42.12</v>
      </c>
      <c r="H94" s="32" t="s">
        <v>889</v>
      </c>
      <c r="I94" s="79"/>
      <c r="J94" s="79"/>
      <c r="K94" s="79"/>
      <c r="L94" s="79"/>
      <c r="M94" s="79"/>
      <c r="N94" s="79"/>
      <c r="O94" s="79"/>
      <c r="P94" s="79"/>
      <c r="Q94" s="79"/>
      <c r="R94" s="79"/>
      <c r="S94" s="79"/>
      <c r="T94" s="79"/>
      <c r="U94" s="79"/>
      <c r="V94" s="79"/>
      <c r="W94" s="79"/>
      <c r="X94" s="79"/>
      <c r="Y94" s="79"/>
      <c r="Z94" s="79"/>
      <c r="AA94" s="79"/>
      <c r="AB94" s="79"/>
    </row>
    <row r="95" spans="1:28" ht="12.75" customHeight="1">
      <c r="A95" s="90">
        <v>45166</v>
      </c>
      <c r="B95" s="32" t="s">
        <v>1122</v>
      </c>
      <c r="C95" s="31" t="s">
        <v>1123</v>
      </c>
      <c r="D95" s="31" t="s">
        <v>1061</v>
      </c>
      <c r="E95" s="31" t="s">
        <v>575</v>
      </c>
      <c r="F95" s="91">
        <v>122899</v>
      </c>
      <c r="G95" s="32">
        <v>50.98</v>
      </c>
      <c r="H95" s="32" t="s">
        <v>889</v>
      </c>
      <c r="I95" s="79"/>
      <c r="J95" s="79"/>
      <c r="K95" s="79"/>
      <c r="L95" s="79"/>
      <c r="M95" s="79"/>
      <c r="N95" s="79"/>
      <c r="O95" s="79"/>
      <c r="P95" s="79"/>
      <c r="Q95" s="79"/>
      <c r="R95" s="79"/>
      <c r="S95" s="79"/>
      <c r="T95" s="79"/>
      <c r="U95" s="79"/>
      <c r="V95" s="79"/>
      <c r="W95" s="79"/>
      <c r="X95" s="79"/>
      <c r="Y95" s="79"/>
      <c r="Z95" s="79"/>
      <c r="AA95" s="79"/>
      <c r="AB95" s="79"/>
    </row>
    <row r="96" spans="1:28" ht="12.75" customHeight="1">
      <c r="A96" s="90">
        <v>45166</v>
      </c>
      <c r="B96" s="32" t="s">
        <v>1247</v>
      </c>
      <c r="C96" s="31" t="s">
        <v>1248</v>
      </c>
      <c r="D96" s="31" t="s">
        <v>1249</v>
      </c>
      <c r="E96" s="31" t="s">
        <v>575</v>
      </c>
      <c r="F96" s="91">
        <v>220309</v>
      </c>
      <c r="G96" s="32">
        <v>23.85</v>
      </c>
      <c r="H96" s="32" t="s">
        <v>889</v>
      </c>
      <c r="I96" s="79"/>
      <c r="J96" s="79"/>
      <c r="K96" s="79"/>
      <c r="L96" s="79"/>
      <c r="M96" s="79"/>
      <c r="N96" s="79"/>
      <c r="O96" s="79"/>
      <c r="P96" s="79"/>
      <c r="Q96" s="79"/>
      <c r="R96" s="79"/>
      <c r="S96" s="79"/>
      <c r="T96" s="79"/>
      <c r="U96" s="79"/>
      <c r="V96" s="79"/>
      <c r="W96" s="79"/>
      <c r="X96" s="79"/>
      <c r="Y96" s="79"/>
      <c r="Z96" s="79"/>
      <c r="AA96" s="79"/>
      <c r="AB96" s="79"/>
    </row>
    <row r="97" spans="1:28" ht="12.75" customHeight="1">
      <c r="A97" s="90">
        <v>45166</v>
      </c>
      <c r="B97" s="32" t="s">
        <v>1250</v>
      </c>
      <c r="C97" s="31" t="s">
        <v>1251</v>
      </c>
      <c r="D97" s="31" t="s">
        <v>1061</v>
      </c>
      <c r="E97" s="31" t="s">
        <v>575</v>
      </c>
      <c r="F97" s="91">
        <v>273414</v>
      </c>
      <c r="G97" s="32">
        <v>21.66</v>
      </c>
      <c r="H97" s="32" t="s">
        <v>889</v>
      </c>
      <c r="I97" s="79"/>
      <c r="J97" s="79"/>
      <c r="K97" s="79"/>
      <c r="L97" s="79"/>
      <c r="M97" s="79"/>
      <c r="N97" s="79"/>
      <c r="O97" s="79"/>
      <c r="P97" s="79"/>
      <c r="Q97" s="79"/>
      <c r="R97" s="79"/>
      <c r="S97" s="79"/>
      <c r="T97" s="79"/>
      <c r="U97" s="79"/>
      <c r="V97" s="79"/>
      <c r="W97" s="79"/>
      <c r="X97" s="79"/>
      <c r="Y97" s="79"/>
      <c r="Z97" s="79"/>
      <c r="AA97" s="79"/>
      <c r="AB97" s="79"/>
    </row>
    <row r="98" spans="1:28" ht="12.75" customHeight="1">
      <c r="A98" s="90">
        <v>45166</v>
      </c>
      <c r="B98" s="32" t="s">
        <v>1143</v>
      </c>
      <c r="C98" s="31" t="s">
        <v>1144</v>
      </c>
      <c r="D98" s="31" t="s">
        <v>577</v>
      </c>
      <c r="E98" s="31" t="s">
        <v>575</v>
      </c>
      <c r="F98" s="91">
        <v>914425</v>
      </c>
      <c r="G98" s="32">
        <v>209.82</v>
      </c>
      <c r="H98" s="32" t="s">
        <v>889</v>
      </c>
      <c r="I98" s="79"/>
      <c r="J98" s="79"/>
      <c r="K98" s="79"/>
      <c r="L98" s="79"/>
      <c r="M98" s="79"/>
      <c r="N98" s="79"/>
      <c r="O98" s="79"/>
      <c r="P98" s="79"/>
      <c r="Q98" s="79"/>
      <c r="R98" s="79"/>
      <c r="S98" s="79"/>
      <c r="T98" s="79"/>
      <c r="U98" s="79"/>
      <c r="V98" s="79"/>
      <c r="W98" s="79"/>
      <c r="X98" s="79"/>
      <c r="Y98" s="79"/>
      <c r="Z98" s="79"/>
      <c r="AA98" s="79"/>
      <c r="AB98" s="79"/>
    </row>
    <row r="99" spans="1:28" ht="12.75" customHeight="1">
      <c r="A99" s="90">
        <v>45166</v>
      </c>
      <c r="B99" s="32" t="s">
        <v>1252</v>
      </c>
      <c r="C99" s="31" t="s">
        <v>1253</v>
      </c>
      <c r="D99" s="31" t="s">
        <v>1060</v>
      </c>
      <c r="E99" s="31" t="s">
        <v>575</v>
      </c>
      <c r="F99" s="91">
        <v>1671919</v>
      </c>
      <c r="G99" s="32">
        <v>181.62</v>
      </c>
      <c r="H99" s="32" t="s">
        <v>889</v>
      </c>
      <c r="I99" s="79"/>
      <c r="J99" s="79"/>
      <c r="K99" s="79"/>
      <c r="L99" s="79"/>
      <c r="M99" s="79"/>
      <c r="N99" s="79"/>
      <c r="O99" s="79"/>
      <c r="P99" s="79"/>
      <c r="Q99" s="79"/>
      <c r="R99" s="79"/>
      <c r="S99" s="79"/>
      <c r="T99" s="79"/>
      <c r="U99" s="79"/>
      <c r="V99" s="79"/>
      <c r="W99" s="79"/>
      <c r="X99" s="79"/>
      <c r="Y99" s="79"/>
      <c r="Z99" s="79"/>
      <c r="AA99" s="79"/>
      <c r="AB99" s="79"/>
    </row>
    <row r="100" spans="1:28" ht="12.75" customHeight="1">
      <c r="A100" s="90">
        <v>45166</v>
      </c>
      <c r="B100" s="32" t="s">
        <v>1252</v>
      </c>
      <c r="C100" s="31" t="s">
        <v>1253</v>
      </c>
      <c r="D100" s="31" t="s">
        <v>577</v>
      </c>
      <c r="E100" s="31" t="s">
        <v>575</v>
      </c>
      <c r="F100" s="91">
        <v>2961107</v>
      </c>
      <c r="G100" s="32">
        <v>182.68</v>
      </c>
      <c r="H100" s="32" t="s">
        <v>889</v>
      </c>
      <c r="I100" s="79"/>
      <c r="J100" s="79"/>
      <c r="K100" s="79"/>
      <c r="L100" s="79"/>
      <c r="M100" s="79"/>
      <c r="N100" s="79"/>
      <c r="O100" s="79"/>
      <c r="P100" s="79"/>
      <c r="Q100" s="79"/>
      <c r="R100" s="79"/>
      <c r="S100" s="79"/>
      <c r="T100" s="79"/>
      <c r="U100" s="79"/>
      <c r="V100" s="79"/>
      <c r="W100" s="79"/>
      <c r="X100" s="79"/>
      <c r="Y100" s="79"/>
      <c r="Z100" s="79"/>
      <c r="AA100" s="79"/>
      <c r="AB100" s="79"/>
    </row>
    <row r="101" spans="1:28" ht="12.75" customHeight="1">
      <c r="A101" s="90">
        <v>45166</v>
      </c>
      <c r="B101" s="32" t="s">
        <v>1252</v>
      </c>
      <c r="C101" s="31" t="s">
        <v>1253</v>
      </c>
      <c r="D101" s="31" t="s">
        <v>1254</v>
      </c>
      <c r="E101" s="31" t="s">
        <v>575</v>
      </c>
      <c r="F101" s="91">
        <v>1836588</v>
      </c>
      <c r="G101" s="32">
        <v>180.95</v>
      </c>
      <c r="H101" s="32" t="s">
        <v>889</v>
      </c>
      <c r="I101" s="79"/>
      <c r="J101" s="79"/>
      <c r="K101" s="79"/>
      <c r="L101" s="79"/>
      <c r="M101" s="79"/>
      <c r="N101" s="79"/>
      <c r="O101" s="79"/>
      <c r="P101" s="79"/>
      <c r="Q101" s="79"/>
      <c r="R101" s="79"/>
      <c r="S101" s="79"/>
      <c r="T101" s="79"/>
      <c r="U101" s="79"/>
      <c r="V101" s="79"/>
      <c r="W101" s="79"/>
      <c r="X101" s="79"/>
      <c r="Y101" s="79"/>
      <c r="Z101" s="79"/>
      <c r="AA101" s="79"/>
      <c r="AB101" s="79"/>
    </row>
    <row r="102" spans="1:28" ht="12.75" customHeight="1">
      <c r="A102" s="90">
        <v>45166</v>
      </c>
      <c r="B102" s="32" t="s">
        <v>1252</v>
      </c>
      <c r="C102" s="31" t="s">
        <v>1253</v>
      </c>
      <c r="D102" s="31" t="s">
        <v>1102</v>
      </c>
      <c r="E102" s="31" t="s">
        <v>575</v>
      </c>
      <c r="F102" s="91">
        <v>1664907</v>
      </c>
      <c r="G102" s="32">
        <v>183.22</v>
      </c>
      <c r="H102" s="32" t="s">
        <v>889</v>
      </c>
      <c r="I102" s="79"/>
      <c r="J102" s="79"/>
      <c r="K102" s="79"/>
      <c r="L102" s="79"/>
      <c r="M102" s="79"/>
      <c r="N102" s="79"/>
      <c r="O102" s="79"/>
      <c r="P102" s="79"/>
      <c r="Q102" s="79"/>
      <c r="R102" s="79"/>
      <c r="S102" s="79"/>
      <c r="T102" s="79"/>
      <c r="U102" s="79"/>
      <c r="V102" s="79"/>
      <c r="W102" s="79"/>
      <c r="X102" s="79"/>
      <c r="Y102" s="79"/>
      <c r="Z102" s="79"/>
      <c r="AA102" s="79"/>
      <c r="AB102" s="79"/>
    </row>
    <row r="103" spans="1:28" ht="12.75" customHeight="1">
      <c r="A103" s="90">
        <v>45166</v>
      </c>
      <c r="B103" s="32" t="s">
        <v>1124</v>
      </c>
      <c r="C103" s="31" t="s">
        <v>1125</v>
      </c>
      <c r="D103" s="31" t="s">
        <v>1255</v>
      </c>
      <c r="E103" s="31" t="s">
        <v>575</v>
      </c>
      <c r="F103" s="91">
        <v>40000</v>
      </c>
      <c r="G103" s="32">
        <v>220.96</v>
      </c>
      <c r="H103" s="32" t="s">
        <v>889</v>
      </c>
      <c r="I103" s="79"/>
      <c r="J103" s="79"/>
      <c r="K103" s="79"/>
      <c r="L103" s="79"/>
      <c r="M103" s="79"/>
      <c r="N103" s="79"/>
      <c r="O103" s="79"/>
      <c r="P103" s="79"/>
      <c r="Q103" s="79"/>
      <c r="R103" s="79"/>
      <c r="S103" s="79"/>
      <c r="T103" s="79"/>
      <c r="U103" s="79"/>
      <c r="V103" s="79"/>
      <c r="W103" s="79"/>
      <c r="X103" s="79"/>
      <c r="Y103" s="79"/>
      <c r="Z103" s="79"/>
      <c r="AA103" s="79"/>
      <c r="AB103" s="79"/>
    </row>
    <row r="104" spans="1:28" ht="12.75" customHeight="1">
      <c r="A104" s="90">
        <v>45166</v>
      </c>
      <c r="B104" s="32" t="s">
        <v>1124</v>
      </c>
      <c r="C104" s="31" t="s">
        <v>1125</v>
      </c>
      <c r="D104" s="31" t="s">
        <v>1146</v>
      </c>
      <c r="E104" s="31" t="s">
        <v>575</v>
      </c>
      <c r="F104" s="91">
        <v>42000</v>
      </c>
      <c r="G104" s="32">
        <v>238.82</v>
      </c>
      <c r="H104" s="32" t="s">
        <v>889</v>
      </c>
      <c r="I104" s="79"/>
      <c r="J104" s="79"/>
      <c r="K104" s="79"/>
      <c r="L104" s="79"/>
      <c r="M104" s="79"/>
      <c r="N104" s="79"/>
      <c r="O104" s="79"/>
      <c r="P104" s="79"/>
      <c r="Q104" s="79"/>
      <c r="R104" s="79"/>
      <c r="S104" s="79"/>
      <c r="T104" s="79"/>
      <c r="U104" s="79"/>
      <c r="V104" s="79"/>
      <c r="W104" s="79"/>
      <c r="X104" s="79"/>
      <c r="Y104" s="79"/>
      <c r="Z104" s="79"/>
      <c r="AA104" s="79"/>
      <c r="AB104" s="79"/>
    </row>
    <row r="105" spans="1:28" ht="12.75" customHeight="1">
      <c r="A105" s="90">
        <v>45166</v>
      </c>
      <c r="B105" s="32" t="s">
        <v>1124</v>
      </c>
      <c r="C105" s="31" t="s">
        <v>1125</v>
      </c>
      <c r="D105" s="31" t="s">
        <v>1256</v>
      </c>
      <c r="E105" s="31" t="s">
        <v>575</v>
      </c>
      <c r="F105" s="91">
        <v>144000</v>
      </c>
      <c r="G105" s="32">
        <v>208.64</v>
      </c>
      <c r="H105" s="32" t="s">
        <v>889</v>
      </c>
      <c r="I105" s="79"/>
      <c r="J105" s="79"/>
      <c r="K105" s="79"/>
      <c r="L105" s="79"/>
      <c r="M105" s="79"/>
      <c r="N105" s="79"/>
      <c r="O105" s="79"/>
      <c r="P105" s="79"/>
      <c r="Q105" s="79"/>
      <c r="R105" s="79"/>
      <c r="S105" s="79"/>
      <c r="T105" s="79"/>
      <c r="U105" s="79"/>
      <c r="V105" s="79"/>
      <c r="W105" s="79"/>
      <c r="X105" s="79"/>
      <c r="Y105" s="79"/>
      <c r="Z105" s="79"/>
      <c r="AA105" s="79"/>
      <c r="AB105" s="79"/>
    </row>
    <row r="106" spans="1:28" ht="12.75" customHeight="1">
      <c r="A106" s="90">
        <v>45166</v>
      </c>
      <c r="B106" s="32" t="s">
        <v>1147</v>
      </c>
      <c r="C106" s="31" t="s">
        <v>1148</v>
      </c>
      <c r="D106" s="31" t="s">
        <v>1257</v>
      </c>
      <c r="E106" s="31" t="s">
        <v>575</v>
      </c>
      <c r="F106" s="91">
        <v>125000</v>
      </c>
      <c r="G106" s="32">
        <v>54.35</v>
      </c>
      <c r="H106" s="32" t="s">
        <v>889</v>
      </c>
      <c r="I106" s="79"/>
      <c r="J106" s="79"/>
      <c r="K106" s="79"/>
      <c r="L106" s="79"/>
      <c r="M106" s="79"/>
      <c r="N106" s="79"/>
      <c r="O106" s="79"/>
      <c r="P106" s="79"/>
      <c r="Q106" s="79"/>
      <c r="R106" s="79"/>
      <c r="S106" s="79"/>
      <c r="T106" s="79"/>
      <c r="U106" s="79"/>
      <c r="V106" s="79"/>
      <c r="W106" s="79"/>
      <c r="X106" s="79"/>
      <c r="Y106" s="79"/>
      <c r="Z106" s="79"/>
      <c r="AA106" s="79"/>
      <c r="AB106" s="79"/>
    </row>
    <row r="107" spans="1:28" ht="12.75" customHeight="1">
      <c r="A107" s="90">
        <v>45166</v>
      </c>
      <c r="B107" s="32" t="s">
        <v>1258</v>
      </c>
      <c r="C107" s="31" t="s">
        <v>1259</v>
      </c>
      <c r="D107" s="31" t="s">
        <v>1219</v>
      </c>
      <c r="E107" s="31" t="s">
        <v>575</v>
      </c>
      <c r="F107" s="91">
        <v>1200</v>
      </c>
      <c r="G107" s="32">
        <v>120</v>
      </c>
      <c r="H107" s="32" t="s">
        <v>889</v>
      </c>
      <c r="I107" s="79"/>
      <c r="J107" s="79"/>
      <c r="K107" s="79"/>
      <c r="L107" s="79"/>
      <c r="M107" s="79"/>
      <c r="N107" s="79"/>
      <c r="O107" s="79"/>
      <c r="P107" s="79"/>
      <c r="Q107" s="79"/>
      <c r="R107" s="79"/>
      <c r="S107" s="79"/>
      <c r="T107" s="79"/>
      <c r="U107" s="79"/>
      <c r="V107" s="79"/>
      <c r="W107" s="79"/>
      <c r="X107" s="79"/>
      <c r="Y107" s="79"/>
      <c r="Z107" s="79"/>
      <c r="AA107" s="79"/>
      <c r="AB107" s="79"/>
    </row>
    <row r="108" spans="1:28" ht="12.75" customHeight="1">
      <c r="A108" s="90">
        <v>45166</v>
      </c>
      <c r="B108" s="32" t="s">
        <v>1260</v>
      </c>
      <c r="C108" s="31" t="s">
        <v>1261</v>
      </c>
      <c r="D108" s="31" t="s">
        <v>1262</v>
      </c>
      <c r="E108" s="31" t="s">
        <v>575</v>
      </c>
      <c r="F108" s="91">
        <v>8636285</v>
      </c>
      <c r="G108" s="32">
        <v>2.98</v>
      </c>
      <c r="H108" s="32" t="s">
        <v>889</v>
      </c>
      <c r="I108" s="79"/>
      <c r="J108" s="79"/>
      <c r="K108" s="79"/>
      <c r="L108" s="79"/>
      <c r="M108" s="79"/>
      <c r="N108" s="79"/>
      <c r="O108" s="79"/>
      <c r="P108" s="79"/>
      <c r="Q108" s="79"/>
      <c r="R108" s="79"/>
      <c r="S108" s="79"/>
      <c r="T108" s="79"/>
      <c r="U108" s="79"/>
      <c r="V108" s="79"/>
      <c r="W108" s="79"/>
      <c r="X108" s="79"/>
      <c r="Y108" s="79"/>
      <c r="Z108" s="79"/>
      <c r="AA108" s="79"/>
      <c r="AB108" s="79"/>
    </row>
    <row r="109" spans="1:28" ht="12.75" customHeight="1">
      <c r="A109" s="90">
        <v>45166</v>
      </c>
      <c r="B109" s="32" t="s">
        <v>1263</v>
      </c>
      <c r="C109" s="31" t="s">
        <v>1264</v>
      </c>
      <c r="D109" s="31" t="s">
        <v>1142</v>
      </c>
      <c r="E109" s="31" t="s">
        <v>575</v>
      </c>
      <c r="F109" s="91">
        <v>6984000</v>
      </c>
      <c r="G109" s="32">
        <v>3.85</v>
      </c>
      <c r="H109" s="32" t="s">
        <v>889</v>
      </c>
      <c r="I109" s="79"/>
      <c r="J109" s="79"/>
      <c r="K109" s="79"/>
      <c r="L109" s="79"/>
      <c r="M109" s="79"/>
      <c r="N109" s="79"/>
      <c r="O109" s="79"/>
      <c r="P109" s="79"/>
      <c r="Q109" s="79"/>
      <c r="R109" s="79"/>
      <c r="S109" s="79"/>
      <c r="T109" s="79"/>
      <c r="U109" s="79"/>
      <c r="V109" s="79"/>
      <c r="W109" s="79"/>
      <c r="X109" s="79"/>
      <c r="Y109" s="79"/>
      <c r="Z109" s="79"/>
      <c r="AA109" s="79"/>
      <c r="AB109" s="79"/>
    </row>
    <row r="110" spans="1:28" ht="12.75" customHeight="1">
      <c r="A110" s="90">
        <v>45166</v>
      </c>
      <c r="B110" s="32" t="s">
        <v>1265</v>
      </c>
      <c r="C110" s="31" t="s">
        <v>1266</v>
      </c>
      <c r="D110" s="31" t="s">
        <v>1267</v>
      </c>
      <c r="E110" s="31" t="s">
        <v>575</v>
      </c>
      <c r="F110" s="91">
        <v>2200000</v>
      </c>
      <c r="G110" s="32">
        <v>14.3</v>
      </c>
      <c r="H110" s="32" t="s">
        <v>889</v>
      </c>
      <c r="I110" s="79"/>
      <c r="J110" s="79"/>
      <c r="K110" s="79"/>
      <c r="L110" s="79"/>
      <c r="M110" s="79"/>
      <c r="N110" s="79"/>
      <c r="O110" s="79"/>
      <c r="P110" s="79"/>
      <c r="Q110" s="79"/>
      <c r="R110" s="79"/>
      <c r="S110" s="79"/>
      <c r="T110" s="79"/>
      <c r="U110" s="79"/>
      <c r="V110" s="79"/>
      <c r="W110" s="79"/>
      <c r="X110" s="79"/>
      <c r="Y110" s="79"/>
      <c r="Z110" s="79"/>
      <c r="AA110" s="79"/>
      <c r="AB110" s="79"/>
    </row>
    <row r="111" spans="1:28" ht="12.75" customHeight="1">
      <c r="A111" s="90">
        <v>45166</v>
      </c>
      <c r="B111" s="32" t="s">
        <v>1268</v>
      </c>
      <c r="C111" s="31" t="s">
        <v>1269</v>
      </c>
      <c r="D111" s="31" t="s">
        <v>1120</v>
      </c>
      <c r="E111" s="31" t="s">
        <v>575</v>
      </c>
      <c r="F111" s="91">
        <v>94800</v>
      </c>
      <c r="G111" s="32">
        <v>226.91</v>
      </c>
      <c r="H111" s="32" t="s">
        <v>889</v>
      </c>
      <c r="I111" s="79"/>
      <c r="J111" s="79"/>
      <c r="K111" s="79"/>
      <c r="L111" s="79"/>
      <c r="M111" s="79"/>
      <c r="N111" s="79"/>
      <c r="O111" s="79"/>
      <c r="P111" s="79"/>
      <c r="Q111" s="79"/>
      <c r="R111" s="79"/>
      <c r="S111" s="79"/>
      <c r="T111" s="79"/>
      <c r="U111" s="79"/>
      <c r="V111" s="79"/>
      <c r="W111" s="79"/>
      <c r="X111" s="79"/>
      <c r="Y111" s="79"/>
      <c r="Z111" s="79"/>
      <c r="AA111" s="79"/>
      <c r="AB111" s="79"/>
    </row>
    <row r="112" spans="1:28" ht="12.75" customHeight="1">
      <c r="A112" s="90">
        <v>45166</v>
      </c>
      <c r="B112" s="32" t="s">
        <v>1270</v>
      </c>
      <c r="C112" s="31" t="s">
        <v>1271</v>
      </c>
      <c r="D112" s="31" t="s">
        <v>1272</v>
      </c>
      <c r="E112" s="31" t="s">
        <v>576</v>
      </c>
      <c r="F112" s="91">
        <v>300000</v>
      </c>
      <c r="G112" s="32">
        <v>358.09</v>
      </c>
      <c r="H112" s="32" t="s">
        <v>889</v>
      </c>
      <c r="I112" s="79"/>
      <c r="J112" s="79"/>
      <c r="K112" s="79"/>
      <c r="L112" s="79"/>
      <c r="M112" s="79"/>
      <c r="N112" s="79"/>
      <c r="O112" s="79"/>
      <c r="P112" s="79"/>
      <c r="Q112" s="79"/>
      <c r="R112" s="79"/>
      <c r="S112" s="79"/>
      <c r="T112" s="79"/>
      <c r="U112" s="79"/>
      <c r="V112" s="79"/>
      <c r="W112" s="79"/>
      <c r="X112" s="79"/>
      <c r="Y112" s="79"/>
      <c r="Z112" s="79"/>
      <c r="AA112" s="79"/>
      <c r="AB112" s="79"/>
    </row>
    <row r="113" spans="1:28" ht="12.75" customHeight="1">
      <c r="A113" s="90">
        <v>45166</v>
      </c>
      <c r="B113" s="32" t="s">
        <v>1222</v>
      </c>
      <c r="C113" s="31" t="s">
        <v>1223</v>
      </c>
      <c r="D113" s="31" t="s">
        <v>1224</v>
      </c>
      <c r="E113" s="31" t="s">
        <v>576</v>
      </c>
      <c r="F113" s="91">
        <v>12000</v>
      </c>
      <c r="G113" s="32">
        <v>93.87</v>
      </c>
      <c r="H113" s="32" t="s">
        <v>889</v>
      </c>
      <c r="I113" s="79"/>
      <c r="J113" s="79"/>
      <c r="K113" s="79"/>
      <c r="L113" s="79"/>
      <c r="M113" s="79"/>
      <c r="N113" s="79"/>
      <c r="O113" s="79"/>
      <c r="P113" s="79"/>
      <c r="Q113" s="79"/>
      <c r="R113" s="79"/>
      <c r="S113" s="79"/>
      <c r="T113" s="79"/>
      <c r="U113" s="79"/>
      <c r="V113" s="79"/>
      <c r="W113" s="79"/>
      <c r="X113" s="79"/>
      <c r="Y113" s="79"/>
      <c r="Z113" s="79"/>
      <c r="AA113" s="79"/>
      <c r="AB113" s="79"/>
    </row>
    <row r="114" spans="1:28" ht="12.75" customHeight="1">
      <c r="A114" s="90">
        <v>45166</v>
      </c>
      <c r="B114" s="32" t="s">
        <v>1225</v>
      </c>
      <c r="C114" s="31" t="s">
        <v>1226</v>
      </c>
      <c r="D114" s="31" t="s">
        <v>1120</v>
      </c>
      <c r="E114" s="31" t="s">
        <v>576</v>
      </c>
      <c r="F114" s="91">
        <v>24000</v>
      </c>
      <c r="G114" s="32">
        <v>64.73</v>
      </c>
      <c r="H114" s="32" t="s">
        <v>889</v>
      </c>
      <c r="I114" s="79"/>
      <c r="J114" s="79"/>
      <c r="K114" s="79"/>
      <c r="L114" s="79"/>
      <c r="M114" s="79"/>
      <c r="N114" s="79"/>
      <c r="O114" s="79"/>
      <c r="P114" s="79"/>
      <c r="Q114" s="79"/>
      <c r="R114" s="79"/>
      <c r="S114" s="79"/>
      <c r="T114" s="79"/>
      <c r="U114" s="79"/>
      <c r="V114" s="79"/>
      <c r="W114" s="79"/>
      <c r="X114" s="79"/>
      <c r="Y114" s="79"/>
      <c r="Z114" s="79"/>
      <c r="AA114" s="79"/>
      <c r="AB114" s="79"/>
    </row>
    <row r="115" spans="1:28" ht="12.75" customHeight="1">
      <c r="A115" s="90">
        <v>45166</v>
      </c>
      <c r="B115" s="32" t="s">
        <v>1230</v>
      </c>
      <c r="C115" s="31" t="s">
        <v>1231</v>
      </c>
      <c r="D115" s="31" t="s">
        <v>1273</v>
      </c>
      <c r="E115" s="31" t="s">
        <v>576</v>
      </c>
      <c r="F115" s="91">
        <v>202083</v>
      </c>
      <c r="G115" s="32">
        <v>137.94999999999999</v>
      </c>
      <c r="H115" s="32" t="s">
        <v>889</v>
      </c>
      <c r="I115" s="79"/>
      <c r="J115" s="79"/>
      <c r="K115" s="79"/>
      <c r="L115" s="79"/>
      <c r="M115" s="79"/>
      <c r="N115" s="79"/>
      <c r="O115" s="79"/>
      <c r="P115" s="79"/>
      <c r="Q115" s="79"/>
      <c r="R115" s="79"/>
      <c r="S115" s="79"/>
      <c r="T115" s="79"/>
      <c r="U115" s="79"/>
      <c r="V115" s="79"/>
      <c r="W115" s="79"/>
      <c r="X115" s="79"/>
      <c r="Y115" s="79"/>
      <c r="Z115" s="79"/>
      <c r="AA115" s="79"/>
      <c r="AB115" s="79"/>
    </row>
    <row r="116" spans="1:28" ht="12.75" customHeight="1">
      <c r="A116" s="90">
        <v>45166</v>
      </c>
      <c r="B116" s="32" t="s">
        <v>1230</v>
      </c>
      <c r="C116" s="31" t="s">
        <v>1231</v>
      </c>
      <c r="D116" s="31" t="s">
        <v>1274</v>
      </c>
      <c r="E116" s="31" t="s">
        <v>576</v>
      </c>
      <c r="F116" s="91">
        <v>150743</v>
      </c>
      <c r="G116" s="32">
        <v>137.94999999999999</v>
      </c>
      <c r="H116" s="32" t="s">
        <v>889</v>
      </c>
      <c r="I116" s="79"/>
      <c r="J116" s="79"/>
      <c r="K116" s="79"/>
      <c r="L116" s="79"/>
      <c r="M116" s="79"/>
      <c r="N116" s="79"/>
      <c r="O116" s="79"/>
      <c r="P116" s="79"/>
      <c r="Q116" s="79"/>
      <c r="R116" s="79"/>
      <c r="S116" s="79"/>
      <c r="T116" s="79"/>
      <c r="U116" s="79"/>
      <c r="V116" s="79"/>
      <c r="W116" s="79"/>
      <c r="X116" s="79"/>
      <c r="Y116" s="79"/>
      <c r="Z116" s="79"/>
      <c r="AA116" s="79"/>
      <c r="AB116" s="79"/>
    </row>
    <row r="117" spans="1:28" ht="12.75" customHeight="1">
      <c r="A117" s="90">
        <v>45166</v>
      </c>
      <c r="B117" s="32" t="s">
        <v>1112</v>
      </c>
      <c r="C117" s="31" t="s">
        <v>1113</v>
      </c>
      <c r="D117" s="31" t="s">
        <v>1060</v>
      </c>
      <c r="E117" s="31" t="s">
        <v>576</v>
      </c>
      <c r="F117" s="91">
        <v>323198</v>
      </c>
      <c r="G117" s="32">
        <v>510.19</v>
      </c>
      <c r="H117" s="32" t="s">
        <v>889</v>
      </c>
      <c r="I117" s="79"/>
      <c r="J117" s="79"/>
      <c r="K117" s="79"/>
      <c r="L117" s="79"/>
      <c r="M117" s="79"/>
      <c r="N117" s="79"/>
      <c r="O117" s="79"/>
      <c r="P117" s="79"/>
      <c r="Q117" s="79"/>
      <c r="R117" s="79"/>
      <c r="S117" s="79"/>
      <c r="T117" s="79"/>
      <c r="U117" s="79"/>
      <c r="V117" s="79"/>
      <c r="W117" s="79"/>
      <c r="X117" s="79"/>
      <c r="Y117" s="79"/>
      <c r="Z117" s="79"/>
      <c r="AA117" s="79"/>
      <c r="AB117" s="79"/>
    </row>
    <row r="118" spans="1:28" ht="12.75" customHeight="1">
      <c r="A118" s="90">
        <v>45166</v>
      </c>
      <c r="B118" s="32" t="s">
        <v>1112</v>
      </c>
      <c r="C118" s="31" t="s">
        <v>1113</v>
      </c>
      <c r="D118" s="31" t="s">
        <v>1233</v>
      </c>
      <c r="E118" s="31" t="s">
        <v>576</v>
      </c>
      <c r="F118" s="91">
        <v>288366</v>
      </c>
      <c r="G118" s="32">
        <v>514.32000000000005</v>
      </c>
      <c r="H118" s="32" t="s">
        <v>889</v>
      </c>
      <c r="I118" s="79"/>
      <c r="J118" s="79"/>
      <c r="K118" s="79"/>
      <c r="L118" s="79"/>
      <c r="M118" s="79"/>
      <c r="N118" s="79"/>
      <c r="O118" s="79"/>
      <c r="P118" s="79"/>
      <c r="Q118" s="79"/>
      <c r="R118" s="79"/>
      <c r="S118" s="79"/>
      <c r="T118" s="79"/>
      <c r="U118" s="79"/>
      <c r="V118" s="79"/>
      <c r="W118" s="79"/>
      <c r="X118" s="79"/>
      <c r="Y118" s="79"/>
      <c r="Z118" s="79"/>
      <c r="AA118" s="79"/>
      <c r="AB118" s="79"/>
    </row>
    <row r="119" spans="1:28" ht="12.75" customHeight="1">
      <c r="A119" s="90">
        <v>45166</v>
      </c>
      <c r="B119" s="32" t="s">
        <v>1112</v>
      </c>
      <c r="C119" s="31" t="s">
        <v>1113</v>
      </c>
      <c r="D119" s="31" t="s">
        <v>1103</v>
      </c>
      <c r="E119" s="31" t="s">
        <v>576</v>
      </c>
      <c r="F119" s="91">
        <v>249853</v>
      </c>
      <c r="G119" s="32">
        <v>508.88</v>
      </c>
      <c r="H119" s="32" t="s">
        <v>889</v>
      </c>
      <c r="I119" s="79"/>
      <c r="J119" s="79"/>
      <c r="K119" s="79"/>
      <c r="L119" s="79"/>
      <c r="M119" s="79"/>
      <c r="N119" s="79"/>
      <c r="O119" s="79"/>
      <c r="P119" s="79"/>
      <c r="Q119" s="79"/>
      <c r="R119" s="79"/>
      <c r="S119" s="79"/>
      <c r="T119" s="79"/>
      <c r="U119" s="79"/>
      <c r="V119" s="79"/>
      <c r="W119" s="79"/>
      <c r="X119" s="79"/>
      <c r="Y119" s="79"/>
      <c r="Z119" s="79"/>
      <c r="AA119" s="79"/>
      <c r="AB119" s="79"/>
    </row>
    <row r="120" spans="1:28" ht="12.75" customHeight="1">
      <c r="A120" s="90">
        <v>45166</v>
      </c>
      <c r="B120" s="32" t="s">
        <v>1112</v>
      </c>
      <c r="C120" s="31" t="s">
        <v>1113</v>
      </c>
      <c r="D120" s="31" t="s">
        <v>1102</v>
      </c>
      <c r="E120" s="31" t="s">
        <v>576</v>
      </c>
      <c r="F120" s="91">
        <v>424643</v>
      </c>
      <c r="G120" s="32">
        <v>511.81</v>
      </c>
      <c r="H120" s="32" t="s">
        <v>889</v>
      </c>
      <c r="I120" s="79"/>
      <c r="J120" s="79"/>
      <c r="K120" s="79"/>
      <c r="L120" s="79"/>
      <c r="M120" s="79"/>
      <c r="N120" s="79"/>
      <c r="O120" s="79"/>
      <c r="P120" s="79"/>
      <c r="Q120" s="79"/>
      <c r="R120" s="79"/>
      <c r="S120" s="79"/>
      <c r="T120" s="79"/>
      <c r="U120" s="79"/>
      <c r="V120" s="79"/>
      <c r="W120" s="79"/>
      <c r="X120" s="79"/>
      <c r="Y120" s="79"/>
      <c r="Z120" s="79"/>
      <c r="AA120" s="79"/>
      <c r="AB120" s="79"/>
    </row>
    <row r="121" spans="1:28" ht="12.75" customHeight="1">
      <c r="A121" s="90">
        <v>45166</v>
      </c>
      <c r="B121" s="32" t="s">
        <v>1112</v>
      </c>
      <c r="C121" s="31" t="s">
        <v>1113</v>
      </c>
      <c r="D121" s="31" t="s">
        <v>577</v>
      </c>
      <c r="E121" s="31" t="s">
        <v>576</v>
      </c>
      <c r="F121" s="91">
        <v>756639</v>
      </c>
      <c r="G121" s="32">
        <v>507.85</v>
      </c>
      <c r="H121" s="32" t="s">
        <v>889</v>
      </c>
      <c r="I121" s="79"/>
      <c r="J121" s="79"/>
      <c r="K121" s="79"/>
      <c r="L121" s="79"/>
      <c r="M121" s="79"/>
      <c r="N121" s="79"/>
      <c r="O121" s="79"/>
      <c r="P121" s="79"/>
      <c r="Q121" s="79"/>
      <c r="R121" s="79"/>
      <c r="S121" s="79"/>
      <c r="T121" s="79"/>
      <c r="U121" s="79"/>
      <c r="V121" s="79"/>
      <c r="W121" s="79"/>
      <c r="X121" s="79"/>
      <c r="Y121" s="79"/>
      <c r="Z121" s="79"/>
      <c r="AA121" s="79"/>
      <c r="AB121" s="79"/>
    </row>
    <row r="122" spans="1:28" ht="12.75" customHeight="1">
      <c r="A122" s="90">
        <v>45166</v>
      </c>
      <c r="B122" s="32" t="s">
        <v>1234</v>
      </c>
      <c r="C122" s="31" t="s">
        <v>1235</v>
      </c>
      <c r="D122" s="31" t="s">
        <v>1275</v>
      </c>
      <c r="E122" s="31" t="s">
        <v>576</v>
      </c>
      <c r="F122" s="91">
        <v>1818200</v>
      </c>
      <c r="G122" s="32">
        <v>21.25</v>
      </c>
      <c r="H122" s="32" t="s">
        <v>889</v>
      </c>
      <c r="I122" s="79"/>
      <c r="J122" s="79"/>
      <c r="K122" s="79"/>
      <c r="L122" s="79"/>
      <c r="M122" s="79"/>
      <c r="N122" s="79"/>
      <c r="O122" s="79"/>
      <c r="P122" s="79"/>
      <c r="Q122" s="79"/>
      <c r="R122" s="79"/>
      <c r="S122" s="79"/>
      <c r="T122" s="79"/>
      <c r="U122" s="79"/>
      <c r="V122" s="79"/>
      <c r="W122" s="79"/>
      <c r="X122" s="79"/>
      <c r="Y122" s="79"/>
      <c r="Z122" s="79"/>
      <c r="AA122" s="79"/>
      <c r="AB122" s="79"/>
    </row>
    <row r="123" spans="1:28" ht="12.75" customHeight="1">
      <c r="A123" s="90">
        <v>45166</v>
      </c>
      <c r="B123" s="32" t="s">
        <v>1276</v>
      </c>
      <c r="C123" s="31" t="s">
        <v>1277</v>
      </c>
      <c r="D123" s="31" t="s">
        <v>1278</v>
      </c>
      <c r="E123" s="31" t="s">
        <v>576</v>
      </c>
      <c r="F123" s="91">
        <v>150000</v>
      </c>
      <c r="G123" s="32">
        <v>237</v>
      </c>
      <c r="H123" s="32" t="s">
        <v>889</v>
      </c>
      <c r="I123" s="79"/>
      <c r="J123" s="79"/>
      <c r="K123" s="79"/>
      <c r="L123" s="79"/>
      <c r="M123" s="79"/>
      <c r="N123" s="79"/>
      <c r="O123" s="79"/>
      <c r="P123" s="79"/>
      <c r="Q123" s="79"/>
      <c r="R123" s="79"/>
      <c r="S123" s="79"/>
      <c r="T123" s="79"/>
      <c r="U123" s="79"/>
      <c r="V123" s="79"/>
      <c r="W123" s="79"/>
      <c r="X123" s="79"/>
      <c r="Y123" s="79"/>
      <c r="Z123" s="79"/>
      <c r="AA123" s="79"/>
      <c r="AB123" s="79"/>
    </row>
    <row r="124" spans="1:28" ht="12.75" customHeight="1">
      <c r="A124" s="90">
        <v>45166</v>
      </c>
      <c r="B124" s="32" t="s">
        <v>1062</v>
      </c>
      <c r="C124" s="31" t="s">
        <v>1063</v>
      </c>
      <c r="D124" s="31" t="s">
        <v>1064</v>
      </c>
      <c r="E124" s="31" t="s">
        <v>576</v>
      </c>
      <c r="F124" s="91">
        <v>450000</v>
      </c>
      <c r="G124" s="32">
        <v>11.82</v>
      </c>
      <c r="H124" s="32" t="s">
        <v>889</v>
      </c>
      <c r="I124" s="79"/>
      <c r="J124" s="79"/>
      <c r="K124" s="79"/>
      <c r="L124" s="79"/>
      <c r="M124" s="79"/>
      <c r="N124" s="79"/>
      <c r="O124" s="79"/>
      <c r="P124" s="79"/>
      <c r="Q124" s="79"/>
      <c r="R124" s="79"/>
      <c r="S124" s="79"/>
      <c r="T124" s="79"/>
      <c r="U124" s="79"/>
      <c r="V124" s="79"/>
      <c r="W124" s="79"/>
      <c r="X124" s="79"/>
      <c r="Y124" s="79"/>
      <c r="Z124" s="79"/>
      <c r="AA124" s="79"/>
      <c r="AB124" s="79"/>
    </row>
    <row r="125" spans="1:28" ht="12.75" customHeight="1">
      <c r="A125" s="90">
        <v>45166</v>
      </c>
      <c r="B125" s="32" t="s">
        <v>1237</v>
      </c>
      <c r="C125" s="31" t="s">
        <v>1238</v>
      </c>
      <c r="D125" s="31" t="s">
        <v>577</v>
      </c>
      <c r="E125" s="31" t="s">
        <v>576</v>
      </c>
      <c r="F125" s="91">
        <v>2263657</v>
      </c>
      <c r="G125" s="32">
        <v>247.81</v>
      </c>
      <c r="H125" s="32" t="s">
        <v>889</v>
      </c>
      <c r="I125" s="79"/>
      <c r="J125" s="79"/>
      <c r="K125" s="79"/>
      <c r="L125" s="79"/>
      <c r="M125" s="79"/>
      <c r="N125" s="79"/>
      <c r="O125" s="79"/>
      <c r="P125" s="79"/>
      <c r="Q125" s="79"/>
      <c r="R125" s="79"/>
      <c r="S125" s="79"/>
      <c r="T125" s="79"/>
      <c r="U125" s="79"/>
      <c r="V125" s="79"/>
      <c r="W125" s="79"/>
      <c r="X125" s="79"/>
      <c r="Y125" s="79"/>
      <c r="Z125" s="79"/>
      <c r="AA125" s="79"/>
      <c r="AB125" s="79"/>
    </row>
    <row r="126" spans="1:28" ht="12.75" customHeight="1">
      <c r="A126" s="90">
        <v>45166</v>
      </c>
      <c r="B126" s="32" t="s">
        <v>1149</v>
      </c>
      <c r="C126" s="31" t="s">
        <v>1150</v>
      </c>
      <c r="D126" s="31" t="s">
        <v>1146</v>
      </c>
      <c r="E126" s="31" t="s">
        <v>576</v>
      </c>
      <c r="F126" s="91">
        <v>46100000</v>
      </c>
      <c r="G126" s="32">
        <v>1.05</v>
      </c>
      <c r="H126" s="32" t="s">
        <v>889</v>
      </c>
      <c r="I126" s="79"/>
      <c r="J126" s="79"/>
      <c r="K126" s="79"/>
      <c r="L126" s="79"/>
      <c r="M126" s="79"/>
      <c r="N126" s="79"/>
      <c r="O126" s="79"/>
      <c r="P126" s="79"/>
      <c r="Q126" s="79"/>
      <c r="R126" s="79"/>
      <c r="S126" s="79"/>
      <c r="T126" s="79"/>
      <c r="U126" s="79"/>
      <c r="V126" s="79"/>
      <c r="W126" s="79"/>
      <c r="X126" s="79"/>
      <c r="Y126" s="79"/>
      <c r="Z126" s="79"/>
      <c r="AA126" s="79"/>
      <c r="AB126" s="79"/>
    </row>
    <row r="127" spans="1:28" ht="12.75" customHeight="1">
      <c r="A127" s="90">
        <v>45166</v>
      </c>
      <c r="B127" s="32" t="s">
        <v>420</v>
      </c>
      <c r="C127" s="31" t="s">
        <v>1239</v>
      </c>
      <c r="D127" s="31" t="s">
        <v>1103</v>
      </c>
      <c r="E127" s="31" t="s">
        <v>576</v>
      </c>
      <c r="F127" s="91">
        <v>3045796</v>
      </c>
      <c r="G127" s="32">
        <v>74.33</v>
      </c>
      <c r="H127" s="32" t="s">
        <v>889</v>
      </c>
      <c r="I127" s="79"/>
      <c r="J127" s="79"/>
      <c r="K127" s="79"/>
      <c r="L127" s="79"/>
      <c r="M127" s="79"/>
      <c r="N127" s="79"/>
      <c r="O127" s="79"/>
      <c r="P127" s="79"/>
      <c r="Q127" s="79"/>
      <c r="R127" s="79"/>
      <c r="S127" s="79"/>
      <c r="T127" s="79"/>
      <c r="U127" s="79"/>
      <c r="V127" s="79"/>
      <c r="W127" s="79"/>
      <c r="X127" s="79"/>
      <c r="Y127" s="79"/>
      <c r="Z127" s="79"/>
      <c r="AA127" s="79"/>
      <c r="AB127" s="79"/>
    </row>
    <row r="128" spans="1:28" ht="12.75" customHeight="1">
      <c r="A128" s="90">
        <v>45166</v>
      </c>
      <c r="B128" s="32" t="s">
        <v>137</v>
      </c>
      <c r="C128" s="31" t="s">
        <v>1139</v>
      </c>
      <c r="D128" s="31" t="s">
        <v>1241</v>
      </c>
      <c r="E128" s="31" t="s">
        <v>576</v>
      </c>
      <c r="F128" s="91">
        <v>1933023</v>
      </c>
      <c r="G128" s="32">
        <v>186.48</v>
      </c>
      <c r="H128" s="32" t="s">
        <v>889</v>
      </c>
      <c r="I128" s="79"/>
      <c r="J128" s="79"/>
      <c r="K128" s="79"/>
      <c r="L128" s="79"/>
      <c r="M128" s="79"/>
      <c r="N128" s="79"/>
      <c r="O128" s="79"/>
      <c r="P128" s="79"/>
      <c r="Q128" s="79"/>
      <c r="R128" s="79"/>
      <c r="S128" s="79"/>
      <c r="T128" s="79"/>
      <c r="U128" s="79"/>
      <c r="V128" s="79"/>
      <c r="W128" s="79"/>
      <c r="X128" s="79"/>
      <c r="Y128" s="79"/>
      <c r="Z128" s="79"/>
      <c r="AA128" s="79"/>
      <c r="AB128" s="79"/>
    </row>
    <row r="129" spans="1:28" ht="12.75" customHeight="1">
      <c r="A129" s="90">
        <v>45166</v>
      </c>
      <c r="B129" s="32" t="s">
        <v>137</v>
      </c>
      <c r="C129" s="31" t="s">
        <v>1139</v>
      </c>
      <c r="D129" s="31" t="s">
        <v>1240</v>
      </c>
      <c r="E129" s="31" t="s">
        <v>576</v>
      </c>
      <c r="F129" s="91">
        <v>2368199</v>
      </c>
      <c r="G129" s="32">
        <v>184.53</v>
      </c>
      <c r="H129" s="32" t="s">
        <v>889</v>
      </c>
      <c r="I129" s="79"/>
      <c r="J129" s="79"/>
      <c r="K129" s="79"/>
      <c r="L129" s="79"/>
      <c r="M129" s="79"/>
      <c r="N129" s="79"/>
      <c r="O129" s="79"/>
      <c r="P129" s="79"/>
      <c r="Q129" s="79"/>
      <c r="R129" s="79"/>
      <c r="S129" s="79"/>
      <c r="T129" s="79"/>
      <c r="U129" s="79"/>
      <c r="V129" s="79"/>
      <c r="W129" s="79"/>
      <c r="X129" s="79"/>
      <c r="Y129" s="79"/>
      <c r="Z129" s="79"/>
      <c r="AA129" s="79"/>
      <c r="AB129" s="79"/>
    </row>
    <row r="130" spans="1:28" ht="12.75" customHeight="1">
      <c r="A130" s="90">
        <v>45166</v>
      </c>
      <c r="B130" s="32" t="s">
        <v>137</v>
      </c>
      <c r="C130" s="31" t="s">
        <v>1139</v>
      </c>
      <c r="D130" s="31" t="s">
        <v>1103</v>
      </c>
      <c r="E130" s="31" t="s">
        <v>576</v>
      </c>
      <c r="F130" s="91">
        <v>7407458</v>
      </c>
      <c r="G130" s="32">
        <v>184.98</v>
      </c>
      <c r="H130" s="32" t="s">
        <v>889</v>
      </c>
      <c r="I130" s="79"/>
      <c r="J130" s="79"/>
      <c r="K130" s="79"/>
      <c r="L130" s="79"/>
      <c r="M130" s="79"/>
      <c r="N130" s="79"/>
      <c r="O130" s="79"/>
      <c r="P130" s="79"/>
      <c r="Q130" s="79"/>
      <c r="R130" s="79"/>
      <c r="S130" s="79"/>
      <c r="T130" s="79"/>
      <c r="U130" s="79"/>
      <c r="V130" s="79"/>
      <c r="W130" s="79"/>
      <c r="X130" s="79"/>
      <c r="Y130" s="79"/>
      <c r="Z130" s="79"/>
      <c r="AA130" s="79"/>
      <c r="AB130" s="79"/>
    </row>
    <row r="131" spans="1:28" ht="12.75" customHeight="1">
      <c r="A131" s="90">
        <v>45166</v>
      </c>
      <c r="B131" s="32" t="s">
        <v>137</v>
      </c>
      <c r="C131" s="31" t="s">
        <v>1139</v>
      </c>
      <c r="D131" s="31" t="s">
        <v>577</v>
      </c>
      <c r="E131" s="31" t="s">
        <v>576</v>
      </c>
      <c r="F131" s="91">
        <v>6244014</v>
      </c>
      <c r="G131" s="32">
        <v>184.01</v>
      </c>
      <c r="H131" s="32" t="s">
        <v>889</v>
      </c>
      <c r="I131" s="79"/>
      <c r="J131" s="79"/>
      <c r="K131" s="79"/>
      <c r="L131" s="79"/>
      <c r="M131" s="79"/>
      <c r="N131" s="79"/>
      <c r="O131" s="79"/>
      <c r="P131" s="79"/>
      <c r="Q131" s="79"/>
      <c r="R131" s="79"/>
      <c r="S131" s="79"/>
      <c r="T131" s="79"/>
      <c r="U131" s="79"/>
      <c r="V131" s="79"/>
      <c r="W131" s="79"/>
      <c r="X131" s="79"/>
      <c r="Y131" s="79"/>
      <c r="Z131" s="79"/>
      <c r="AA131" s="79"/>
      <c r="AB131" s="79"/>
    </row>
    <row r="132" spans="1:28" ht="12.75" customHeight="1">
      <c r="A132" s="90">
        <v>45166</v>
      </c>
      <c r="B132" s="32" t="s">
        <v>1140</v>
      </c>
      <c r="C132" s="31" t="s">
        <v>1141</v>
      </c>
      <c r="D132" s="31" t="s">
        <v>1142</v>
      </c>
      <c r="E132" s="31" t="s">
        <v>576</v>
      </c>
      <c r="F132" s="91">
        <v>12744000</v>
      </c>
      <c r="G132" s="32">
        <v>10.220000000000001</v>
      </c>
      <c r="H132" s="32" t="s">
        <v>889</v>
      </c>
      <c r="I132" s="79"/>
      <c r="J132" s="79"/>
      <c r="K132" s="79"/>
      <c r="L132" s="79"/>
      <c r="M132" s="79"/>
      <c r="N132" s="79"/>
      <c r="O132" s="79"/>
      <c r="P132" s="79"/>
      <c r="Q132" s="79"/>
      <c r="R132" s="79"/>
      <c r="S132" s="79"/>
      <c r="T132" s="79"/>
      <c r="U132" s="79"/>
      <c r="V132" s="79"/>
      <c r="W132" s="79"/>
      <c r="X132" s="79"/>
      <c r="Y132" s="79"/>
      <c r="Z132" s="79"/>
      <c r="AA132" s="79"/>
      <c r="AB132" s="79"/>
    </row>
    <row r="133" spans="1:28" ht="12.75" customHeight="1">
      <c r="A133" s="90">
        <v>45166</v>
      </c>
      <c r="B133" s="32" t="s">
        <v>1242</v>
      </c>
      <c r="C133" s="31" t="s">
        <v>1243</v>
      </c>
      <c r="D133" s="31" t="s">
        <v>1241</v>
      </c>
      <c r="E133" s="31" t="s">
        <v>576</v>
      </c>
      <c r="F133" s="91">
        <v>41041061</v>
      </c>
      <c r="G133" s="32">
        <v>8.06</v>
      </c>
      <c r="H133" s="32" t="s">
        <v>889</v>
      </c>
      <c r="I133" s="79"/>
      <c r="J133" s="79"/>
      <c r="K133" s="79"/>
      <c r="L133" s="79"/>
      <c r="M133" s="79"/>
      <c r="N133" s="79"/>
      <c r="O133" s="79"/>
      <c r="P133" s="79"/>
      <c r="Q133" s="79"/>
      <c r="R133" s="79"/>
      <c r="S133" s="79"/>
      <c r="T133" s="79"/>
      <c r="U133" s="79"/>
      <c r="V133" s="79"/>
      <c r="W133" s="79"/>
      <c r="X133" s="79"/>
      <c r="Y133" s="79"/>
      <c r="Z133" s="79"/>
      <c r="AA133" s="79"/>
      <c r="AB133" s="79"/>
    </row>
    <row r="134" spans="1:28" ht="12.75" customHeight="1">
      <c r="A134" s="90">
        <v>45166</v>
      </c>
      <c r="B134" s="32" t="s">
        <v>1242</v>
      </c>
      <c r="C134" s="31" t="s">
        <v>1243</v>
      </c>
      <c r="D134" s="31" t="s">
        <v>1244</v>
      </c>
      <c r="E134" s="31" t="s">
        <v>576</v>
      </c>
      <c r="F134" s="91">
        <v>54822139</v>
      </c>
      <c r="G134" s="32">
        <v>8.0500000000000007</v>
      </c>
      <c r="H134" s="32" t="s">
        <v>889</v>
      </c>
      <c r="I134" s="79"/>
      <c r="J134" s="79"/>
      <c r="K134" s="79"/>
      <c r="L134" s="79"/>
      <c r="M134" s="79"/>
      <c r="N134" s="79"/>
      <c r="O134" s="79"/>
      <c r="P134" s="79"/>
      <c r="Q134" s="79"/>
      <c r="R134" s="79"/>
      <c r="S134" s="79"/>
      <c r="T134" s="79"/>
      <c r="U134" s="79"/>
      <c r="V134" s="79"/>
      <c r="W134" s="79"/>
      <c r="X134" s="79"/>
      <c r="Y134" s="79"/>
      <c r="Z134" s="79"/>
      <c r="AA134" s="79"/>
      <c r="AB134" s="79"/>
    </row>
    <row r="135" spans="1:28" ht="12.75" customHeight="1">
      <c r="A135" s="90">
        <v>45166</v>
      </c>
      <c r="B135" s="32" t="s">
        <v>1245</v>
      </c>
      <c r="C135" s="31" t="s">
        <v>1246</v>
      </c>
      <c r="D135" s="31" t="s">
        <v>1279</v>
      </c>
      <c r="E135" s="31" t="s">
        <v>576</v>
      </c>
      <c r="F135" s="91">
        <v>136000</v>
      </c>
      <c r="G135" s="32">
        <v>42.12</v>
      </c>
      <c r="H135" s="32" t="s">
        <v>889</v>
      </c>
      <c r="I135" s="79"/>
      <c r="J135" s="79"/>
      <c r="K135" s="79"/>
      <c r="L135" s="79"/>
      <c r="M135" s="79"/>
      <c r="N135" s="79"/>
      <c r="O135" s="79"/>
      <c r="P135" s="79"/>
      <c r="Q135" s="79"/>
      <c r="R135" s="79"/>
      <c r="S135" s="79"/>
      <c r="T135" s="79"/>
      <c r="U135" s="79"/>
      <c r="V135" s="79"/>
      <c r="W135" s="79"/>
      <c r="X135" s="79"/>
      <c r="Y135" s="79"/>
      <c r="Z135" s="79"/>
      <c r="AA135" s="79"/>
      <c r="AB135" s="79"/>
    </row>
    <row r="136" spans="1:28" ht="12.75" customHeight="1">
      <c r="A136" s="90">
        <v>45166</v>
      </c>
      <c r="B136" s="32" t="s">
        <v>1122</v>
      </c>
      <c r="C136" s="31" t="s">
        <v>1123</v>
      </c>
      <c r="D136" s="31" t="s">
        <v>1061</v>
      </c>
      <c r="E136" s="31" t="s">
        <v>576</v>
      </c>
      <c r="F136" s="91">
        <v>122819</v>
      </c>
      <c r="G136" s="32">
        <v>51.23</v>
      </c>
      <c r="H136" s="32" t="s">
        <v>889</v>
      </c>
      <c r="I136" s="79"/>
      <c r="J136" s="79"/>
      <c r="K136" s="79"/>
      <c r="L136" s="79"/>
      <c r="M136" s="79"/>
      <c r="N136" s="79"/>
      <c r="O136" s="79"/>
      <c r="P136" s="79"/>
      <c r="Q136" s="79"/>
      <c r="R136" s="79"/>
      <c r="S136" s="79"/>
      <c r="T136" s="79"/>
      <c r="U136" s="79"/>
      <c r="V136" s="79"/>
      <c r="W136" s="79"/>
      <c r="X136" s="79"/>
      <c r="Y136" s="79"/>
      <c r="Z136" s="79"/>
      <c r="AA136" s="79"/>
      <c r="AB136" s="79"/>
    </row>
    <row r="137" spans="1:28" ht="12.75" customHeight="1">
      <c r="A137" s="90">
        <v>45166</v>
      </c>
      <c r="B137" s="32" t="s">
        <v>1247</v>
      </c>
      <c r="C137" s="31" t="s">
        <v>1248</v>
      </c>
      <c r="D137" s="31" t="s">
        <v>1249</v>
      </c>
      <c r="E137" s="31" t="s">
        <v>576</v>
      </c>
      <c r="F137" s="91">
        <v>100309</v>
      </c>
      <c r="G137" s="32">
        <v>23.98</v>
      </c>
      <c r="H137" s="32" t="s">
        <v>889</v>
      </c>
      <c r="I137" s="79"/>
      <c r="J137" s="79"/>
      <c r="K137" s="79"/>
      <c r="L137" s="79"/>
      <c r="M137" s="79"/>
      <c r="N137" s="79"/>
      <c r="O137" s="79"/>
      <c r="P137" s="79"/>
      <c r="Q137" s="79"/>
      <c r="R137" s="79"/>
      <c r="S137" s="79"/>
      <c r="T137" s="79"/>
      <c r="U137" s="79"/>
      <c r="V137" s="79"/>
      <c r="W137" s="79"/>
      <c r="X137" s="79"/>
      <c r="Y137" s="79"/>
      <c r="Z137" s="79"/>
      <c r="AA137" s="79"/>
      <c r="AB137" s="79"/>
    </row>
    <row r="138" spans="1:28" ht="12.75" customHeight="1">
      <c r="A138" s="90">
        <v>45166</v>
      </c>
      <c r="B138" s="32" t="s">
        <v>1280</v>
      </c>
      <c r="C138" s="31" t="s">
        <v>1281</v>
      </c>
      <c r="D138" s="31" t="s">
        <v>1282</v>
      </c>
      <c r="E138" s="31" t="s">
        <v>576</v>
      </c>
      <c r="F138" s="91">
        <v>90000</v>
      </c>
      <c r="G138" s="32">
        <v>50.4</v>
      </c>
      <c r="H138" s="32" t="s">
        <v>889</v>
      </c>
      <c r="I138" s="79"/>
      <c r="J138" s="79"/>
      <c r="K138" s="79"/>
      <c r="L138" s="79"/>
      <c r="M138" s="79"/>
      <c r="N138" s="79"/>
      <c r="O138" s="79"/>
      <c r="P138" s="79"/>
      <c r="Q138" s="79"/>
      <c r="R138" s="79"/>
      <c r="S138" s="79"/>
      <c r="T138" s="79"/>
      <c r="U138" s="79"/>
      <c r="V138" s="79"/>
      <c r="W138" s="79"/>
      <c r="X138" s="79"/>
      <c r="Y138" s="79"/>
      <c r="Z138" s="79"/>
      <c r="AA138" s="79"/>
      <c r="AB138" s="79"/>
    </row>
    <row r="139" spans="1:28" ht="12.75" customHeight="1">
      <c r="A139" s="90">
        <v>45166</v>
      </c>
      <c r="B139" s="32" t="s">
        <v>1250</v>
      </c>
      <c r="C139" s="31" t="s">
        <v>1251</v>
      </c>
      <c r="D139" s="31" t="s">
        <v>1283</v>
      </c>
      <c r="E139" s="31" t="s">
        <v>576</v>
      </c>
      <c r="F139" s="91">
        <v>192022</v>
      </c>
      <c r="G139" s="32">
        <v>21.15</v>
      </c>
      <c r="H139" s="32" t="s">
        <v>889</v>
      </c>
      <c r="I139" s="79"/>
      <c r="J139" s="79"/>
      <c r="K139" s="79"/>
      <c r="L139" s="79"/>
      <c r="M139" s="79"/>
      <c r="N139" s="79"/>
      <c r="O139" s="79"/>
      <c r="P139" s="79"/>
      <c r="Q139" s="79"/>
      <c r="R139" s="79"/>
      <c r="S139" s="79"/>
      <c r="T139" s="79"/>
      <c r="U139" s="79"/>
      <c r="V139" s="79"/>
      <c r="W139" s="79"/>
      <c r="X139" s="79"/>
      <c r="Y139" s="79"/>
      <c r="Z139" s="79"/>
      <c r="AA139" s="79"/>
      <c r="AB139" s="79"/>
    </row>
    <row r="140" spans="1:28" ht="12.75" customHeight="1">
      <c r="A140" s="90">
        <v>45166</v>
      </c>
      <c r="B140" s="32" t="s">
        <v>1250</v>
      </c>
      <c r="C140" s="31" t="s">
        <v>1251</v>
      </c>
      <c r="D140" s="31" t="s">
        <v>1061</v>
      </c>
      <c r="E140" s="31" t="s">
        <v>576</v>
      </c>
      <c r="F140" s="91">
        <v>273414</v>
      </c>
      <c r="G140" s="32">
        <v>21.82</v>
      </c>
      <c r="H140" s="32" t="s">
        <v>889</v>
      </c>
      <c r="I140" s="79"/>
      <c r="J140" s="79"/>
      <c r="K140" s="79"/>
      <c r="L140" s="79"/>
      <c r="M140" s="79"/>
      <c r="N140" s="79"/>
      <c r="O140" s="79"/>
      <c r="P140" s="79"/>
      <c r="Q140" s="79"/>
      <c r="R140" s="79"/>
      <c r="S140" s="79"/>
      <c r="T140" s="79"/>
      <c r="U140" s="79"/>
      <c r="V140" s="79"/>
      <c r="W140" s="79"/>
      <c r="X140" s="79"/>
      <c r="Y140" s="79"/>
      <c r="Z140" s="79"/>
      <c r="AA140" s="79"/>
      <c r="AB140" s="79"/>
    </row>
    <row r="141" spans="1:28" ht="12.75" customHeight="1">
      <c r="A141" s="90">
        <v>45166</v>
      </c>
      <c r="B141" s="32" t="s">
        <v>1143</v>
      </c>
      <c r="C141" s="31" t="s">
        <v>1144</v>
      </c>
      <c r="D141" s="31" t="s">
        <v>577</v>
      </c>
      <c r="E141" s="31" t="s">
        <v>576</v>
      </c>
      <c r="F141" s="91">
        <v>914425</v>
      </c>
      <c r="G141" s="32">
        <v>209.9</v>
      </c>
      <c r="H141" s="32" t="s">
        <v>889</v>
      </c>
      <c r="I141" s="79"/>
      <c r="J141" s="79"/>
      <c r="K141" s="79"/>
      <c r="L141" s="79"/>
      <c r="M141" s="79"/>
      <c r="N141" s="79"/>
      <c r="O141" s="79"/>
      <c r="P141" s="79"/>
      <c r="Q141" s="79"/>
      <c r="R141" s="79"/>
      <c r="S141" s="79"/>
      <c r="T141" s="79"/>
      <c r="U141" s="79"/>
      <c r="V141" s="79"/>
      <c r="W141" s="79"/>
      <c r="X141" s="79"/>
      <c r="Y141" s="79"/>
      <c r="Z141" s="79"/>
      <c r="AA141" s="79"/>
      <c r="AB141" s="79"/>
    </row>
    <row r="142" spans="1:28" ht="12.75" customHeight="1">
      <c r="A142" s="90">
        <v>45166</v>
      </c>
      <c r="B142" s="32" t="s">
        <v>1252</v>
      </c>
      <c r="C142" s="31" t="s">
        <v>1253</v>
      </c>
      <c r="D142" s="31" t="s">
        <v>1102</v>
      </c>
      <c r="E142" s="31" t="s">
        <v>576</v>
      </c>
      <c r="F142" s="91">
        <v>1664907</v>
      </c>
      <c r="G142" s="32">
        <v>183.32</v>
      </c>
      <c r="H142" s="32" t="s">
        <v>889</v>
      </c>
      <c r="I142" s="79"/>
      <c r="J142" s="79"/>
      <c r="K142" s="79"/>
      <c r="L142" s="79"/>
      <c r="M142" s="79"/>
      <c r="N142" s="79"/>
      <c r="O142" s="79"/>
      <c r="P142" s="79"/>
      <c r="Q142" s="79"/>
      <c r="R142" s="79"/>
      <c r="S142" s="79"/>
      <c r="T142" s="79"/>
      <c r="U142" s="79"/>
      <c r="V142" s="79"/>
      <c r="W142" s="79"/>
      <c r="X142" s="79"/>
      <c r="Y142" s="79"/>
      <c r="Z142" s="79"/>
      <c r="AA142" s="79"/>
      <c r="AB142" s="79"/>
    </row>
    <row r="143" spans="1:28" ht="12.75" customHeight="1">
      <c r="A143" s="90">
        <v>45166</v>
      </c>
      <c r="B143" s="32" t="s">
        <v>1252</v>
      </c>
      <c r="C143" s="31" t="s">
        <v>1253</v>
      </c>
      <c r="D143" s="31" t="s">
        <v>577</v>
      </c>
      <c r="E143" s="31" t="s">
        <v>576</v>
      </c>
      <c r="F143" s="91">
        <v>2961107</v>
      </c>
      <c r="G143" s="32">
        <v>182.57</v>
      </c>
      <c r="H143" s="32" t="s">
        <v>889</v>
      </c>
      <c r="I143" s="79"/>
      <c r="J143" s="79"/>
      <c r="K143" s="79"/>
      <c r="L143" s="79"/>
      <c r="M143" s="79"/>
      <c r="N143" s="79"/>
      <c r="O143" s="79"/>
      <c r="P143" s="79"/>
      <c r="Q143" s="79"/>
      <c r="R143" s="79"/>
      <c r="S143" s="79"/>
      <c r="T143" s="79"/>
      <c r="U143" s="79"/>
      <c r="V143" s="79"/>
      <c r="W143" s="79"/>
      <c r="X143" s="79"/>
      <c r="Y143" s="79"/>
      <c r="Z143" s="79"/>
      <c r="AA143" s="79"/>
      <c r="AB143" s="79"/>
    </row>
    <row r="144" spans="1:28" ht="12.75" customHeight="1">
      <c r="A144" s="90">
        <v>45166</v>
      </c>
      <c r="B144" s="32" t="s">
        <v>1252</v>
      </c>
      <c r="C144" s="31" t="s">
        <v>1253</v>
      </c>
      <c r="D144" s="31" t="s">
        <v>1060</v>
      </c>
      <c r="E144" s="31" t="s">
        <v>576</v>
      </c>
      <c r="F144" s="91">
        <v>1734048</v>
      </c>
      <c r="G144" s="32">
        <v>182.8</v>
      </c>
      <c r="H144" s="32" t="s">
        <v>889</v>
      </c>
      <c r="I144" s="79"/>
      <c r="J144" s="79"/>
      <c r="K144" s="79"/>
      <c r="L144" s="79"/>
      <c r="M144" s="79"/>
      <c r="N144" s="79"/>
      <c r="O144" s="79"/>
      <c r="P144" s="79"/>
      <c r="Q144" s="79"/>
      <c r="R144" s="79"/>
      <c r="S144" s="79"/>
      <c r="T144" s="79"/>
      <c r="U144" s="79"/>
      <c r="V144" s="79"/>
      <c r="W144" s="79"/>
      <c r="X144" s="79"/>
      <c r="Y144" s="79"/>
      <c r="Z144" s="79"/>
      <c r="AA144" s="79"/>
      <c r="AB144" s="79"/>
    </row>
    <row r="145" spans="1:28" ht="12.75" customHeight="1">
      <c r="A145" s="90">
        <v>45166</v>
      </c>
      <c r="B145" s="32" t="s">
        <v>1252</v>
      </c>
      <c r="C145" s="31" t="s">
        <v>1253</v>
      </c>
      <c r="D145" s="31" t="s">
        <v>1254</v>
      </c>
      <c r="E145" s="31" t="s">
        <v>576</v>
      </c>
      <c r="F145" s="91">
        <v>678531</v>
      </c>
      <c r="G145" s="32">
        <v>184.28</v>
      </c>
      <c r="H145" s="32" t="s">
        <v>889</v>
      </c>
      <c r="I145" s="79"/>
      <c r="J145" s="79"/>
      <c r="K145" s="79"/>
      <c r="L145" s="79"/>
      <c r="M145" s="79"/>
      <c r="N145" s="79"/>
      <c r="O145" s="79"/>
      <c r="P145" s="79"/>
      <c r="Q145" s="79"/>
      <c r="R145" s="79"/>
      <c r="S145" s="79"/>
      <c r="T145" s="79"/>
      <c r="U145" s="79"/>
      <c r="V145" s="79"/>
      <c r="W145" s="79"/>
      <c r="X145" s="79"/>
      <c r="Y145" s="79"/>
      <c r="Z145" s="79"/>
      <c r="AA145" s="79"/>
      <c r="AB145" s="79"/>
    </row>
    <row r="146" spans="1:28" ht="12.75" customHeight="1">
      <c r="A146" s="90">
        <v>45166</v>
      </c>
      <c r="B146" s="32" t="s">
        <v>1284</v>
      </c>
      <c r="C146" s="31" t="s">
        <v>1285</v>
      </c>
      <c r="D146" s="31" t="s">
        <v>1286</v>
      </c>
      <c r="E146" s="31" t="s">
        <v>576</v>
      </c>
      <c r="F146" s="91">
        <v>145000</v>
      </c>
      <c r="G146" s="32">
        <v>65.08</v>
      </c>
      <c r="H146" s="32" t="s">
        <v>889</v>
      </c>
      <c r="I146" s="79"/>
      <c r="J146" s="79"/>
      <c r="K146" s="79"/>
      <c r="L146" s="79"/>
      <c r="M146" s="79"/>
      <c r="N146" s="79"/>
      <c r="O146" s="79"/>
      <c r="P146" s="79"/>
      <c r="Q146" s="79"/>
      <c r="R146" s="79"/>
      <c r="S146" s="79"/>
      <c r="T146" s="79"/>
      <c r="U146" s="79"/>
      <c r="V146" s="79"/>
      <c r="W146" s="79"/>
      <c r="X146" s="79"/>
      <c r="Y146" s="79"/>
      <c r="Z146" s="79"/>
      <c r="AA146" s="79"/>
      <c r="AB146" s="79"/>
    </row>
    <row r="147" spans="1:28" ht="12.75" customHeight="1">
      <c r="A147" s="90">
        <v>45166</v>
      </c>
      <c r="B147" s="32" t="s">
        <v>1287</v>
      </c>
      <c r="C147" s="31" t="s">
        <v>1288</v>
      </c>
      <c r="D147" s="31" t="s">
        <v>1289</v>
      </c>
      <c r="E147" s="31" t="s">
        <v>576</v>
      </c>
      <c r="F147" s="91">
        <v>44095395</v>
      </c>
      <c r="G147" s="32">
        <v>5.6</v>
      </c>
      <c r="H147" s="32" t="s">
        <v>889</v>
      </c>
      <c r="I147" s="79"/>
      <c r="J147" s="79"/>
      <c r="K147" s="79"/>
      <c r="L147" s="79"/>
      <c r="M147" s="79"/>
      <c r="N147" s="79"/>
      <c r="O147" s="79"/>
      <c r="P147" s="79"/>
      <c r="Q147" s="79"/>
      <c r="R147" s="79"/>
      <c r="S147" s="79"/>
      <c r="T147" s="79"/>
      <c r="U147" s="79"/>
      <c r="V147" s="79"/>
      <c r="W147" s="79"/>
      <c r="X147" s="79"/>
      <c r="Y147" s="79"/>
      <c r="Z147" s="79"/>
      <c r="AA147" s="79"/>
      <c r="AB147" s="79"/>
    </row>
    <row r="148" spans="1:28" ht="12.75" customHeight="1">
      <c r="A148" s="90">
        <v>45166</v>
      </c>
      <c r="B148" s="32" t="s">
        <v>1124</v>
      </c>
      <c r="C148" s="31" t="s">
        <v>1125</v>
      </c>
      <c r="D148" s="31" t="s">
        <v>1255</v>
      </c>
      <c r="E148" s="31" t="s">
        <v>576</v>
      </c>
      <c r="F148" s="91">
        <v>37000</v>
      </c>
      <c r="G148" s="32">
        <v>222.04</v>
      </c>
      <c r="H148" s="32" t="s">
        <v>889</v>
      </c>
      <c r="I148" s="79"/>
      <c r="J148" s="79"/>
      <c r="K148" s="79"/>
      <c r="L148" s="79"/>
      <c r="M148" s="79"/>
      <c r="N148" s="79"/>
      <c r="O148" s="79"/>
      <c r="P148" s="79"/>
      <c r="Q148" s="79"/>
      <c r="R148" s="79"/>
      <c r="S148" s="79"/>
      <c r="T148" s="79"/>
      <c r="U148" s="79"/>
      <c r="V148" s="79"/>
      <c r="W148" s="79"/>
      <c r="X148" s="79"/>
      <c r="Y148" s="79"/>
      <c r="Z148" s="79"/>
      <c r="AA148" s="79"/>
      <c r="AB148" s="79"/>
    </row>
    <row r="149" spans="1:28" ht="12.75" customHeight="1">
      <c r="A149" s="90">
        <v>45166</v>
      </c>
      <c r="B149" s="32" t="s">
        <v>1124</v>
      </c>
      <c r="C149" s="31" t="s">
        <v>1125</v>
      </c>
      <c r="D149" s="31" t="s">
        <v>1146</v>
      </c>
      <c r="E149" s="31" t="s">
        <v>576</v>
      </c>
      <c r="F149" s="91">
        <v>42000</v>
      </c>
      <c r="G149" s="32">
        <v>230.15</v>
      </c>
      <c r="H149" s="32" t="s">
        <v>889</v>
      </c>
      <c r="I149" s="79"/>
      <c r="J149" s="79"/>
      <c r="K149" s="79"/>
      <c r="L149" s="79"/>
      <c r="M149" s="79"/>
      <c r="N149" s="79"/>
      <c r="O149" s="79"/>
      <c r="P149" s="79"/>
      <c r="Q149" s="79"/>
      <c r="R149" s="79"/>
      <c r="S149" s="79"/>
      <c r="T149" s="79"/>
      <c r="U149" s="79"/>
      <c r="V149" s="79"/>
      <c r="W149" s="79"/>
      <c r="X149" s="79"/>
      <c r="Y149" s="79"/>
      <c r="Z149" s="79"/>
      <c r="AA149" s="79"/>
      <c r="AB149" s="79"/>
    </row>
    <row r="150" spans="1:28" ht="12.75" customHeight="1">
      <c r="A150" s="90">
        <v>45166</v>
      </c>
      <c r="B150" s="32" t="s">
        <v>1124</v>
      </c>
      <c r="C150" s="31" t="s">
        <v>1125</v>
      </c>
      <c r="D150" s="31" t="s">
        <v>1145</v>
      </c>
      <c r="E150" s="31" t="s">
        <v>576</v>
      </c>
      <c r="F150" s="91">
        <v>40000</v>
      </c>
      <c r="G150" s="32">
        <v>207.05</v>
      </c>
      <c r="H150" s="32" t="s">
        <v>889</v>
      </c>
      <c r="I150" s="79"/>
      <c r="J150" s="79"/>
      <c r="K150" s="79"/>
      <c r="L150" s="79"/>
      <c r="M150" s="79"/>
      <c r="N150" s="79"/>
      <c r="O150" s="79"/>
      <c r="P150" s="79"/>
      <c r="Q150" s="79"/>
      <c r="R150" s="79"/>
      <c r="S150" s="79"/>
      <c r="T150" s="79"/>
      <c r="U150" s="79"/>
      <c r="V150" s="79"/>
      <c r="W150" s="79"/>
      <c r="X150" s="79"/>
      <c r="Y150" s="79"/>
      <c r="Z150" s="79"/>
      <c r="AA150" s="79"/>
      <c r="AB150" s="79"/>
    </row>
    <row r="151" spans="1:28" ht="12.75" customHeight="1">
      <c r="A151" s="90">
        <v>45166</v>
      </c>
      <c r="B151" s="32" t="s">
        <v>1124</v>
      </c>
      <c r="C151" s="31" t="s">
        <v>1125</v>
      </c>
      <c r="D151" s="31" t="s">
        <v>1290</v>
      </c>
      <c r="E151" s="31" t="s">
        <v>576</v>
      </c>
      <c r="F151" s="91">
        <v>80000</v>
      </c>
      <c r="G151" s="32">
        <v>207.05</v>
      </c>
      <c r="H151" s="32" t="s">
        <v>889</v>
      </c>
      <c r="I151" s="79"/>
      <c r="J151" s="79"/>
      <c r="K151" s="79"/>
      <c r="L151" s="79"/>
      <c r="M151" s="79"/>
      <c r="N151" s="79"/>
      <c r="O151" s="79"/>
      <c r="P151" s="79"/>
      <c r="Q151" s="79"/>
      <c r="R151" s="79"/>
      <c r="S151" s="79"/>
      <c r="T151" s="79"/>
      <c r="U151" s="79"/>
      <c r="V151" s="79"/>
      <c r="W151" s="79"/>
      <c r="X151" s="79"/>
      <c r="Y151" s="79"/>
      <c r="Z151" s="79"/>
      <c r="AA151" s="79"/>
      <c r="AB151" s="79"/>
    </row>
    <row r="152" spans="1:28" ht="12.75" customHeight="1">
      <c r="A152" s="90">
        <v>45166</v>
      </c>
      <c r="B152" s="32" t="s">
        <v>1147</v>
      </c>
      <c r="C152" s="31" t="s">
        <v>1148</v>
      </c>
      <c r="D152" s="31" t="s">
        <v>1151</v>
      </c>
      <c r="E152" s="31" t="s">
        <v>576</v>
      </c>
      <c r="F152" s="91">
        <v>155000</v>
      </c>
      <c r="G152" s="32">
        <v>54.35</v>
      </c>
      <c r="H152" s="32" t="s">
        <v>889</v>
      </c>
      <c r="I152" s="79"/>
      <c r="J152" s="79"/>
      <c r="K152" s="79"/>
      <c r="L152" s="79"/>
      <c r="M152" s="79"/>
      <c r="N152" s="79"/>
      <c r="O152" s="79"/>
      <c r="P152" s="79"/>
      <c r="Q152" s="79"/>
      <c r="R152" s="79"/>
      <c r="S152" s="79"/>
      <c r="T152" s="79"/>
      <c r="U152" s="79"/>
      <c r="V152" s="79"/>
      <c r="W152" s="79"/>
      <c r="X152" s="79"/>
      <c r="Y152" s="79"/>
      <c r="Z152" s="79"/>
      <c r="AA152" s="79"/>
      <c r="AB152" s="79"/>
    </row>
    <row r="153" spans="1:28" ht="12.75" customHeight="1">
      <c r="A153" s="90">
        <v>45166</v>
      </c>
      <c r="B153" s="32" t="s">
        <v>1258</v>
      </c>
      <c r="C153" s="31" t="s">
        <v>1259</v>
      </c>
      <c r="D153" s="31" t="s">
        <v>1219</v>
      </c>
      <c r="E153" s="31" t="s">
        <v>576</v>
      </c>
      <c r="F153" s="91">
        <v>65400</v>
      </c>
      <c r="G153" s="32">
        <v>119.5</v>
      </c>
      <c r="H153" s="32" t="s">
        <v>889</v>
      </c>
      <c r="I153" s="79"/>
      <c r="J153" s="79"/>
      <c r="K153" s="79"/>
      <c r="L153" s="79"/>
      <c r="M153" s="79"/>
      <c r="N153" s="79"/>
      <c r="O153" s="79"/>
      <c r="P153" s="79"/>
      <c r="Q153" s="79"/>
      <c r="R153" s="79"/>
      <c r="S153" s="79"/>
      <c r="T153" s="79"/>
      <c r="U153" s="79"/>
      <c r="V153" s="79"/>
      <c r="W153" s="79"/>
      <c r="X153" s="79"/>
      <c r="Y153" s="79"/>
      <c r="Z153" s="79"/>
      <c r="AA153" s="79"/>
      <c r="AB153" s="79"/>
    </row>
    <row r="154" spans="1:28" ht="12.75" customHeight="1">
      <c r="A154" s="90">
        <v>45166</v>
      </c>
      <c r="B154" s="32" t="s">
        <v>1291</v>
      </c>
      <c r="C154" s="31" t="s">
        <v>1292</v>
      </c>
      <c r="D154" s="31" t="s">
        <v>1293</v>
      </c>
      <c r="E154" s="31" t="s">
        <v>576</v>
      </c>
      <c r="F154" s="91">
        <v>900197</v>
      </c>
      <c r="G154" s="32">
        <v>58.76</v>
      </c>
      <c r="H154" s="32" t="s">
        <v>889</v>
      </c>
      <c r="I154" s="79"/>
      <c r="J154" s="79"/>
      <c r="K154" s="79"/>
      <c r="L154" s="79"/>
      <c r="M154" s="79"/>
      <c r="N154" s="79"/>
      <c r="O154" s="79"/>
      <c r="P154" s="79"/>
      <c r="Q154" s="79"/>
      <c r="R154" s="79"/>
      <c r="S154" s="79"/>
      <c r="T154" s="79"/>
      <c r="U154" s="79"/>
      <c r="V154" s="79"/>
      <c r="W154" s="79"/>
      <c r="X154" s="79"/>
      <c r="Y154" s="79"/>
      <c r="Z154" s="79"/>
      <c r="AA154" s="79"/>
      <c r="AB154" s="79"/>
    </row>
    <row r="155" spans="1:28" ht="12.75" customHeight="1">
      <c r="A155" s="90">
        <v>45166</v>
      </c>
      <c r="B155" s="32" t="s">
        <v>1260</v>
      </c>
      <c r="C155" s="31" t="s">
        <v>1261</v>
      </c>
      <c r="D155" s="31" t="s">
        <v>1262</v>
      </c>
      <c r="E155" s="31" t="s">
        <v>576</v>
      </c>
      <c r="F155" s="91">
        <v>8036285</v>
      </c>
      <c r="G155" s="32">
        <v>3.02</v>
      </c>
      <c r="H155" s="32" t="s">
        <v>889</v>
      </c>
      <c r="I155" s="79"/>
      <c r="J155" s="79"/>
      <c r="K155" s="79"/>
      <c r="L155" s="79"/>
      <c r="M155" s="79"/>
      <c r="N155" s="79"/>
      <c r="O155" s="79"/>
      <c r="P155" s="79"/>
      <c r="Q155" s="79"/>
      <c r="R155" s="79"/>
      <c r="S155" s="79"/>
      <c r="T155" s="79"/>
      <c r="U155" s="79"/>
      <c r="V155" s="79"/>
      <c r="W155" s="79"/>
      <c r="X155" s="79"/>
      <c r="Y155" s="79"/>
      <c r="Z155" s="79"/>
      <c r="AA155" s="79"/>
      <c r="AB155" s="79"/>
    </row>
    <row r="156" spans="1:28" ht="12.75" customHeight="1">
      <c r="A156" s="90">
        <v>45166</v>
      </c>
      <c r="B156" s="32" t="s">
        <v>1263</v>
      </c>
      <c r="C156" s="31" t="s">
        <v>1264</v>
      </c>
      <c r="D156" s="31" t="s">
        <v>1142</v>
      </c>
      <c r="E156" s="31" t="s">
        <v>576</v>
      </c>
      <c r="F156" s="91">
        <v>7434000</v>
      </c>
      <c r="G156" s="32">
        <v>3.86</v>
      </c>
      <c r="H156" s="32" t="s">
        <v>889</v>
      </c>
      <c r="I156" s="79"/>
      <c r="J156" s="79"/>
      <c r="K156" s="79"/>
      <c r="L156" s="79"/>
      <c r="M156" s="79"/>
      <c r="N156" s="79"/>
      <c r="O156" s="79"/>
      <c r="P156" s="79"/>
      <c r="Q156" s="79"/>
      <c r="R156" s="79"/>
      <c r="S156" s="79"/>
      <c r="T156" s="79"/>
      <c r="U156" s="79"/>
      <c r="V156" s="79"/>
      <c r="W156" s="79"/>
      <c r="X156" s="79"/>
      <c r="Y156" s="79"/>
      <c r="Z156" s="79"/>
      <c r="AA156" s="79"/>
      <c r="AB156" s="79"/>
    </row>
    <row r="157" spans="1:28" ht="15" customHeight="1">
      <c r="A157" s="90">
        <v>45166</v>
      </c>
      <c r="B157" s="32" t="s">
        <v>1265</v>
      </c>
      <c r="C157" s="31" t="s">
        <v>1266</v>
      </c>
      <c r="D157" s="31" t="s">
        <v>1294</v>
      </c>
      <c r="E157" s="31" t="s">
        <v>576</v>
      </c>
      <c r="F157" s="91">
        <v>1605595</v>
      </c>
      <c r="G157" s="32">
        <v>14.3</v>
      </c>
      <c r="H157" s="32" t="s">
        <v>889</v>
      </c>
    </row>
    <row r="158" spans="1:28" ht="15" customHeight="1">
      <c r="A158" s="90">
        <v>45166</v>
      </c>
      <c r="B158" s="32" t="s">
        <v>1295</v>
      </c>
      <c r="C158" s="31" t="s">
        <v>1296</v>
      </c>
      <c r="D158" s="31" t="s">
        <v>1297</v>
      </c>
      <c r="E158" s="31" t="s">
        <v>576</v>
      </c>
      <c r="F158" s="91">
        <v>573421</v>
      </c>
      <c r="G158" s="32">
        <v>98.26</v>
      </c>
      <c r="H158" s="32" t="s">
        <v>889</v>
      </c>
    </row>
    <row r="159" spans="1:28" ht="15" customHeight="1">
      <c r="A159" s="90">
        <v>45166</v>
      </c>
      <c r="B159" s="32" t="s">
        <v>1268</v>
      </c>
      <c r="C159" s="31" t="s">
        <v>1269</v>
      </c>
      <c r="D159" s="31" t="s">
        <v>1120</v>
      </c>
      <c r="E159" s="31" t="s">
        <v>576</v>
      </c>
      <c r="F159" s="91">
        <v>94800</v>
      </c>
      <c r="G159" s="32">
        <v>228.28</v>
      </c>
      <c r="H159" s="32" t="s">
        <v>889</v>
      </c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" footer="0"/>
  <pageSetup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521"/>
  <sheetViews>
    <sheetView tabSelected="1" topLeftCell="A116" zoomScale="80" zoomScaleNormal="80" workbookViewId="0">
      <selection activeCell="E133" sqref="E133"/>
    </sheetView>
  </sheetViews>
  <sheetFormatPr defaultColWidth="14.42578125" defaultRowHeight="15" customHeight="1"/>
  <cols>
    <col min="1" max="1" width="5.8554687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3" width="14.28515625" customWidth="1"/>
    <col min="14" max="15" width="14" customWidth="1"/>
    <col min="16" max="16" width="14.5703125" customWidth="1"/>
    <col min="17" max="17" width="17.7109375" customWidth="1"/>
    <col min="18" max="18" width="5.7109375" hidden="1" customWidth="1"/>
    <col min="19" max="19" width="12.7109375" customWidth="1"/>
    <col min="20" max="20" width="8.28515625" customWidth="1"/>
    <col min="21" max="38" width="9.28515625" customWidth="1"/>
  </cols>
  <sheetData>
    <row r="1" spans="1:38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38" ht="12" customHeight="1">
      <c r="A2" s="22"/>
      <c r="B2" s="22"/>
      <c r="C2" s="22"/>
      <c r="D2" s="22"/>
      <c r="E2" s="22"/>
      <c r="F2" s="93"/>
      <c r="G2" s="93"/>
      <c r="H2" s="93"/>
      <c r="I2" s="93"/>
      <c r="J2" s="22"/>
      <c r="K2" s="93"/>
      <c r="L2" s="93"/>
      <c r="M2" s="93"/>
      <c r="N2" s="22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38" ht="12.75" customHeight="1">
      <c r="A3" s="22"/>
      <c r="B3" s="2"/>
      <c r="C3" s="2"/>
      <c r="D3" s="2"/>
      <c r="E3" s="2"/>
      <c r="F3" s="2"/>
      <c r="G3" s="2"/>
      <c r="H3" s="2"/>
      <c r="I3" s="2"/>
      <c r="J3" s="3"/>
      <c r="K3" s="94"/>
      <c r="L3" s="93"/>
      <c r="M3" s="93"/>
      <c r="N3" s="22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38" ht="12.75" customHeight="1">
      <c r="A4" s="22"/>
      <c r="B4" s="2"/>
      <c r="C4" s="2"/>
      <c r="D4" s="2"/>
      <c r="E4" s="2"/>
      <c r="F4" s="2"/>
      <c r="G4" s="2"/>
      <c r="H4" s="2"/>
      <c r="I4" s="95"/>
      <c r="J4" s="3"/>
      <c r="K4" s="94"/>
      <c r="L4" s="93"/>
      <c r="M4" s="93"/>
      <c r="N4" s="22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38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60"/>
      <c r="M5" s="96" t="s">
        <v>310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38" ht="20.25" customHeight="1">
      <c r="A6" s="97" t="s">
        <v>928</v>
      </c>
      <c r="D6" s="1"/>
      <c r="E6" s="1"/>
      <c r="F6" s="6"/>
      <c r="G6" s="6"/>
      <c r="H6" s="6"/>
      <c r="I6" s="6"/>
      <c r="J6" s="1"/>
      <c r="K6" s="6"/>
      <c r="L6" s="6"/>
      <c r="M6" s="98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38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8">
        <f>Main!B10</f>
        <v>45167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38" ht="12.75" customHeight="1">
      <c r="B8" s="99" t="s">
        <v>578</v>
      </c>
      <c r="C8" s="99"/>
      <c r="D8" s="99"/>
      <c r="E8" s="99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38" ht="38.25" customHeight="1">
      <c r="A9" s="100" t="s">
        <v>16</v>
      </c>
      <c r="B9" s="101" t="s">
        <v>567</v>
      </c>
      <c r="C9" s="101"/>
      <c r="D9" s="102" t="s">
        <v>579</v>
      </c>
      <c r="E9" s="101" t="s">
        <v>580</v>
      </c>
      <c r="F9" s="101" t="s">
        <v>581</v>
      </c>
      <c r="G9" s="101" t="s">
        <v>582</v>
      </c>
      <c r="H9" s="101" t="s">
        <v>583</v>
      </c>
      <c r="I9" s="101" t="s">
        <v>584</v>
      </c>
      <c r="J9" s="100" t="s">
        <v>585</v>
      </c>
      <c r="K9" s="101" t="s">
        <v>586</v>
      </c>
      <c r="L9" s="103" t="s">
        <v>587</v>
      </c>
      <c r="M9" s="103" t="s">
        <v>588</v>
      </c>
      <c r="N9" s="101" t="s">
        <v>589</v>
      </c>
      <c r="O9" s="102" t="s">
        <v>590</v>
      </c>
      <c r="P9" s="101" t="s">
        <v>591</v>
      </c>
      <c r="Q9" s="1"/>
      <c r="R9" s="6"/>
      <c r="S9" s="1"/>
      <c r="T9" s="1"/>
      <c r="U9" s="1"/>
      <c r="V9" s="1"/>
      <c r="W9" s="1"/>
      <c r="X9" s="1"/>
    </row>
    <row r="10" spans="1:38" ht="14.25" customHeight="1">
      <c r="A10" s="278">
        <v>1</v>
      </c>
      <c r="B10" s="279">
        <v>45092</v>
      </c>
      <c r="C10" s="280"/>
      <c r="D10" s="281" t="s">
        <v>62</v>
      </c>
      <c r="E10" s="282" t="s">
        <v>592</v>
      </c>
      <c r="F10" s="239">
        <v>6800</v>
      </c>
      <c r="G10" s="242">
        <v>6400</v>
      </c>
      <c r="H10" s="242">
        <v>7150</v>
      </c>
      <c r="I10" s="283" t="s">
        <v>849</v>
      </c>
      <c r="J10" s="111" t="s">
        <v>916</v>
      </c>
      <c r="K10" s="111">
        <f>H10-F10</f>
        <v>350</v>
      </c>
      <c r="L10" s="112">
        <f>(F10*-0.3)/100</f>
        <v>-20.399999999999999</v>
      </c>
      <c r="M10" s="113">
        <f>(K10+L10)/F10</f>
        <v>4.8470588235294119E-2</v>
      </c>
      <c r="N10" s="258" t="s">
        <v>595</v>
      </c>
      <c r="O10" s="260">
        <v>45139</v>
      </c>
      <c r="P10" s="259" t="s">
        <v>311</v>
      </c>
      <c r="Q10" s="41"/>
      <c r="R10" s="41" t="s">
        <v>594</v>
      </c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</row>
    <row r="11" spans="1:38" ht="14.25" customHeight="1">
      <c r="A11" s="278">
        <v>2</v>
      </c>
      <c r="B11" s="279">
        <v>45111</v>
      </c>
      <c r="C11" s="280"/>
      <c r="D11" s="281" t="s">
        <v>82</v>
      </c>
      <c r="E11" s="337" t="s">
        <v>1033</v>
      </c>
      <c r="F11" s="239">
        <v>253.5</v>
      </c>
      <c r="G11" s="242">
        <v>234</v>
      </c>
      <c r="H11" s="242">
        <v>272</v>
      </c>
      <c r="I11" s="283" t="s">
        <v>872</v>
      </c>
      <c r="J11" s="111" t="s">
        <v>1024</v>
      </c>
      <c r="K11" s="111">
        <f>H11-F11</f>
        <v>18.5</v>
      </c>
      <c r="L11" s="112">
        <f>(F11*-0.3)/100</f>
        <v>-0.76049999999999995</v>
      </c>
      <c r="M11" s="113">
        <f>(K11+L11)/F11</f>
        <v>6.9978303747534512E-2</v>
      </c>
      <c r="N11" s="258" t="s">
        <v>595</v>
      </c>
      <c r="O11" s="260">
        <v>45146</v>
      </c>
      <c r="P11" s="259" t="s">
        <v>311</v>
      </c>
      <c r="Q11" s="41"/>
      <c r="R11" s="41" t="s">
        <v>594</v>
      </c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</row>
    <row r="12" spans="1:38" ht="14.25" customHeight="1">
      <c r="A12" s="278">
        <v>3</v>
      </c>
      <c r="B12" s="279">
        <v>45112</v>
      </c>
      <c r="C12" s="280"/>
      <c r="D12" s="281" t="s">
        <v>387</v>
      </c>
      <c r="E12" s="282" t="s">
        <v>592</v>
      </c>
      <c r="F12" s="239">
        <v>1465</v>
      </c>
      <c r="G12" s="242">
        <v>1395</v>
      </c>
      <c r="H12" s="242">
        <v>1545</v>
      </c>
      <c r="I12" s="283" t="s">
        <v>874</v>
      </c>
      <c r="J12" s="111" t="s">
        <v>1004</v>
      </c>
      <c r="K12" s="111">
        <f>H12-F12</f>
        <v>80</v>
      </c>
      <c r="L12" s="112">
        <f>(F12*-0.3)/100</f>
        <v>-4.3949999999999996</v>
      </c>
      <c r="M12" s="113">
        <f>(K12+L12)/F12</f>
        <v>5.1607508532423213E-2</v>
      </c>
      <c r="N12" s="258" t="s">
        <v>595</v>
      </c>
      <c r="O12" s="260">
        <v>45149</v>
      </c>
      <c r="P12" s="259" t="s">
        <v>311</v>
      </c>
      <c r="Q12" s="41"/>
      <c r="R12" s="41" t="s">
        <v>607</v>
      </c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  <c r="AF12" s="41"/>
      <c r="AG12" s="41"/>
      <c r="AH12" s="41"/>
      <c r="AI12" s="41"/>
      <c r="AJ12" s="41"/>
      <c r="AK12" s="41"/>
      <c r="AL12" s="41"/>
    </row>
    <row r="13" spans="1:38" ht="14.25" customHeight="1">
      <c r="A13" s="261">
        <v>4</v>
      </c>
      <c r="B13" s="245">
        <v>45119</v>
      </c>
      <c r="C13" s="262"/>
      <c r="D13" s="263" t="s">
        <v>129</v>
      </c>
      <c r="E13" s="264" t="s">
        <v>592</v>
      </c>
      <c r="F13" s="244" t="s">
        <v>878</v>
      </c>
      <c r="G13" s="246">
        <v>1540</v>
      </c>
      <c r="H13" s="244"/>
      <c r="I13" s="244" t="s">
        <v>877</v>
      </c>
      <c r="J13" s="246" t="s">
        <v>593</v>
      </c>
      <c r="K13" s="246"/>
      <c r="L13" s="257"/>
      <c r="M13" s="265"/>
      <c r="N13" s="246"/>
      <c r="O13" s="266"/>
      <c r="P13" s="114">
        <f>VLOOKUP(D13,'MidCap Intra'!$B$11:$C$568,2,0)</f>
        <v>1577.75</v>
      </c>
      <c r="Q13" s="41"/>
      <c r="R13" s="41" t="s">
        <v>594</v>
      </c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41"/>
      <c r="AK13" s="41"/>
      <c r="AL13" s="41"/>
    </row>
    <row r="14" spans="1:38" ht="14.25" customHeight="1">
      <c r="A14" s="278">
        <v>5</v>
      </c>
      <c r="B14" s="279">
        <v>45120</v>
      </c>
      <c r="C14" s="280"/>
      <c r="D14" s="281" t="s">
        <v>430</v>
      </c>
      <c r="E14" s="337" t="s">
        <v>1033</v>
      </c>
      <c r="F14" s="239">
        <v>106.4</v>
      </c>
      <c r="G14" s="242">
        <v>102</v>
      </c>
      <c r="H14" s="242">
        <v>113.5</v>
      </c>
      <c r="I14" s="283" t="s">
        <v>880</v>
      </c>
      <c r="J14" s="111" t="s">
        <v>1034</v>
      </c>
      <c r="K14" s="111">
        <f>H14-F14</f>
        <v>7.0999999999999943</v>
      </c>
      <c r="L14" s="112">
        <f>(F14*-0.3)/100</f>
        <v>-0.31920000000000004</v>
      </c>
      <c r="M14" s="113">
        <f>(K14+L14)/F14</f>
        <v>6.3729323308270622E-2</v>
      </c>
      <c r="N14" s="258" t="s">
        <v>595</v>
      </c>
      <c r="O14" s="260">
        <v>45152</v>
      </c>
      <c r="P14" s="259" t="s">
        <v>311</v>
      </c>
      <c r="Q14" s="41"/>
      <c r="R14" s="41" t="s">
        <v>594</v>
      </c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1"/>
      <c r="AG14" s="41"/>
      <c r="AH14" s="41"/>
      <c r="AI14" s="41"/>
      <c r="AJ14" s="41"/>
      <c r="AK14" s="41"/>
      <c r="AL14" s="41"/>
    </row>
    <row r="15" spans="1:38" ht="14.25" customHeight="1">
      <c r="A15" s="340">
        <v>6</v>
      </c>
      <c r="B15" s="341">
        <v>45125</v>
      </c>
      <c r="C15" s="342"/>
      <c r="D15" s="343" t="s">
        <v>215</v>
      </c>
      <c r="E15" s="344" t="s">
        <v>592</v>
      </c>
      <c r="F15" s="345">
        <v>579</v>
      </c>
      <c r="G15" s="346">
        <v>548</v>
      </c>
      <c r="H15" s="345">
        <v>581</v>
      </c>
      <c r="I15" s="345" t="s">
        <v>885</v>
      </c>
      <c r="J15" s="329" t="s">
        <v>1126</v>
      </c>
      <c r="K15" s="329">
        <f>H15-F15</f>
        <v>2</v>
      </c>
      <c r="L15" s="330">
        <f>(F15*-0.3)/100</f>
        <v>-1.7369999999999999</v>
      </c>
      <c r="M15" s="331">
        <f>(K15+L15)/F15</f>
        <v>4.5423143350604512E-4</v>
      </c>
      <c r="N15" s="332" t="s">
        <v>615</v>
      </c>
      <c r="O15" s="333">
        <v>45162</v>
      </c>
      <c r="P15" s="347" t="s">
        <v>311</v>
      </c>
      <c r="Q15" s="41"/>
      <c r="R15" s="41" t="s">
        <v>594</v>
      </c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1"/>
      <c r="AG15" s="41"/>
      <c r="AH15" s="41"/>
      <c r="AI15" s="41"/>
      <c r="AJ15" s="41"/>
      <c r="AK15" s="41"/>
      <c r="AL15" s="41"/>
    </row>
    <row r="16" spans="1:38" ht="14.25" customHeight="1">
      <c r="A16" s="306">
        <v>7</v>
      </c>
      <c r="B16" s="289">
        <v>45125</v>
      </c>
      <c r="C16" s="307"/>
      <c r="D16" s="308" t="s">
        <v>499</v>
      </c>
      <c r="E16" s="309" t="s">
        <v>592</v>
      </c>
      <c r="F16" s="288">
        <v>178</v>
      </c>
      <c r="G16" s="290">
        <v>168</v>
      </c>
      <c r="H16" s="288">
        <v>170</v>
      </c>
      <c r="I16" s="288" t="s">
        <v>886</v>
      </c>
      <c r="J16" s="310" t="s">
        <v>921</v>
      </c>
      <c r="K16" s="310">
        <f t="shared" ref="K16" si="0">H16-F16</f>
        <v>-8</v>
      </c>
      <c r="L16" s="311">
        <f>(F16*-0.3)/100</f>
        <v>-0.53400000000000003</v>
      </c>
      <c r="M16" s="312">
        <f t="shared" ref="M16" si="1">(K16+L16)/F16</f>
        <v>-4.7943820224719103E-2</v>
      </c>
      <c r="N16" s="313" t="s">
        <v>606</v>
      </c>
      <c r="O16" s="314">
        <v>45140</v>
      </c>
      <c r="P16" s="315"/>
      <c r="Q16" s="41"/>
      <c r="R16" s="41" t="s">
        <v>594</v>
      </c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41"/>
      <c r="AJ16" s="41"/>
      <c r="AK16" s="41"/>
      <c r="AL16" s="41"/>
    </row>
    <row r="17" spans="1:38" ht="14.25" customHeight="1">
      <c r="A17" s="278">
        <v>8</v>
      </c>
      <c r="B17" s="279">
        <v>45133</v>
      </c>
      <c r="C17" s="280"/>
      <c r="D17" s="281" t="s">
        <v>428</v>
      </c>
      <c r="E17" s="282" t="s">
        <v>592</v>
      </c>
      <c r="F17" s="239">
        <v>326</v>
      </c>
      <c r="G17" s="242">
        <v>299</v>
      </c>
      <c r="H17" s="242">
        <v>345.5</v>
      </c>
      <c r="I17" s="283" t="s">
        <v>890</v>
      </c>
      <c r="J17" s="111" t="s">
        <v>918</v>
      </c>
      <c r="K17" s="111">
        <f t="shared" ref="K17" si="2">H17-F17</f>
        <v>19.5</v>
      </c>
      <c r="L17" s="112">
        <f>(F17*-0.3)/100</f>
        <v>-0.97799999999999998</v>
      </c>
      <c r="M17" s="113">
        <f t="shared" ref="M17" si="3">(K17+L17)/F17</f>
        <v>5.6815950920245391E-2</v>
      </c>
      <c r="N17" s="258" t="s">
        <v>595</v>
      </c>
      <c r="O17" s="260">
        <v>45140</v>
      </c>
      <c r="P17" s="259"/>
      <c r="Q17" s="41"/>
      <c r="R17" s="41" t="s">
        <v>594</v>
      </c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41"/>
      <c r="AL17" s="41"/>
    </row>
    <row r="18" spans="1:38" ht="14.25" customHeight="1">
      <c r="A18" s="261">
        <v>9</v>
      </c>
      <c r="B18" s="245">
        <v>45133</v>
      </c>
      <c r="C18" s="262"/>
      <c r="D18" s="268" t="s">
        <v>74</v>
      </c>
      <c r="E18" s="264" t="s">
        <v>592</v>
      </c>
      <c r="F18" s="244" t="s">
        <v>891</v>
      </c>
      <c r="G18" s="246">
        <v>185</v>
      </c>
      <c r="H18" s="244"/>
      <c r="I18" s="244" t="s">
        <v>892</v>
      </c>
      <c r="J18" s="246" t="s">
        <v>593</v>
      </c>
      <c r="K18" s="246"/>
      <c r="L18" s="257"/>
      <c r="M18" s="265"/>
      <c r="N18" s="246"/>
      <c r="O18" s="266"/>
      <c r="P18" s="114">
        <f>VLOOKUP(D18,'MidCap Intra'!$B$11:$C$568,2,0)</f>
        <v>190.15</v>
      </c>
      <c r="Q18" s="41"/>
      <c r="R18" s="41" t="s">
        <v>594</v>
      </c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41"/>
      <c r="AG18" s="41"/>
      <c r="AH18" s="41"/>
      <c r="AI18" s="41"/>
      <c r="AJ18" s="41"/>
      <c r="AK18" s="41"/>
      <c r="AL18" s="41"/>
    </row>
    <row r="19" spans="1:38" ht="14.25" customHeight="1">
      <c r="A19" s="247">
        <v>10</v>
      </c>
      <c r="B19" s="105">
        <v>45133</v>
      </c>
      <c r="C19" s="248"/>
      <c r="D19" s="269" t="s">
        <v>491</v>
      </c>
      <c r="E19" s="264" t="s">
        <v>592</v>
      </c>
      <c r="F19" s="104" t="s">
        <v>893</v>
      </c>
      <c r="G19" s="106">
        <v>118</v>
      </c>
      <c r="H19" s="104"/>
      <c r="I19" s="104" t="s">
        <v>894</v>
      </c>
      <c r="J19" s="106" t="s">
        <v>593</v>
      </c>
      <c r="K19" s="246"/>
      <c r="L19" s="257"/>
      <c r="M19" s="265"/>
      <c r="N19" s="246"/>
      <c r="O19" s="266"/>
      <c r="P19" s="114">
        <f>VLOOKUP(D19,'MidCap Intra'!$B$11:$C$568,2,0)</f>
        <v>126.85</v>
      </c>
      <c r="Q19" s="41"/>
      <c r="R19" s="41" t="s">
        <v>594</v>
      </c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41"/>
      <c r="AG19" s="41"/>
      <c r="AH19" s="41"/>
      <c r="AI19" s="41"/>
      <c r="AJ19" s="41"/>
      <c r="AK19" s="41"/>
      <c r="AL19" s="41"/>
    </row>
    <row r="20" spans="1:38" ht="14.25" customHeight="1">
      <c r="A20" s="306">
        <v>11</v>
      </c>
      <c r="B20" s="289">
        <v>45134</v>
      </c>
      <c r="C20" s="307"/>
      <c r="D20" s="308" t="s">
        <v>151</v>
      </c>
      <c r="E20" s="309" t="s">
        <v>592</v>
      </c>
      <c r="F20" s="288">
        <v>173.5</v>
      </c>
      <c r="G20" s="290">
        <v>164</v>
      </c>
      <c r="H20" s="288">
        <v>164</v>
      </c>
      <c r="I20" s="288" t="s">
        <v>895</v>
      </c>
      <c r="J20" s="310" t="s">
        <v>1042</v>
      </c>
      <c r="K20" s="310">
        <f t="shared" ref="K20" si="4">H20-F20</f>
        <v>-9.5</v>
      </c>
      <c r="L20" s="311">
        <f>(F20*-0.3)/100</f>
        <v>-0.52049999999999996</v>
      </c>
      <c r="M20" s="312">
        <f t="shared" ref="M20" si="5">(K20+L20)/F20</f>
        <v>-5.7755043227665705E-2</v>
      </c>
      <c r="N20" s="313" t="s">
        <v>606</v>
      </c>
      <c r="O20" s="314">
        <v>45154</v>
      </c>
      <c r="P20" s="315"/>
      <c r="Q20" s="41"/>
      <c r="R20" s="41" t="s">
        <v>594</v>
      </c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1"/>
      <c r="AJ20" s="41"/>
      <c r="AK20" s="41"/>
      <c r="AL20" s="41"/>
    </row>
    <row r="21" spans="1:38" ht="15" customHeight="1">
      <c r="A21" s="278">
        <v>12</v>
      </c>
      <c r="B21" s="279">
        <v>45135</v>
      </c>
      <c r="C21" s="280"/>
      <c r="D21" s="281" t="s">
        <v>459</v>
      </c>
      <c r="E21" s="282" t="s">
        <v>592</v>
      </c>
      <c r="F21" s="239">
        <v>2045</v>
      </c>
      <c r="G21" s="242">
        <v>1840</v>
      </c>
      <c r="H21" s="242">
        <v>2154</v>
      </c>
      <c r="I21" s="283" t="s">
        <v>876</v>
      </c>
      <c r="J21" s="111" t="s">
        <v>1036</v>
      </c>
      <c r="K21" s="111">
        <f t="shared" ref="K21" si="6">H21-F21</f>
        <v>109</v>
      </c>
      <c r="L21" s="112">
        <f>(F21*-0.3)/100</f>
        <v>-6.1349999999999998</v>
      </c>
      <c r="M21" s="113">
        <f t="shared" ref="M21" si="7">(K21+L21)/F21</f>
        <v>5.0300733496332517E-2</v>
      </c>
      <c r="N21" s="258" t="s">
        <v>595</v>
      </c>
      <c r="O21" s="260">
        <v>45152</v>
      </c>
      <c r="P21" s="259"/>
      <c r="R21" s="41" t="s">
        <v>594</v>
      </c>
    </row>
    <row r="22" spans="1:38" ht="15" customHeight="1">
      <c r="A22" s="306">
        <v>13</v>
      </c>
      <c r="B22" s="289">
        <v>45139</v>
      </c>
      <c r="C22" s="307"/>
      <c r="D22" s="308" t="s">
        <v>301</v>
      </c>
      <c r="E22" s="309" t="s">
        <v>592</v>
      </c>
      <c r="F22" s="288">
        <v>3035</v>
      </c>
      <c r="G22" s="290">
        <v>2880</v>
      </c>
      <c r="H22" s="288">
        <v>2865</v>
      </c>
      <c r="I22" s="288" t="s">
        <v>910</v>
      </c>
      <c r="J22" s="310" t="s">
        <v>1015</v>
      </c>
      <c r="K22" s="310">
        <f t="shared" ref="K22" si="8">H22-F22</f>
        <v>-170</v>
      </c>
      <c r="L22" s="311">
        <f>(F22*-0.3)/100</f>
        <v>-9.1050000000000004</v>
      </c>
      <c r="M22" s="312">
        <f t="shared" ref="M22" si="9">(K22+L22)/F22</f>
        <v>-5.9013179571663917E-2</v>
      </c>
      <c r="N22" s="313" t="s">
        <v>606</v>
      </c>
      <c r="O22" s="314">
        <v>45149</v>
      </c>
      <c r="P22" s="315"/>
    </row>
    <row r="23" spans="1:38" ht="15" customHeight="1">
      <c r="A23" s="261">
        <v>14</v>
      </c>
      <c r="B23" s="245">
        <v>45142</v>
      </c>
      <c r="C23" s="262"/>
      <c r="D23" s="263" t="s">
        <v>556</v>
      </c>
      <c r="E23" s="264" t="s">
        <v>592</v>
      </c>
      <c r="F23" s="244" t="s">
        <v>956</v>
      </c>
      <c r="G23" s="246">
        <v>1745</v>
      </c>
      <c r="H23" s="244"/>
      <c r="I23" s="244" t="s">
        <v>957</v>
      </c>
      <c r="J23" s="246" t="s">
        <v>593</v>
      </c>
      <c r="K23" s="246"/>
      <c r="L23" s="257"/>
      <c r="M23" s="265"/>
      <c r="N23" s="246"/>
      <c r="O23" s="266"/>
      <c r="P23" s="114">
        <f>VLOOKUP(D23,'MidCap Intra'!$B$11:$C$568,2,0)</f>
        <v>1789.9</v>
      </c>
    </row>
    <row r="24" spans="1:38" ht="15" customHeight="1">
      <c r="A24" s="261">
        <v>15</v>
      </c>
      <c r="B24" s="245">
        <v>45145</v>
      </c>
      <c r="C24" s="262"/>
      <c r="D24" s="263" t="s">
        <v>535</v>
      </c>
      <c r="E24" s="264" t="s">
        <v>592</v>
      </c>
      <c r="F24" s="244" t="s">
        <v>960</v>
      </c>
      <c r="G24" s="246">
        <v>365</v>
      </c>
      <c r="H24" s="244"/>
      <c r="I24" s="244" t="s">
        <v>961</v>
      </c>
      <c r="J24" s="246" t="s">
        <v>593</v>
      </c>
      <c r="K24" s="246"/>
      <c r="L24" s="257"/>
      <c r="M24" s="265"/>
      <c r="N24" s="246"/>
      <c r="O24" s="266"/>
      <c r="P24" s="114">
        <f>VLOOKUP(D24,'MidCap Intra'!$B$11:$C$568,2,0)</f>
        <v>399.95</v>
      </c>
    </row>
    <row r="25" spans="1:38" ht="15" customHeight="1">
      <c r="A25" s="261">
        <v>16</v>
      </c>
      <c r="B25" s="245">
        <v>45146</v>
      </c>
      <c r="C25" s="262"/>
      <c r="D25" s="268" t="s">
        <v>223</v>
      </c>
      <c r="E25" s="264" t="s">
        <v>592</v>
      </c>
      <c r="F25" s="244" t="s">
        <v>967</v>
      </c>
      <c r="G25" s="246">
        <v>965</v>
      </c>
      <c r="H25" s="244"/>
      <c r="I25" s="244" t="s">
        <v>968</v>
      </c>
      <c r="J25" s="246" t="s">
        <v>593</v>
      </c>
      <c r="K25" s="246"/>
      <c r="L25" s="257"/>
      <c r="M25" s="265"/>
      <c r="N25" s="246"/>
      <c r="O25" s="266"/>
      <c r="P25" s="114">
        <f>VLOOKUP(D25,'MidCap Intra'!$B$11:$C$568,2,0)</f>
        <v>1035.75</v>
      </c>
    </row>
    <row r="26" spans="1:38" ht="15" customHeight="1">
      <c r="A26" s="278">
        <v>17</v>
      </c>
      <c r="B26" s="279">
        <v>45147</v>
      </c>
      <c r="C26" s="280"/>
      <c r="D26" s="281" t="s">
        <v>303</v>
      </c>
      <c r="E26" s="337" t="s">
        <v>1033</v>
      </c>
      <c r="F26" s="239">
        <v>816.25</v>
      </c>
      <c r="G26" s="242">
        <v>750</v>
      </c>
      <c r="H26" s="242">
        <v>865</v>
      </c>
      <c r="I26" s="283" t="s">
        <v>985</v>
      </c>
      <c r="J26" s="111" t="s">
        <v>1032</v>
      </c>
      <c r="K26" s="111">
        <f t="shared" ref="K26:K27" si="10">H26-F26</f>
        <v>48.75</v>
      </c>
      <c r="L26" s="112">
        <f>(F26*-0.3)/100</f>
        <v>-2.44875</v>
      </c>
      <c r="M26" s="113">
        <f t="shared" ref="M26:M27" si="11">(K26+L26)/F26</f>
        <v>5.6724349157733542E-2</v>
      </c>
      <c r="N26" s="258" t="s">
        <v>595</v>
      </c>
      <c r="O26" s="260">
        <v>45152</v>
      </c>
      <c r="P26" s="335"/>
    </row>
    <row r="27" spans="1:38" ht="15" customHeight="1">
      <c r="A27" s="306">
        <v>18</v>
      </c>
      <c r="B27" s="289">
        <v>45149</v>
      </c>
      <c r="C27" s="307"/>
      <c r="D27" s="308" t="s">
        <v>137</v>
      </c>
      <c r="E27" s="309" t="s">
        <v>592</v>
      </c>
      <c r="F27" s="288">
        <v>160</v>
      </c>
      <c r="G27" s="290">
        <v>150</v>
      </c>
      <c r="H27" s="288">
        <v>150</v>
      </c>
      <c r="I27" s="288" t="s">
        <v>1006</v>
      </c>
      <c r="J27" s="310" t="s">
        <v>984</v>
      </c>
      <c r="K27" s="310">
        <f t="shared" si="10"/>
        <v>-10</v>
      </c>
      <c r="L27" s="311">
        <f>(F27*-0.3)/100</f>
        <v>-0.48</v>
      </c>
      <c r="M27" s="312">
        <f t="shared" si="11"/>
        <v>-6.5500000000000003E-2</v>
      </c>
      <c r="N27" s="313" t="s">
        <v>606</v>
      </c>
      <c r="O27" s="314">
        <v>45154</v>
      </c>
      <c r="P27" s="315"/>
    </row>
    <row r="28" spans="1:38" ht="15" customHeight="1">
      <c r="A28" s="278">
        <v>19</v>
      </c>
      <c r="B28" s="279">
        <v>45152</v>
      </c>
      <c r="C28" s="280"/>
      <c r="D28" s="281" t="s">
        <v>114</v>
      </c>
      <c r="E28" s="337" t="s">
        <v>592</v>
      </c>
      <c r="F28" s="239">
        <v>132</v>
      </c>
      <c r="G28" s="242">
        <v>120</v>
      </c>
      <c r="H28" s="242">
        <v>139</v>
      </c>
      <c r="I28" s="283" t="s">
        <v>894</v>
      </c>
      <c r="J28" s="111" t="s">
        <v>998</v>
      </c>
      <c r="K28" s="111">
        <f t="shared" ref="K28" si="12">H28-F28</f>
        <v>7</v>
      </c>
      <c r="L28" s="112">
        <f>(F28*-0.3)/100</f>
        <v>-0.39600000000000002</v>
      </c>
      <c r="M28" s="113">
        <f t="shared" ref="M28" si="13">(K28+L28)/F28</f>
        <v>5.0030303030303029E-2</v>
      </c>
      <c r="N28" s="258" t="s">
        <v>595</v>
      </c>
      <c r="O28" s="260">
        <v>45161</v>
      </c>
      <c r="P28" s="335"/>
    </row>
    <row r="29" spans="1:38" ht="15" customHeight="1">
      <c r="A29" s="278">
        <v>20</v>
      </c>
      <c r="B29" s="279">
        <v>45154</v>
      </c>
      <c r="C29" s="280"/>
      <c r="D29" s="281" t="s">
        <v>354</v>
      </c>
      <c r="E29" s="337" t="s">
        <v>592</v>
      </c>
      <c r="F29" s="239">
        <v>1030</v>
      </c>
      <c r="G29" s="242">
        <v>930</v>
      </c>
      <c r="H29" s="242">
        <v>1082</v>
      </c>
      <c r="I29" s="283" t="s">
        <v>1043</v>
      </c>
      <c r="J29" s="111" t="s">
        <v>1044</v>
      </c>
      <c r="K29" s="111">
        <f t="shared" ref="K29:K30" si="14">H29-F29</f>
        <v>52</v>
      </c>
      <c r="L29" s="112">
        <f>(F29*-0.02)/100</f>
        <v>-0.20600000000000002</v>
      </c>
      <c r="M29" s="113">
        <f t="shared" ref="M29:M30" si="15">(K29+L29)/F29</f>
        <v>5.0285436893203882E-2</v>
      </c>
      <c r="N29" s="258" t="s">
        <v>595</v>
      </c>
      <c r="O29" s="260">
        <v>45154</v>
      </c>
      <c r="P29" s="335"/>
    </row>
    <row r="30" spans="1:38" ht="15" customHeight="1">
      <c r="A30" s="278">
        <v>21</v>
      </c>
      <c r="B30" s="279">
        <v>45155</v>
      </c>
      <c r="C30" s="280"/>
      <c r="D30" s="281" t="s">
        <v>354</v>
      </c>
      <c r="E30" s="337" t="s">
        <v>592</v>
      </c>
      <c r="F30" s="239">
        <v>1085</v>
      </c>
      <c r="G30" s="242">
        <v>995</v>
      </c>
      <c r="H30" s="242">
        <v>1142.5</v>
      </c>
      <c r="I30" s="283" t="s">
        <v>1052</v>
      </c>
      <c r="J30" s="111" t="s">
        <v>1086</v>
      </c>
      <c r="K30" s="111">
        <f t="shared" si="14"/>
        <v>57.5</v>
      </c>
      <c r="L30" s="112">
        <f>(F30*-0.3)/100</f>
        <v>-3.2549999999999999</v>
      </c>
      <c r="M30" s="113">
        <f t="shared" si="15"/>
        <v>4.9995391705069121E-2</v>
      </c>
      <c r="N30" s="258" t="s">
        <v>595</v>
      </c>
      <c r="O30" s="260">
        <v>45159</v>
      </c>
      <c r="P30" s="335"/>
    </row>
    <row r="31" spans="1:38" ht="15" customHeight="1">
      <c r="A31" s="261">
        <v>22</v>
      </c>
      <c r="B31" s="245">
        <v>45160</v>
      </c>
      <c r="C31" s="262"/>
      <c r="D31" s="268" t="s">
        <v>62</v>
      </c>
      <c r="E31" s="264" t="s">
        <v>592</v>
      </c>
      <c r="F31" s="244" t="s">
        <v>1100</v>
      </c>
      <c r="G31" s="246">
        <v>6400</v>
      </c>
      <c r="H31" s="244"/>
      <c r="I31" s="244" t="s">
        <v>1091</v>
      </c>
      <c r="J31" s="246" t="s">
        <v>593</v>
      </c>
      <c r="K31" s="246"/>
      <c r="L31" s="257"/>
      <c r="M31" s="265"/>
      <c r="N31" s="246"/>
      <c r="O31" s="266"/>
      <c r="P31" s="114">
        <f>VLOOKUP(D31,'MidCap Intra'!$B$11:$C$568,2,0)</f>
        <v>6923.6</v>
      </c>
    </row>
    <row r="32" spans="1:38" ht="15" customHeight="1">
      <c r="A32" s="261">
        <v>23</v>
      </c>
      <c r="B32" s="245">
        <v>45160</v>
      </c>
      <c r="C32" s="262"/>
      <c r="D32" s="268" t="s">
        <v>476</v>
      </c>
      <c r="E32" s="264" t="s">
        <v>592</v>
      </c>
      <c r="F32" s="244" t="s">
        <v>1098</v>
      </c>
      <c r="G32" s="246">
        <v>142</v>
      </c>
      <c r="H32" s="244"/>
      <c r="I32" s="244" t="s">
        <v>1099</v>
      </c>
      <c r="J32" s="246" t="s">
        <v>593</v>
      </c>
      <c r="K32" s="246"/>
      <c r="L32" s="257"/>
      <c r="M32" s="265"/>
      <c r="N32" s="246"/>
      <c r="O32" s="266"/>
      <c r="P32" s="114">
        <f>VLOOKUP(D32,'MidCap Intra'!$B$11:$C$568,2,0)</f>
        <v>156.85</v>
      </c>
    </row>
    <row r="33" spans="1:38" ht="15" customHeight="1">
      <c r="A33" s="261">
        <v>24</v>
      </c>
      <c r="B33" s="245">
        <v>45163</v>
      </c>
      <c r="C33" s="262"/>
      <c r="D33" s="268" t="s">
        <v>994</v>
      </c>
      <c r="E33" s="264" t="s">
        <v>592</v>
      </c>
      <c r="F33" s="244" t="s">
        <v>1127</v>
      </c>
      <c r="G33" s="246">
        <v>133</v>
      </c>
      <c r="H33" s="244"/>
      <c r="I33" s="244" t="s">
        <v>1128</v>
      </c>
      <c r="J33" s="246" t="s">
        <v>593</v>
      </c>
      <c r="K33" s="246"/>
      <c r="L33" s="257"/>
      <c r="M33" s="265"/>
      <c r="N33" s="246"/>
      <c r="O33" s="266"/>
      <c r="P33" s="257"/>
    </row>
    <row r="34" spans="1:38" ht="15" customHeight="1">
      <c r="A34" s="261"/>
      <c r="B34" s="245"/>
      <c r="C34" s="262"/>
      <c r="D34" s="268"/>
      <c r="E34" s="264"/>
      <c r="F34" s="244"/>
      <c r="G34" s="246"/>
      <c r="H34" s="244"/>
      <c r="I34" s="244"/>
      <c r="J34" s="246"/>
      <c r="K34" s="246"/>
      <c r="L34" s="257"/>
      <c r="M34" s="265"/>
      <c r="N34" s="246"/>
      <c r="O34" s="266"/>
      <c r="P34" s="257"/>
    </row>
    <row r="35" spans="1:38" ht="15" customHeight="1">
      <c r="A35" s="261"/>
      <c r="B35" s="245"/>
      <c r="C35" s="262"/>
      <c r="D35" s="263"/>
      <c r="E35" s="264"/>
      <c r="F35" s="244"/>
      <c r="G35" s="246"/>
      <c r="H35" s="244"/>
      <c r="I35" s="244"/>
      <c r="J35" s="246"/>
      <c r="K35" s="246"/>
      <c r="L35" s="257"/>
      <c r="M35" s="265"/>
      <c r="N35" s="246"/>
      <c r="O35" s="266"/>
      <c r="P35" s="257"/>
    </row>
    <row r="40" spans="1:38" ht="14.25" customHeight="1">
      <c r="A40" s="115"/>
      <c r="B40" s="116"/>
      <c r="C40" s="117"/>
      <c r="D40" s="118"/>
      <c r="E40" s="119"/>
      <c r="F40" s="119"/>
      <c r="G40" s="115"/>
      <c r="H40" s="119"/>
      <c r="I40" s="120"/>
      <c r="J40" s="121"/>
      <c r="K40" s="121"/>
      <c r="L40" s="122"/>
      <c r="M40" s="123"/>
      <c r="N40" s="124"/>
      <c r="O40" s="125"/>
      <c r="P40" s="126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41"/>
      <c r="AH40" s="41"/>
      <c r="AI40" s="41"/>
      <c r="AJ40" s="41"/>
      <c r="AK40" s="41"/>
      <c r="AL40" s="41"/>
    </row>
    <row r="41" spans="1:38" ht="12" customHeight="1">
      <c r="A41" s="127" t="s">
        <v>596</v>
      </c>
      <c r="B41" s="128"/>
      <c r="C41" s="129"/>
      <c r="E41" s="130"/>
      <c r="F41" s="130"/>
      <c r="G41" s="130"/>
      <c r="H41" s="130"/>
      <c r="I41" s="130"/>
      <c r="J41" s="131"/>
      <c r="K41" s="130"/>
      <c r="L41" s="132"/>
      <c r="M41" s="60"/>
      <c r="N41" s="131"/>
      <c r="O41" s="129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41"/>
      <c r="AH41" s="41"/>
      <c r="AI41" s="41"/>
      <c r="AJ41" s="41"/>
      <c r="AK41" s="41"/>
      <c r="AL41" s="41"/>
    </row>
    <row r="42" spans="1:38" ht="12" customHeight="1">
      <c r="A42" s="133" t="s">
        <v>597</v>
      </c>
      <c r="B42" s="127"/>
      <c r="C42" s="127"/>
      <c r="D42" s="127"/>
      <c r="E42" s="41"/>
      <c r="F42" s="134" t="s">
        <v>598</v>
      </c>
      <c r="G42" s="6"/>
      <c r="H42" s="6"/>
      <c r="I42" s="6"/>
      <c r="J42" s="135"/>
      <c r="K42" s="136"/>
      <c r="L42" s="136"/>
      <c r="M42" s="137"/>
      <c r="N42" s="1"/>
      <c r="O42" s="138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1"/>
      <c r="AJ42" s="41"/>
      <c r="AK42" s="41"/>
      <c r="AL42" s="41"/>
    </row>
    <row r="43" spans="1:38" ht="12" customHeight="1">
      <c r="A43" s="127" t="s">
        <v>599</v>
      </c>
      <c r="B43" s="127"/>
      <c r="C43" s="127"/>
      <c r="D43" s="127" t="s">
        <v>600</v>
      </c>
      <c r="E43" s="6"/>
      <c r="F43" s="134" t="s">
        <v>601</v>
      </c>
      <c r="G43" s="6"/>
      <c r="H43" s="6"/>
      <c r="I43" s="6"/>
      <c r="J43" s="135"/>
      <c r="K43" s="136"/>
      <c r="L43" s="136"/>
      <c r="M43" s="137"/>
      <c r="N43" s="1"/>
      <c r="O43" s="138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J43" s="41"/>
      <c r="AK43" s="41"/>
      <c r="AL43" s="41"/>
    </row>
    <row r="44" spans="1:38" ht="12" customHeight="1">
      <c r="A44" s="127"/>
      <c r="B44" s="127"/>
      <c r="C44" s="127"/>
      <c r="D44" s="127"/>
      <c r="E44" s="6"/>
      <c r="F44" s="6"/>
      <c r="G44" s="6"/>
      <c r="H44" s="6"/>
      <c r="I44" s="6"/>
      <c r="J44" s="139"/>
      <c r="K44" s="136"/>
      <c r="L44" s="136"/>
      <c r="M44" s="6"/>
      <c r="N44" s="140"/>
      <c r="O44" s="1"/>
      <c r="P44" s="41"/>
      <c r="Q44" s="41"/>
      <c r="R44" s="41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  <c r="AF44" s="41"/>
      <c r="AG44" s="41"/>
      <c r="AH44" s="41"/>
      <c r="AI44" s="41"/>
      <c r="AJ44" s="41"/>
      <c r="AK44" s="41"/>
      <c r="AL44" s="41"/>
    </row>
    <row r="45" spans="1:38" ht="12.75" customHeight="1">
      <c r="A45" s="1"/>
      <c r="B45" s="141" t="s">
        <v>602</v>
      </c>
      <c r="C45" s="141"/>
      <c r="D45" s="141"/>
      <c r="E45" s="141"/>
      <c r="F45" s="142"/>
      <c r="G45" s="6"/>
      <c r="H45" s="6"/>
      <c r="I45" s="143"/>
      <c r="J45" s="144"/>
      <c r="K45" s="145"/>
      <c r="L45" s="144"/>
      <c r="M45" s="6"/>
      <c r="N45" s="1"/>
      <c r="O45" s="1"/>
      <c r="P45" s="41"/>
      <c r="R45" s="60"/>
      <c r="S45" s="1"/>
      <c r="T45" s="1"/>
      <c r="U45" s="1"/>
      <c r="V45" s="1"/>
      <c r="W45" s="1"/>
      <c r="X45" s="1"/>
      <c r="Y45" s="1"/>
      <c r="Z45" s="1"/>
    </row>
    <row r="46" spans="1:38" ht="38.25" customHeight="1">
      <c r="A46" s="146" t="s">
        <v>16</v>
      </c>
      <c r="B46" s="146" t="s">
        <v>567</v>
      </c>
      <c r="C46" s="146"/>
      <c r="D46" s="89" t="s">
        <v>579</v>
      </c>
      <c r="E46" s="146" t="s">
        <v>580</v>
      </c>
      <c r="F46" s="146" t="s">
        <v>581</v>
      </c>
      <c r="G46" s="146" t="s">
        <v>603</v>
      </c>
      <c r="H46" s="146" t="s">
        <v>583</v>
      </c>
      <c r="I46" s="146" t="s">
        <v>584</v>
      </c>
      <c r="J46" s="103" t="s">
        <v>585</v>
      </c>
      <c r="K46" s="101" t="s">
        <v>604</v>
      </c>
      <c r="L46" s="147" t="s">
        <v>587</v>
      </c>
      <c r="M46" s="103" t="s">
        <v>588</v>
      </c>
      <c r="N46" s="100" t="s">
        <v>589</v>
      </c>
      <c r="O46" s="89" t="s">
        <v>590</v>
      </c>
      <c r="P46" s="41"/>
      <c r="Q46" s="1"/>
      <c r="R46" s="60"/>
      <c r="S46" s="60"/>
      <c r="T46" s="60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41"/>
      <c r="AL46" s="41"/>
    </row>
    <row r="47" spans="1:38" ht="13.5" customHeight="1">
      <c r="A47" s="323">
        <v>1</v>
      </c>
      <c r="B47" s="324">
        <v>45128</v>
      </c>
      <c r="C47" s="325"/>
      <c r="D47" s="326" t="s">
        <v>114</v>
      </c>
      <c r="E47" s="327" t="s">
        <v>605</v>
      </c>
      <c r="F47" s="322">
        <v>134</v>
      </c>
      <c r="G47" s="328">
        <v>129.9</v>
      </c>
      <c r="H47" s="322">
        <v>134.75</v>
      </c>
      <c r="I47" s="322" t="s">
        <v>887</v>
      </c>
      <c r="J47" s="329" t="s">
        <v>912</v>
      </c>
      <c r="K47" s="329">
        <f t="shared" ref="K47:K48" si="16">H47-F47</f>
        <v>0.75</v>
      </c>
      <c r="L47" s="330">
        <f>(F47*-0.3)/100</f>
        <v>-0.40199999999999997</v>
      </c>
      <c r="M47" s="331">
        <f t="shared" ref="M47:M48" si="17">(K47+L47)/F47</f>
        <v>2.5970149253731344E-3</v>
      </c>
      <c r="N47" s="332" t="s">
        <v>615</v>
      </c>
      <c r="O47" s="333">
        <v>45142</v>
      </c>
      <c r="P47" s="41"/>
      <c r="Q47" s="256"/>
      <c r="R47" s="41" t="s">
        <v>594</v>
      </c>
      <c r="S47" s="41"/>
      <c r="T47" s="267"/>
      <c r="U47" s="267"/>
      <c r="V47" s="267"/>
      <c r="W47" s="267"/>
      <c r="X47" s="267"/>
      <c r="Y47" s="267"/>
      <c r="Z47" s="267"/>
      <c r="AA47" s="267"/>
      <c r="AB47" s="267"/>
      <c r="AC47" s="267"/>
      <c r="AD47" s="267"/>
      <c r="AE47" s="267"/>
      <c r="AF47" s="267"/>
      <c r="AG47" s="267"/>
      <c r="AH47" s="267"/>
      <c r="AI47" s="267"/>
      <c r="AJ47" s="267"/>
      <c r="AK47" s="267"/>
      <c r="AL47" s="267"/>
    </row>
    <row r="48" spans="1:38" ht="13.5" customHeight="1">
      <c r="A48" s="306">
        <v>2</v>
      </c>
      <c r="B48" s="289">
        <v>45135</v>
      </c>
      <c r="C48" s="307"/>
      <c r="D48" s="334" t="s">
        <v>896</v>
      </c>
      <c r="E48" s="309" t="s">
        <v>948</v>
      </c>
      <c r="F48" s="288">
        <v>9585</v>
      </c>
      <c r="G48" s="290">
        <v>9390</v>
      </c>
      <c r="H48" s="288">
        <v>9390</v>
      </c>
      <c r="I48" s="288" t="s">
        <v>897</v>
      </c>
      <c r="J48" s="310" t="s">
        <v>1035</v>
      </c>
      <c r="K48" s="310">
        <f t="shared" si="16"/>
        <v>-195</v>
      </c>
      <c r="L48" s="311">
        <f>(F48*-0.3)/100</f>
        <v>-28.754999999999999</v>
      </c>
      <c r="M48" s="312">
        <f t="shared" si="17"/>
        <v>-2.3344287949921751E-2</v>
      </c>
      <c r="N48" s="313" t="s">
        <v>606</v>
      </c>
      <c r="O48" s="314">
        <v>45148</v>
      </c>
      <c r="P48" s="41"/>
      <c r="Q48" s="256"/>
      <c r="R48" s="41" t="s">
        <v>594</v>
      </c>
      <c r="S48" s="41"/>
      <c r="T48" s="267"/>
      <c r="U48" s="267"/>
      <c r="V48" s="267"/>
      <c r="W48" s="267"/>
      <c r="X48" s="267"/>
      <c r="Y48" s="267"/>
      <c r="Z48" s="267"/>
      <c r="AA48" s="267"/>
      <c r="AB48" s="267"/>
      <c r="AC48" s="267"/>
      <c r="AD48" s="267"/>
      <c r="AE48" s="267"/>
      <c r="AF48" s="267"/>
      <c r="AG48" s="267"/>
      <c r="AH48" s="267"/>
      <c r="AI48" s="267"/>
      <c r="AJ48" s="267"/>
      <c r="AK48" s="267"/>
      <c r="AL48" s="267"/>
    </row>
    <row r="49" spans="1:38" ht="13.5" customHeight="1">
      <c r="A49" s="274">
        <v>3</v>
      </c>
      <c r="B49" s="251">
        <v>45135</v>
      </c>
      <c r="C49" s="275"/>
      <c r="D49" s="276" t="s">
        <v>898</v>
      </c>
      <c r="E49" s="277" t="s">
        <v>605</v>
      </c>
      <c r="F49" s="250">
        <v>1807.5</v>
      </c>
      <c r="G49" s="238">
        <v>1750</v>
      </c>
      <c r="H49" s="250">
        <v>1882.5</v>
      </c>
      <c r="I49" s="250" t="s">
        <v>899</v>
      </c>
      <c r="J49" s="111" t="s">
        <v>888</v>
      </c>
      <c r="K49" s="111">
        <f t="shared" ref="K49" si="18">H49-F49</f>
        <v>75</v>
      </c>
      <c r="L49" s="112">
        <f>(F49*-0.3)/100</f>
        <v>-5.4225000000000003</v>
      </c>
      <c r="M49" s="113">
        <f t="shared" ref="M49" si="19">(K49+L49)/F49</f>
        <v>3.8493775933609961E-2</v>
      </c>
      <c r="N49" s="258" t="s">
        <v>595</v>
      </c>
      <c r="O49" s="260">
        <v>45139</v>
      </c>
      <c r="P49" s="41"/>
      <c r="Q49" s="256"/>
      <c r="R49" s="41" t="s">
        <v>594</v>
      </c>
      <c r="S49" s="41"/>
      <c r="T49" s="267"/>
      <c r="U49" s="267"/>
      <c r="V49" s="267"/>
      <c r="W49" s="267"/>
      <c r="X49" s="267"/>
      <c r="Y49" s="267"/>
      <c r="Z49" s="267"/>
      <c r="AA49" s="267"/>
      <c r="AB49" s="267"/>
      <c r="AC49" s="267"/>
      <c r="AD49" s="267"/>
      <c r="AE49" s="267"/>
      <c r="AF49" s="267"/>
      <c r="AG49" s="267"/>
      <c r="AH49" s="267"/>
      <c r="AI49" s="267"/>
      <c r="AJ49" s="267"/>
      <c r="AK49" s="267"/>
      <c r="AL49" s="267"/>
    </row>
    <row r="50" spans="1:38" ht="13.5" customHeight="1">
      <c r="A50" s="274">
        <v>4</v>
      </c>
      <c r="B50" s="251">
        <v>45139</v>
      </c>
      <c r="C50" s="275"/>
      <c r="D50" s="276" t="s">
        <v>54</v>
      </c>
      <c r="E50" s="277" t="s">
        <v>605</v>
      </c>
      <c r="F50" s="250">
        <v>453</v>
      </c>
      <c r="G50" s="238">
        <v>440</v>
      </c>
      <c r="H50" s="250">
        <v>462.5</v>
      </c>
      <c r="I50" s="250" t="s">
        <v>911</v>
      </c>
      <c r="J50" s="111" t="s">
        <v>883</v>
      </c>
      <c r="K50" s="111">
        <f t="shared" ref="K50" si="20">H50-F50</f>
        <v>9.5</v>
      </c>
      <c r="L50" s="112">
        <f>(F50*-0.02)/100</f>
        <v>-9.06E-2</v>
      </c>
      <c r="M50" s="113">
        <f t="shared" ref="M50" si="21">(K50+L50)/F50</f>
        <v>2.0771302428256071E-2</v>
      </c>
      <c r="N50" s="258" t="s">
        <v>595</v>
      </c>
      <c r="O50" s="260">
        <v>45139</v>
      </c>
      <c r="P50" s="41"/>
      <c r="Q50" s="256"/>
      <c r="R50" s="41"/>
      <c r="S50" s="41"/>
      <c r="T50" s="267"/>
      <c r="U50" s="267"/>
      <c r="V50" s="267"/>
      <c r="W50" s="267"/>
      <c r="X50" s="267"/>
      <c r="Y50" s="267"/>
      <c r="Z50" s="267"/>
      <c r="AA50" s="267"/>
      <c r="AB50" s="267"/>
      <c r="AC50" s="267"/>
      <c r="AD50" s="267"/>
      <c r="AE50" s="267"/>
      <c r="AF50" s="267"/>
      <c r="AG50" s="267"/>
      <c r="AH50" s="267"/>
      <c r="AI50" s="267"/>
      <c r="AJ50" s="267"/>
      <c r="AK50" s="267"/>
      <c r="AL50" s="267"/>
    </row>
    <row r="51" spans="1:38" ht="13.5" customHeight="1">
      <c r="A51" s="306">
        <v>5</v>
      </c>
      <c r="B51" s="289">
        <v>45139</v>
      </c>
      <c r="C51" s="307"/>
      <c r="D51" s="308" t="s">
        <v>237</v>
      </c>
      <c r="E51" s="309" t="s">
        <v>948</v>
      </c>
      <c r="F51" s="288">
        <v>615</v>
      </c>
      <c r="G51" s="290">
        <v>594</v>
      </c>
      <c r="H51" s="288">
        <v>601</v>
      </c>
      <c r="I51" s="288" t="s">
        <v>947</v>
      </c>
      <c r="J51" s="310" t="s">
        <v>949</v>
      </c>
      <c r="K51" s="310">
        <f t="shared" ref="K51:K52" si="22">H51-F51</f>
        <v>-14</v>
      </c>
      <c r="L51" s="311">
        <f>(F51*-0.3)/100</f>
        <v>-1.845</v>
      </c>
      <c r="M51" s="312">
        <f t="shared" ref="M51:M52" si="23">(K51+L51)/F51</f>
        <v>-2.5764227642276424E-2</v>
      </c>
      <c r="N51" s="313" t="s">
        <v>606</v>
      </c>
      <c r="O51" s="314">
        <v>45141</v>
      </c>
      <c r="P51" s="41"/>
      <c r="Q51" s="256"/>
      <c r="R51" s="41"/>
      <c r="S51" s="41"/>
      <c r="T51" s="267"/>
      <c r="U51" s="267"/>
      <c r="V51" s="267"/>
      <c r="W51" s="267"/>
      <c r="X51" s="267"/>
      <c r="Y51" s="267"/>
      <c r="Z51" s="267"/>
      <c r="AA51" s="267"/>
      <c r="AB51" s="267"/>
      <c r="AC51" s="267"/>
      <c r="AD51" s="267"/>
      <c r="AE51" s="267"/>
      <c r="AF51" s="267"/>
      <c r="AG51" s="267"/>
      <c r="AH51" s="267"/>
      <c r="AI51" s="267"/>
      <c r="AJ51" s="267"/>
      <c r="AK51" s="267"/>
      <c r="AL51" s="267"/>
    </row>
    <row r="52" spans="1:38" ht="13.5" customHeight="1">
      <c r="A52" s="239">
        <v>6</v>
      </c>
      <c r="B52" s="240">
        <v>45148</v>
      </c>
      <c r="C52" s="241"/>
      <c r="D52" s="241" t="s">
        <v>994</v>
      </c>
      <c r="E52" s="239" t="s">
        <v>605</v>
      </c>
      <c r="F52" s="239">
        <v>145</v>
      </c>
      <c r="G52" s="239">
        <v>140</v>
      </c>
      <c r="H52" s="242">
        <v>147.5</v>
      </c>
      <c r="I52" s="242" t="s">
        <v>995</v>
      </c>
      <c r="J52" s="111" t="s">
        <v>1002</v>
      </c>
      <c r="K52" s="111">
        <f t="shared" si="22"/>
        <v>2.5</v>
      </c>
      <c r="L52" s="112">
        <f>(F52*-0.02)/100</f>
        <v>-2.8999999999999998E-2</v>
      </c>
      <c r="M52" s="113">
        <f t="shared" si="23"/>
        <v>1.7041379310344829E-2</v>
      </c>
      <c r="N52" s="258" t="s">
        <v>595</v>
      </c>
      <c r="O52" s="260">
        <v>45148</v>
      </c>
      <c r="Q52" s="256"/>
      <c r="R52" s="41"/>
      <c r="S52" s="41"/>
      <c r="T52" s="267"/>
      <c r="U52" s="267"/>
      <c r="V52" s="267"/>
      <c r="W52" s="267"/>
      <c r="X52" s="267"/>
      <c r="Y52" s="267"/>
      <c r="Z52" s="267"/>
      <c r="AA52" s="267"/>
      <c r="AB52" s="267"/>
      <c r="AC52" s="267"/>
      <c r="AD52" s="267"/>
      <c r="AE52" s="267"/>
      <c r="AF52" s="267"/>
      <c r="AG52" s="267"/>
      <c r="AH52" s="267"/>
      <c r="AI52" s="267"/>
      <c r="AJ52" s="267"/>
      <c r="AK52" s="267"/>
      <c r="AL52" s="267"/>
    </row>
    <row r="53" spans="1:38" ht="13.5" customHeight="1">
      <c r="A53" s="239">
        <v>7</v>
      </c>
      <c r="B53" s="240">
        <v>45149</v>
      </c>
      <c r="C53" s="241"/>
      <c r="D53" s="241" t="s">
        <v>994</v>
      </c>
      <c r="E53" s="239" t="s">
        <v>605</v>
      </c>
      <c r="F53" s="239">
        <v>144.5</v>
      </c>
      <c r="G53" s="239">
        <v>140</v>
      </c>
      <c r="H53" s="242">
        <v>149.5</v>
      </c>
      <c r="I53" s="242" t="s">
        <v>702</v>
      </c>
      <c r="J53" s="111" t="s">
        <v>1005</v>
      </c>
      <c r="K53" s="111">
        <f t="shared" ref="K53" si="24">H53-F53</f>
        <v>5</v>
      </c>
      <c r="L53" s="112">
        <f>(F53*-0.02)/100</f>
        <v>-2.8900000000000002E-2</v>
      </c>
      <c r="M53" s="113">
        <f t="shared" ref="M53" si="25">(K53+L53)/F53</f>
        <v>3.4402076124567471E-2</v>
      </c>
      <c r="N53" s="258" t="s">
        <v>595</v>
      </c>
      <c r="O53" s="260">
        <v>45149</v>
      </c>
      <c r="P53" s="41"/>
      <c r="Q53" s="256"/>
      <c r="R53" s="41"/>
      <c r="S53" s="41"/>
      <c r="T53" s="267"/>
      <c r="U53" s="267"/>
      <c r="V53" s="267"/>
      <c r="W53" s="267"/>
      <c r="X53" s="267"/>
      <c r="Y53" s="267"/>
      <c r="Z53" s="267"/>
      <c r="AA53" s="267"/>
      <c r="AB53" s="267"/>
      <c r="AC53" s="267"/>
      <c r="AD53" s="267"/>
      <c r="AE53" s="267"/>
      <c r="AF53" s="267"/>
      <c r="AG53" s="267"/>
      <c r="AH53" s="267"/>
      <c r="AI53" s="267"/>
      <c r="AJ53" s="267"/>
      <c r="AK53" s="267"/>
      <c r="AL53" s="267"/>
    </row>
    <row r="54" spans="1:38" ht="13.5" customHeight="1">
      <c r="A54" s="239">
        <v>8</v>
      </c>
      <c r="B54" s="240">
        <v>45152</v>
      </c>
      <c r="C54" s="241"/>
      <c r="D54" s="241" t="s">
        <v>1016</v>
      </c>
      <c r="E54" s="239" t="s">
        <v>605</v>
      </c>
      <c r="F54" s="239">
        <v>3630</v>
      </c>
      <c r="G54" s="239">
        <v>3540</v>
      </c>
      <c r="H54" s="242">
        <v>3681</v>
      </c>
      <c r="I54" s="242" t="s">
        <v>1017</v>
      </c>
      <c r="J54" s="111" t="s">
        <v>1104</v>
      </c>
      <c r="K54" s="111">
        <f t="shared" ref="K54" si="26">H54-F54</f>
        <v>51</v>
      </c>
      <c r="L54" s="112">
        <f>(F54*-0.3)/100</f>
        <v>-10.89</v>
      </c>
      <c r="M54" s="113">
        <f t="shared" ref="M54" si="27">(K54+L54)/F54</f>
        <v>1.1049586776859504E-2</v>
      </c>
      <c r="N54" s="258" t="s">
        <v>595</v>
      </c>
      <c r="O54" s="260">
        <v>45160</v>
      </c>
      <c r="P54" s="41"/>
      <c r="Q54" s="256"/>
      <c r="R54" s="41"/>
      <c r="S54" s="41"/>
      <c r="T54" s="267"/>
      <c r="U54" s="267"/>
      <c r="V54" s="267"/>
      <c r="W54" s="267"/>
      <c r="X54" s="267"/>
      <c r="Y54" s="267"/>
      <c r="Z54" s="267"/>
      <c r="AA54" s="267"/>
      <c r="AB54" s="267"/>
      <c r="AC54" s="267"/>
      <c r="AD54" s="267"/>
      <c r="AE54" s="267"/>
      <c r="AF54" s="267"/>
      <c r="AG54" s="267"/>
      <c r="AH54" s="267"/>
      <c r="AI54" s="267"/>
      <c r="AJ54" s="267"/>
      <c r="AK54" s="267"/>
      <c r="AL54" s="267"/>
    </row>
    <row r="55" spans="1:38" ht="13.5" customHeight="1">
      <c r="A55" s="239">
        <v>9</v>
      </c>
      <c r="B55" s="240">
        <v>45152</v>
      </c>
      <c r="C55" s="241"/>
      <c r="D55" s="241" t="s">
        <v>994</v>
      </c>
      <c r="E55" s="239" t="s">
        <v>605</v>
      </c>
      <c r="F55" s="239">
        <v>143.75</v>
      </c>
      <c r="G55" s="239">
        <v>139.5</v>
      </c>
      <c r="H55" s="242">
        <v>147.5</v>
      </c>
      <c r="I55" s="242" t="s">
        <v>702</v>
      </c>
      <c r="J55" s="111" t="s">
        <v>962</v>
      </c>
      <c r="K55" s="111">
        <f t="shared" ref="K55" si="28">H55-F55</f>
        <v>3.75</v>
      </c>
      <c r="L55" s="112">
        <f>(F55*-0.02)/100</f>
        <v>-2.8750000000000001E-2</v>
      </c>
      <c r="M55" s="113">
        <f t="shared" ref="M55" si="29">(K55+L55)/F55</f>
        <v>2.588695652173913E-2</v>
      </c>
      <c r="N55" s="258" t="s">
        <v>595</v>
      </c>
      <c r="O55" s="260">
        <v>45152</v>
      </c>
      <c r="P55" s="41"/>
      <c r="Q55" s="256"/>
      <c r="R55" s="41"/>
      <c r="S55" s="41"/>
      <c r="T55" s="267"/>
      <c r="U55" s="267"/>
      <c r="V55" s="267"/>
      <c r="W55" s="267"/>
      <c r="X55" s="267"/>
      <c r="Y55" s="267"/>
      <c r="Z55" s="267"/>
      <c r="AA55" s="267"/>
      <c r="AB55" s="267"/>
      <c r="AC55" s="267"/>
      <c r="AD55" s="267"/>
      <c r="AE55" s="267"/>
      <c r="AF55" s="267"/>
      <c r="AG55" s="267"/>
      <c r="AH55" s="267"/>
      <c r="AI55" s="267"/>
      <c r="AJ55" s="267"/>
      <c r="AK55" s="267"/>
      <c r="AL55" s="267"/>
    </row>
    <row r="56" spans="1:38" ht="13.5" customHeight="1">
      <c r="A56" s="239">
        <v>10</v>
      </c>
      <c r="B56" s="240">
        <v>45156</v>
      </c>
      <c r="C56" s="241"/>
      <c r="D56" s="241" t="s">
        <v>994</v>
      </c>
      <c r="E56" s="239" t="s">
        <v>605</v>
      </c>
      <c r="F56" s="239">
        <v>146</v>
      </c>
      <c r="G56" s="239">
        <v>141</v>
      </c>
      <c r="H56" s="242">
        <v>147.5</v>
      </c>
      <c r="I56" s="242" t="s">
        <v>1058</v>
      </c>
      <c r="J56" s="111" t="s">
        <v>944</v>
      </c>
      <c r="K56" s="111">
        <f t="shared" ref="K56" si="30">H56-F56</f>
        <v>1.5</v>
      </c>
      <c r="L56" s="112">
        <f>(F56*-0.02)/100</f>
        <v>-2.92E-2</v>
      </c>
      <c r="M56" s="113">
        <f t="shared" ref="M56" si="31">(K56+L56)/F56</f>
        <v>1.0073972602739727E-2</v>
      </c>
      <c r="N56" s="258" t="s">
        <v>595</v>
      </c>
      <c r="O56" s="260">
        <v>45156</v>
      </c>
      <c r="P56" s="41"/>
      <c r="Q56" s="256"/>
      <c r="R56" s="41"/>
      <c r="S56" s="41"/>
      <c r="T56" s="267"/>
      <c r="U56" s="267"/>
      <c r="V56" s="267"/>
      <c r="W56" s="267"/>
      <c r="X56" s="267"/>
      <c r="Y56" s="267"/>
      <c r="Z56" s="267"/>
      <c r="AA56" s="267"/>
      <c r="AB56" s="267"/>
      <c r="AC56" s="267"/>
      <c r="AD56" s="267"/>
      <c r="AE56" s="267"/>
      <c r="AF56" s="267"/>
      <c r="AG56" s="267"/>
      <c r="AH56" s="267"/>
      <c r="AI56" s="267"/>
      <c r="AJ56" s="267"/>
      <c r="AK56" s="267"/>
      <c r="AL56" s="267"/>
    </row>
    <row r="57" spans="1:38" ht="13.5" customHeight="1">
      <c r="A57" s="239">
        <v>11</v>
      </c>
      <c r="B57" s="240">
        <v>45162</v>
      </c>
      <c r="C57" s="241"/>
      <c r="D57" s="241" t="s">
        <v>994</v>
      </c>
      <c r="E57" s="239" t="s">
        <v>605</v>
      </c>
      <c r="F57" s="239">
        <v>141.5</v>
      </c>
      <c r="G57" s="239">
        <v>138</v>
      </c>
      <c r="H57" s="242">
        <v>144.5</v>
      </c>
      <c r="I57" s="242" t="s">
        <v>706</v>
      </c>
      <c r="J57" s="111" t="s">
        <v>1082</v>
      </c>
      <c r="K57" s="111">
        <f t="shared" ref="K57" si="32">H57-F57</f>
        <v>3</v>
      </c>
      <c r="L57" s="112">
        <f>(F57*-0.02)/100</f>
        <v>-2.8300000000000002E-2</v>
      </c>
      <c r="M57" s="113">
        <f t="shared" ref="M57" si="33">(K57+L57)/F57</f>
        <v>2.1001413427561837E-2</v>
      </c>
      <c r="N57" s="258" t="s">
        <v>595</v>
      </c>
      <c r="O57" s="260">
        <v>45162</v>
      </c>
      <c r="P57" s="41"/>
      <c r="Q57" s="256"/>
      <c r="R57" s="41"/>
      <c r="S57" s="41"/>
      <c r="T57" s="267"/>
      <c r="U57" s="267"/>
      <c r="V57" s="267"/>
      <c r="W57" s="267"/>
      <c r="X57" s="267"/>
      <c r="Y57" s="267"/>
      <c r="Z57" s="267"/>
      <c r="AA57" s="267"/>
      <c r="AB57" s="267"/>
      <c r="AC57" s="267"/>
      <c r="AD57" s="267"/>
      <c r="AE57" s="267"/>
      <c r="AF57" s="267"/>
      <c r="AG57" s="267"/>
      <c r="AH57" s="267"/>
      <c r="AI57" s="267"/>
      <c r="AJ57" s="267"/>
      <c r="AK57" s="267"/>
      <c r="AL57" s="267"/>
    </row>
    <row r="58" spans="1:38" ht="13.5" customHeight="1">
      <c r="A58" s="261"/>
      <c r="B58" s="245"/>
      <c r="C58" s="262"/>
      <c r="D58" s="263"/>
      <c r="E58" s="264"/>
      <c r="F58" s="244"/>
      <c r="G58" s="246"/>
      <c r="H58" s="244"/>
      <c r="I58" s="244"/>
      <c r="J58" s="246"/>
      <c r="K58" s="246"/>
      <c r="L58" s="257"/>
      <c r="M58" s="265"/>
      <c r="N58" s="246"/>
      <c r="O58" s="266"/>
      <c r="P58" s="41"/>
      <c r="Q58" s="256"/>
      <c r="R58" s="41"/>
      <c r="S58" s="41"/>
      <c r="T58" s="267"/>
      <c r="U58" s="267"/>
      <c r="V58" s="267"/>
      <c r="W58" s="267"/>
      <c r="X58" s="267"/>
      <c r="Y58" s="267"/>
      <c r="Z58" s="267"/>
      <c r="AA58" s="267"/>
      <c r="AB58" s="267"/>
      <c r="AC58" s="267"/>
      <c r="AD58" s="267"/>
      <c r="AE58" s="267"/>
      <c r="AF58" s="267"/>
      <c r="AG58" s="267"/>
      <c r="AH58" s="267"/>
      <c r="AI58" s="267"/>
      <c r="AJ58" s="267"/>
      <c r="AK58" s="267"/>
      <c r="AL58" s="267"/>
    </row>
    <row r="59" spans="1:38" ht="13.5" customHeight="1">
      <c r="A59" s="261"/>
      <c r="B59" s="245"/>
      <c r="C59" s="262"/>
      <c r="D59" s="263"/>
      <c r="E59" s="264"/>
      <c r="F59" s="244"/>
      <c r="G59" s="246"/>
      <c r="H59" s="244"/>
      <c r="I59" s="244"/>
      <c r="J59" s="246"/>
      <c r="K59" s="246"/>
      <c r="L59" s="257"/>
      <c r="M59" s="265"/>
      <c r="N59" s="246"/>
      <c r="O59" s="266"/>
      <c r="P59" s="41"/>
      <c r="Q59" s="256"/>
      <c r="R59" s="41"/>
      <c r="S59" s="41"/>
      <c r="T59" s="267"/>
      <c r="U59" s="267"/>
      <c r="V59" s="267"/>
      <c r="W59" s="267"/>
      <c r="X59" s="267"/>
      <c r="Y59" s="267"/>
      <c r="Z59" s="267"/>
      <c r="AA59" s="267"/>
      <c r="AB59" s="267"/>
      <c r="AC59" s="267"/>
      <c r="AD59" s="267"/>
      <c r="AE59" s="267"/>
      <c r="AF59" s="267"/>
      <c r="AG59" s="267"/>
      <c r="AH59" s="267"/>
      <c r="AI59" s="267"/>
      <c r="AJ59" s="267"/>
      <c r="AK59" s="267"/>
      <c r="AL59" s="267"/>
    </row>
    <row r="61" spans="1:38" ht="44.25" customHeight="1">
      <c r="A61" s="127" t="s">
        <v>596</v>
      </c>
      <c r="B61" s="148"/>
      <c r="C61" s="148"/>
      <c r="D61" s="1"/>
      <c r="E61" s="6"/>
      <c r="F61" s="6"/>
      <c r="G61" s="6"/>
      <c r="H61" s="6" t="s">
        <v>608</v>
      </c>
      <c r="I61" s="6"/>
      <c r="J61" s="6"/>
      <c r="K61" s="123"/>
      <c r="L61" s="149"/>
      <c r="M61" s="123"/>
      <c r="N61" s="124"/>
      <c r="O61" s="123"/>
      <c r="P61" s="41"/>
      <c r="Q61" s="1"/>
      <c r="R61" s="6"/>
      <c r="S61" s="1"/>
      <c r="T61" s="1"/>
      <c r="U61" s="1"/>
      <c r="V61" s="1"/>
      <c r="W61" s="1"/>
      <c r="X61" s="1"/>
      <c r="Y61" s="1"/>
      <c r="Z61" s="1"/>
      <c r="AA61" s="1"/>
      <c r="AB61" s="1"/>
    </row>
    <row r="62" spans="1:38" ht="12.75" customHeight="1">
      <c r="A62" s="133" t="s">
        <v>597</v>
      </c>
      <c r="B62" s="127"/>
      <c r="C62" s="127"/>
      <c r="D62" s="127"/>
      <c r="E62" s="41"/>
      <c r="F62" s="134" t="s">
        <v>598</v>
      </c>
      <c r="G62" s="60"/>
      <c r="H62" s="41"/>
      <c r="I62" s="60"/>
      <c r="J62" s="6"/>
      <c r="K62" s="150"/>
      <c r="L62" s="151"/>
      <c r="M62" s="6"/>
      <c r="N62" s="117"/>
      <c r="O62" s="152"/>
      <c r="P62" s="41"/>
      <c r="Q62" s="41"/>
      <c r="R62" s="6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41"/>
      <c r="AG62" s="41"/>
      <c r="AH62" s="41"/>
      <c r="AI62" s="41"/>
      <c r="AJ62" s="41"/>
      <c r="AK62" s="41"/>
      <c r="AL62" s="41"/>
    </row>
    <row r="63" spans="1:38" ht="14.25" customHeight="1">
      <c r="A63" s="133"/>
      <c r="B63" s="127"/>
      <c r="C63" s="127"/>
      <c r="D63" s="127"/>
      <c r="E63" s="6"/>
      <c r="F63" s="134" t="s">
        <v>601</v>
      </c>
      <c r="G63" s="60"/>
      <c r="H63" s="41"/>
      <c r="I63" s="60"/>
      <c r="J63" s="6"/>
      <c r="K63" s="150"/>
      <c r="L63" s="151"/>
      <c r="M63" s="6"/>
      <c r="N63" s="117"/>
      <c r="O63" s="152"/>
      <c r="P63" s="41"/>
      <c r="Q63" s="41"/>
      <c r="R63" s="6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F63" s="41"/>
      <c r="AG63" s="41"/>
      <c r="AH63" s="41"/>
      <c r="AI63" s="41"/>
      <c r="AJ63" s="41"/>
      <c r="AK63" s="41"/>
      <c r="AL63" s="41"/>
    </row>
    <row r="64" spans="1:38" ht="14.25" customHeight="1">
      <c r="A64" s="127"/>
      <c r="B64" s="127"/>
      <c r="C64" s="127"/>
      <c r="D64" s="127"/>
      <c r="E64" s="6"/>
      <c r="F64" s="6"/>
      <c r="G64" s="6"/>
      <c r="H64" s="6"/>
      <c r="I64" s="6"/>
      <c r="J64" s="139"/>
      <c r="K64" s="136"/>
      <c r="L64" s="137"/>
      <c r="M64" s="6"/>
      <c r="N64" s="140"/>
      <c r="O64" s="1"/>
      <c r="P64" s="41"/>
      <c r="Q64" s="41"/>
      <c r="R64" s="6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41"/>
      <c r="AI64" s="41"/>
      <c r="AJ64" s="41"/>
      <c r="AK64" s="41"/>
      <c r="AL64" s="41"/>
    </row>
    <row r="65" spans="1:38" ht="12.75" customHeight="1">
      <c r="A65" s="153" t="s">
        <v>609</v>
      </c>
      <c r="B65" s="153"/>
      <c r="C65" s="153"/>
      <c r="D65" s="153"/>
      <c r="E65" s="6"/>
      <c r="F65" s="6"/>
      <c r="G65" s="6"/>
      <c r="H65" s="6"/>
      <c r="I65" s="6"/>
      <c r="J65" s="6"/>
      <c r="K65" s="6"/>
      <c r="L65" s="6"/>
      <c r="M65" s="6"/>
      <c r="N65" s="6"/>
      <c r="O65" s="24"/>
      <c r="Q65" s="41"/>
      <c r="R65" s="6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41"/>
      <c r="AG65" s="41"/>
      <c r="AH65" s="41"/>
      <c r="AI65" s="41"/>
      <c r="AJ65" s="41"/>
      <c r="AK65" s="41"/>
      <c r="AL65" s="41"/>
    </row>
    <row r="66" spans="1:38" ht="38.25" customHeight="1">
      <c r="A66" s="101" t="s">
        <v>16</v>
      </c>
      <c r="B66" s="101" t="s">
        <v>567</v>
      </c>
      <c r="C66" s="101"/>
      <c r="D66" s="102" t="s">
        <v>579</v>
      </c>
      <c r="E66" s="101" t="s">
        <v>580</v>
      </c>
      <c r="F66" s="101" t="s">
        <v>581</v>
      </c>
      <c r="G66" s="101" t="s">
        <v>603</v>
      </c>
      <c r="H66" s="101" t="s">
        <v>583</v>
      </c>
      <c r="I66" s="284" t="s">
        <v>584</v>
      </c>
      <c r="J66" s="287" t="s">
        <v>585</v>
      </c>
      <c r="K66" s="285" t="s">
        <v>610</v>
      </c>
      <c r="L66" s="103" t="s">
        <v>587</v>
      </c>
      <c r="M66" s="154" t="s">
        <v>611</v>
      </c>
      <c r="N66" s="101" t="s">
        <v>612</v>
      </c>
      <c r="O66" s="100" t="s">
        <v>589</v>
      </c>
      <c r="P66" s="102" t="s">
        <v>590</v>
      </c>
      <c r="Q66" s="41"/>
      <c r="R66" s="6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  <c r="AF66" s="41"/>
      <c r="AG66" s="41"/>
      <c r="AH66" s="41"/>
      <c r="AI66" s="41"/>
      <c r="AJ66" s="41"/>
      <c r="AK66" s="41"/>
      <c r="AL66" s="41"/>
    </row>
    <row r="67" spans="1:38" ht="12.75" customHeight="1">
      <c r="A67" s="294">
        <v>1</v>
      </c>
      <c r="B67" s="299">
        <v>45138</v>
      </c>
      <c r="C67" s="300"/>
      <c r="D67" s="300" t="s">
        <v>900</v>
      </c>
      <c r="E67" s="294" t="s">
        <v>605</v>
      </c>
      <c r="F67" s="294">
        <v>2015.5</v>
      </c>
      <c r="G67" s="294">
        <v>1990</v>
      </c>
      <c r="H67" s="301">
        <v>1990</v>
      </c>
      <c r="I67" s="302" t="s">
        <v>901</v>
      </c>
      <c r="J67" s="303" t="s">
        <v>919</v>
      </c>
      <c r="K67" s="294">
        <f t="shared" ref="K67" si="34">H67-F67</f>
        <v>-25.5</v>
      </c>
      <c r="L67" s="304">
        <f t="shared" ref="L67:L75" si="35">(H67*N67)*0.03%</f>
        <v>298.5</v>
      </c>
      <c r="M67" s="296">
        <f t="shared" ref="M67" si="36">(K67*N67)-L67</f>
        <v>-13048.5</v>
      </c>
      <c r="N67" s="294">
        <v>500</v>
      </c>
      <c r="O67" s="301" t="s">
        <v>606</v>
      </c>
      <c r="P67" s="305">
        <v>45140</v>
      </c>
      <c r="Q67" s="156"/>
      <c r="R67" s="60" t="s">
        <v>607</v>
      </c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  <c r="AF67" s="157"/>
      <c r="AG67" s="158"/>
      <c r="AH67" s="156"/>
      <c r="AI67" s="156"/>
      <c r="AJ67" s="157"/>
      <c r="AK67" s="157"/>
      <c r="AL67" s="157"/>
    </row>
    <row r="68" spans="1:38" ht="12.75" customHeight="1">
      <c r="A68" s="239">
        <v>2</v>
      </c>
      <c r="B68" s="240">
        <v>45138</v>
      </c>
      <c r="C68" s="241"/>
      <c r="D68" s="241" t="s">
        <v>902</v>
      </c>
      <c r="E68" s="239" t="s">
        <v>605</v>
      </c>
      <c r="F68" s="239">
        <v>174.5</v>
      </c>
      <c r="G68" s="239">
        <v>171</v>
      </c>
      <c r="H68" s="242">
        <v>175.25</v>
      </c>
      <c r="I68" s="242" t="s">
        <v>903</v>
      </c>
      <c r="J68" s="286" t="s">
        <v>912</v>
      </c>
      <c r="K68" s="109">
        <f t="shared" ref="K68:K69" si="37">H68-F68</f>
        <v>0.75</v>
      </c>
      <c r="L68" s="112">
        <f t="shared" si="35"/>
        <v>178.755</v>
      </c>
      <c r="M68" s="155">
        <f t="shared" ref="M68:M69" si="38">(K68*N68)-L68</f>
        <v>2371.2449999999999</v>
      </c>
      <c r="N68" s="109">
        <v>3400</v>
      </c>
      <c r="O68" s="111" t="s">
        <v>595</v>
      </c>
      <c r="P68" s="110">
        <v>45139</v>
      </c>
      <c r="Q68" s="156"/>
      <c r="R68" s="60" t="s">
        <v>594</v>
      </c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  <c r="AF68" s="157"/>
      <c r="AG68" s="158"/>
      <c r="AH68" s="156"/>
      <c r="AI68" s="156"/>
      <c r="AJ68" s="157"/>
      <c r="AK68" s="157"/>
      <c r="AL68" s="157"/>
    </row>
    <row r="69" spans="1:38" ht="12.75" customHeight="1">
      <c r="A69" s="294">
        <v>3</v>
      </c>
      <c r="B69" s="299">
        <v>45138</v>
      </c>
      <c r="C69" s="300"/>
      <c r="D69" s="300" t="s">
        <v>904</v>
      </c>
      <c r="E69" s="294" t="s">
        <v>605</v>
      </c>
      <c r="F69" s="294">
        <v>2545</v>
      </c>
      <c r="G69" s="294">
        <v>2495</v>
      </c>
      <c r="H69" s="301">
        <v>2495</v>
      </c>
      <c r="I69" s="302" t="s">
        <v>905</v>
      </c>
      <c r="J69" s="303" t="s">
        <v>920</v>
      </c>
      <c r="K69" s="294">
        <f t="shared" si="37"/>
        <v>-50</v>
      </c>
      <c r="L69" s="304">
        <f t="shared" si="35"/>
        <v>187.12499999999997</v>
      </c>
      <c r="M69" s="296">
        <f t="shared" si="38"/>
        <v>-12687.125</v>
      </c>
      <c r="N69" s="294">
        <v>250</v>
      </c>
      <c r="O69" s="301" t="s">
        <v>606</v>
      </c>
      <c r="P69" s="305">
        <v>45140</v>
      </c>
      <c r="Q69" s="156"/>
      <c r="R69" s="60" t="s">
        <v>607</v>
      </c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  <c r="AF69" s="157"/>
      <c r="AG69" s="158"/>
      <c r="AH69" s="156"/>
      <c r="AI69" s="156"/>
      <c r="AJ69" s="157"/>
      <c r="AK69" s="157"/>
      <c r="AL69" s="157"/>
    </row>
    <row r="70" spans="1:38" ht="12.75" customHeight="1">
      <c r="A70" s="239">
        <v>4</v>
      </c>
      <c r="B70" s="240">
        <v>45141</v>
      </c>
      <c r="C70" s="241"/>
      <c r="D70" s="241" t="s">
        <v>934</v>
      </c>
      <c r="E70" s="239" t="s">
        <v>605</v>
      </c>
      <c r="F70" s="239">
        <v>319</v>
      </c>
      <c r="G70" s="239">
        <v>313</v>
      </c>
      <c r="H70" s="242">
        <v>320.5</v>
      </c>
      <c r="I70" s="242" t="s">
        <v>937</v>
      </c>
      <c r="J70" s="286" t="s">
        <v>944</v>
      </c>
      <c r="K70" s="109">
        <f t="shared" ref="K70:K71" si="39">H70-F70</f>
        <v>1.5</v>
      </c>
      <c r="L70" s="112">
        <f t="shared" si="35"/>
        <v>192.29999999999998</v>
      </c>
      <c r="M70" s="155">
        <f t="shared" ref="M70:M71" si="40">(K70*N70)-L70</f>
        <v>2807.7</v>
      </c>
      <c r="N70" s="109">
        <v>2000</v>
      </c>
      <c r="O70" s="111" t="s">
        <v>595</v>
      </c>
      <c r="P70" s="110">
        <v>45141</v>
      </c>
      <c r="Q70" s="156"/>
      <c r="R70" s="60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  <c r="AF70" s="157"/>
      <c r="AG70" s="158"/>
      <c r="AH70" s="156"/>
      <c r="AI70" s="156"/>
      <c r="AJ70" s="157"/>
      <c r="AK70" s="157"/>
      <c r="AL70" s="157"/>
    </row>
    <row r="71" spans="1:38" ht="12.75" customHeight="1">
      <c r="A71" s="294">
        <v>5</v>
      </c>
      <c r="B71" s="299">
        <v>45142</v>
      </c>
      <c r="C71" s="300"/>
      <c r="D71" s="300" t="s">
        <v>950</v>
      </c>
      <c r="E71" s="294" t="s">
        <v>605</v>
      </c>
      <c r="F71" s="294">
        <v>2027.5</v>
      </c>
      <c r="G71" s="294">
        <v>1990</v>
      </c>
      <c r="H71" s="301">
        <v>1990</v>
      </c>
      <c r="I71" s="302" t="s">
        <v>951</v>
      </c>
      <c r="J71" s="303" t="s">
        <v>980</v>
      </c>
      <c r="K71" s="294">
        <f t="shared" si="39"/>
        <v>-37.5</v>
      </c>
      <c r="L71" s="304">
        <f t="shared" si="35"/>
        <v>208.95</v>
      </c>
      <c r="M71" s="296">
        <f t="shared" si="40"/>
        <v>-13333.95</v>
      </c>
      <c r="N71" s="294">
        <v>350</v>
      </c>
      <c r="O71" s="301" t="s">
        <v>606</v>
      </c>
      <c r="P71" s="305">
        <v>45146</v>
      </c>
      <c r="Q71" s="156"/>
      <c r="R71" s="60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  <c r="AF71" s="157"/>
      <c r="AG71" s="158"/>
      <c r="AH71" s="156"/>
      <c r="AI71" s="156"/>
      <c r="AJ71" s="157"/>
      <c r="AK71" s="157"/>
      <c r="AL71" s="157"/>
    </row>
    <row r="72" spans="1:38" ht="12.75" customHeight="1">
      <c r="A72" s="239">
        <v>6</v>
      </c>
      <c r="B72" s="240">
        <v>45142</v>
      </c>
      <c r="C72" s="241"/>
      <c r="D72" s="241" t="s">
        <v>952</v>
      </c>
      <c r="E72" s="239" t="s">
        <v>605</v>
      </c>
      <c r="F72" s="239">
        <v>474</v>
      </c>
      <c r="G72" s="239">
        <v>468</v>
      </c>
      <c r="H72" s="242">
        <v>478.5</v>
      </c>
      <c r="I72" s="242" t="s">
        <v>953</v>
      </c>
      <c r="J72" s="286" t="s">
        <v>954</v>
      </c>
      <c r="K72" s="109">
        <f t="shared" ref="K72:K73" si="41">H72-F72</f>
        <v>4.5</v>
      </c>
      <c r="L72" s="112">
        <f t="shared" si="35"/>
        <v>258.39</v>
      </c>
      <c r="M72" s="155">
        <f t="shared" ref="M72:M73" si="42">(K72*N72)-L72</f>
        <v>7841.61</v>
      </c>
      <c r="N72" s="109">
        <v>1800</v>
      </c>
      <c r="O72" s="111" t="s">
        <v>595</v>
      </c>
      <c r="P72" s="110">
        <v>45142</v>
      </c>
      <c r="Q72" s="156"/>
      <c r="R72" s="60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  <c r="AF72" s="157"/>
      <c r="AG72" s="158"/>
      <c r="AH72" s="156"/>
      <c r="AI72" s="156"/>
      <c r="AJ72" s="157"/>
      <c r="AK72" s="157"/>
      <c r="AL72" s="157"/>
    </row>
    <row r="73" spans="1:38" ht="12.75" customHeight="1">
      <c r="A73" s="239">
        <v>7</v>
      </c>
      <c r="B73" s="240">
        <v>45142</v>
      </c>
      <c r="C73" s="241"/>
      <c r="D73" s="241" t="s">
        <v>934</v>
      </c>
      <c r="E73" s="239" t="s">
        <v>605</v>
      </c>
      <c r="F73" s="239">
        <v>320.5</v>
      </c>
      <c r="G73" s="239">
        <v>313</v>
      </c>
      <c r="H73" s="242">
        <v>324.25</v>
      </c>
      <c r="I73" s="242" t="s">
        <v>955</v>
      </c>
      <c r="J73" s="286" t="s">
        <v>962</v>
      </c>
      <c r="K73" s="109">
        <f t="shared" si="41"/>
        <v>3.75</v>
      </c>
      <c r="L73" s="112">
        <f t="shared" si="35"/>
        <v>194.54999999999998</v>
      </c>
      <c r="M73" s="155">
        <f t="shared" si="42"/>
        <v>7305.45</v>
      </c>
      <c r="N73" s="109">
        <v>2000</v>
      </c>
      <c r="O73" s="111" t="s">
        <v>595</v>
      </c>
      <c r="P73" s="110">
        <v>45145</v>
      </c>
      <c r="Q73" s="156"/>
      <c r="R73" s="60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  <c r="AF73" s="157"/>
      <c r="AG73" s="158"/>
      <c r="AH73" s="156"/>
      <c r="AI73" s="156"/>
      <c r="AJ73" s="157"/>
      <c r="AK73" s="157"/>
      <c r="AL73" s="157"/>
    </row>
    <row r="74" spans="1:38" ht="12.75" customHeight="1">
      <c r="A74" s="239">
        <v>8</v>
      </c>
      <c r="B74" s="240">
        <v>45145</v>
      </c>
      <c r="C74" s="241"/>
      <c r="D74" s="241" t="s">
        <v>952</v>
      </c>
      <c r="E74" s="239" t="s">
        <v>605</v>
      </c>
      <c r="F74" s="239">
        <v>472.5</v>
      </c>
      <c r="G74" s="239">
        <v>467</v>
      </c>
      <c r="H74" s="242">
        <v>478</v>
      </c>
      <c r="I74" s="242" t="s">
        <v>953</v>
      </c>
      <c r="J74" s="286" t="s">
        <v>963</v>
      </c>
      <c r="K74" s="109">
        <f t="shared" ref="K74" si="43">H74-F74</f>
        <v>5.5</v>
      </c>
      <c r="L74" s="112">
        <f t="shared" si="35"/>
        <v>258.12</v>
      </c>
      <c r="M74" s="155">
        <f t="shared" ref="M74" si="44">(K74*N74)-L74</f>
        <v>9641.8799999999992</v>
      </c>
      <c r="N74" s="109">
        <v>1800</v>
      </c>
      <c r="O74" s="111" t="s">
        <v>595</v>
      </c>
      <c r="P74" s="110">
        <v>45145</v>
      </c>
      <c r="Q74" s="156"/>
      <c r="R74" s="60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  <c r="AF74" s="157"/>
      <c r="AG74" s="158"/>
      <c r="AH74" s="156"/>
      <c r="AI74" s="156"/>
      <c r="AJ74" s="157"/>
      <c r="AK74" s="157"/>
      <c r="AL74" s="157"/>
    </row>
    <row r="75" spans="1:38" ht="12.75" customHeight="1">
      <c r="A75" s="239">
        <v>9</v>
      </c>
      <c r="B75" s="240">
        <v>45145</v>
      </c>
      <c r="C75" s="241"/>
      <c r="D75" s="241" t="s">
        <v>964</v>
      </c>
      <c r="E75" s="239" t="s">
        <v>605</v>
      </c>
      <c r="F75" s="239">
        <v>689</v>
      </c>
      <c r="G75" s="239">
        <v>677</v>
      </c>
      <c r="H75" s="242">
        <v>697</v>
      </c>
      <c r="I75" s="242" t="s">
        <v>965</v>
      </c>
      <c r="J75" s="286" t="s">
        <v>966</v>
      </c>
      <c r="K75" s="109">
        <f t="shared" ref="K75:K77" si="45">H75-F75</f>
        <v>8</v>
      </c>
      <c r="L75" s="112">
        <f t="shared" si="35"/>
        <v>209.1</v>
      </c>
      <c r="M75" s="155">
        <f t="shared" ref="M75:M77" si="46">(K75*N75)-L75</f>
        <v>7790.9</v>
      </c>
      <c r="N75" s="109">
        <v>1000</v>
      </c>
      <c r="O75" s="111" t="s">
        <v>595</v>
      </c>
      <c r="P75" s="110">
        <v>45145</v>
      </c>
      <c r="Q75" s="156"/>
      <c r="R75" s="60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  <c r="AF75" s="157"/>
      <c r="AG75" s="158"/>
      <c r="AH75" s="156"/>
      <c r="AI75" s="156"/>
      <c r="AJ75" s="157"/>
      <c r="AK75" s="157"/>
      <c r="AL75" s="157"/>
    </row>
    <row r="76" spans="1:38" ht="15" customHeight="1">
      <c r="A76" s="294">
        <v>10</v>
      </c>
      <c r="B76" s="299">
        <v>45146</v>
      </c>
      <c r="C76" s="300"/>
      <c r="D76" s="300" t="s">
        <v>969</v>
      </c>
      <c r="E76" s="294" t="s">
        <v>605</v>
      </c>
      <c r="F76" s="294" t="s">
        <v>983</v>
      </c>
      <c r="G76" s="294">
        <v>497</v>
      </c>
      <c r="H76" s="301">
        <v>497</v>
      </c>
      <c r="I76" s="302" t="s">
        <v>970</v>
      </c>
      <c r="J76" s="303" t="s">
        <v>984</v>
      </c>
      <c r="K76" s="294">
        <f t="shared" si="45"/>
        <v>-10</v>
      </c>
      <c r="L76" s="304">
        <f t="shared" ref="L76:L77" si="47">(H76*N76)*0.03%</f>
        <v>186.37499999999997</v>
      </c>
      <c r="M76" s="296">
        <f t="shared" si="46"/>
        <v>-12686.375</v>
      </c>
      <c r="N76" s="294">
        <v>1250</v>
      </c>
      <c r="O76" s="301" t="s">
        <v>606</v>
      </c>
      <c r="P76" s="305">
        <v>45147</v>
      </c>
      <c r="Q76" s="157"/>
      <c r="R76" s="157"/>
      <c r="S76" s="157"/>
      <c r="T76" s="157"/>
      <c r="U76" s="157"/>
      <c r="V76" s="157"/>
      <c r="W76" s="157"/>
      <c r="X76" s="157"/>
      <c r="Y76" s="157"/>
      <c r="Z76" s="157"/>
      <c r="AA76" s="157"/>
      <c r="AB76" s="157"/>
      <c r="AC76" s="157"/>
      <c r="AD76" s="157"/>
      <c r="AE76" s="157"/>
      <c r="AF76" s="157"/>
      <c r="AG76" s="157"/>
      <c r="AH76" s="157"/>
      <c r="AI76" s="157"/>
      <c r="AJ76" s="157"/>
      <c r="AK76" s="157"/>
      <c r="AL76" s="157"/>
    </row>
    <row r="77" spans="1:38" ht="12.75" customHeight="1">
      <c r="A77" s="239">
        <v>11</v>
      </c>
      <c r="B77" s="240">
        <v>45146</v>
      </c>
      <c r="C77" s="241"/>
      <c r="D77" s="241" t="s">
        <v>977</v>
      </c>
      <c r="E77" s="239" t="s">
        <v>605</v>
      </c>
      <c r="F77" s="239">
        <v>4287</v>
      </c>
      <c r="G77" s="239">
        <v>4225</v>
      </c>
      <c r="H77" s="242">
        <v>4327.5</v>
      </c>
      <c r="I77" s="242" t="s">
        <v>978</v>
      </c>
      <c r="J77" s="286" t="s">
        <v>993</v>
      </c>
      <c r="K77" s="109">
        <f t="shared" si="45"/>
        <v>40.5</v>
      </c>
      <c r="L77" s="112">
        <f t="shared" si="47"/>
        <v>259.64999999999998</v>
      </c>
      <c r="M77" s="155">
        <f t="shared" si="46"/>
        <v>7840.35</v>
      </c>
      <c r="N77" s="109">
        <v>200</v>
      </c>
      <c r="O77" s="111" t="s">
        <v>595</v>
      </c>
      <c r="P77" s="110">
        <v>45148</v>
      </c>
      <c r="Q77" s="156"/>
      <c r="R77" s="60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157"/>
      <c r="AG77" s="158"/>
      <c r="AH77" s="156"/>
      <c r="AI77" s="156"/>
      <c r="AJ77" s="157"/>
      <c r="AK77" s="157"/>
      <c r="AL77" s="157"/>
    </row>
    <row r="78" spans="1:38" ht="12.75" customHeight="1">
      <c r="A78" s="239">
        <v>12</v>
      </c>
      <c r="B78" s="240">
        <v>45147</v>
      </c>
      <c r="C78" s="241"/>
      <c r="D78" s="241" t="s">
        <v>988</v>
      </c>
      <c r="E78" s="239" t="s">
        <v>605</v>
      </c>
      <c r="F78" s="239">
        <v>4530</v>
      </c>
      <c r="G78" s="239">
        <v>4480</v>
      </c>
      <c r="H78" s="242">
        <v>4567.5</v>
      </c>
      <c r="I78" s="242" t="s">
        <v>989</v>
      </c>
      <c r="J78" s="286" t="s">
        <v>992</v>
      </c>
      <c r="K78" s="109">
        <f t="shared" ref="K78" si="48">H78-F78</f>
        <v>37.5</v>
      </c>
      <c r="L78" s="112">
        <f t="shared" ref="L78" si="49">(H78*N78)*0.03%</f>
        <v>342.56249999999994</v>
      </c>
      <c r="M78" s="155">
        <f t="shared" ref="M78" si="50">(K78*N78)-L78</f>
        <v>9032.4375</v>
      </c>
      <c r="N78" s="109">
        <v>250</v>
      </c>
      <c r="O78" s="111" t="s">
        <v>595</v>
      </c>
      <c r="P78" s="110">
        <v>45148</v>
      </c>
      <c r="Q78" s="156"/>
      <c r="R78" s="60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  <c r="AF78" s="157"/>
      <c r="AG78" s="158"/>
      <c r="AH78" s="156"/>
      <c r="AI78" s="156"/>
      <c r="AJ78" s="157"/>
      <c r="AK78" s="157"/>
      <c r="AL78" s="157"/>
    </row>
    <row r="79" spans="1:38" ht="12.75" customHeight="1">
      <c r="A79" s="239">
        <v>13</v>
      </c>
      <c r="B79" s="240">
        <v>45148</v>
      </c>
      <c r="C79" s="241"/>
      <c r="D79" s="241" t="s">
        <v>999</v>
      </c>
      <c r="E79" s="239" t="s">
        <v>605</v>
      </c>
      <c r="F79" s="239">
        <v>24015</v>
      </c>
      <c r="G79" s="239">
        <v>23700</v>
      </c>
      <c r="H79" s="242">
        <v>24220</v>
      </c>
      <c r="I79" s="242" t="s">
        <v>1000</v>
      </c>
      <c r="J79" s="286" t="s">
        <v>1011</v>
      </c>
      <c r="K79" s="109">
        <f t="shared" ref="K79" si="51">H79-F79</f>
        <v>205</v>
      </c>
      <c r="L79" s="112">
        <f t="shared" ref="L79" si="52">(H79*N79)*0.03%</f>
        <v>290.64</v>
      </c>
      <c r="M79" s="155">
        <f t="shared" ref="M79" si="53">(K79*N79)-L79</f>
        <v>7909.36</v>
      </c>
      <c r="N79" s="109">
        <v>40</v>
      </c>
      <c r="O79" s="111" t="s">
        <v>595</v>
      </c>
      <c r="P79" s="110">
        <v>45149</v>
      </c>
      <c r="Q79" s="156"/>
      <c r="R79" s="60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  <c r="AF79" s="157"/>
      <c r="AG79" s="158"/>
      <c r="AH79" s="156"/>
      <c r="AI79" s="156"/>
      <c r="AJ79" s="157"/>
      <c r="AK79" s="157"/>
      <c r="AL79" s="157"/>
    </row>
    <row r="80" spans="1:38" ht="12.75" customHeight="1">
      <c r="A80" s="239">
        <v>14</v>
      </c>
      <c r="B80" s="240">
        <v>45148</v>
      </c>
      <c r="C80" s="241"/>
      <c r="D80" s="241" t="s">
        <v>977</v>
      </c>
      <c r="E80" s="239" t="s">
        <v>605</v>
      </c>
      <c r="F80" s="239">
        <v>4255</v>
      </c>
      <c r="G80" s="239">
        <v>4195</v>
      </c>
      <c r="H80" s="242">
        <v>4295</v>
      </c>
      <c r="I80" s="242" t="s">
        <v>1001</v>
      </c>
      <c r="J80" s="286" t="s">
        <v>642</v>
      </c>
      <c r="K80" s="109">
        <f t="shared" ref="K80" si="54">H80-F80</f>
        <v>40</v>
      </c>
      <c r="L80" s="112">
        <f t="shared" ref="L80" si="55">(H80*N80)*0.03%</f>
        <v>257.7</v>
      </c>
      <c r="M80" s="155">
        <f t="shared" ref="M80" si="56">(K80*N80)-L80</f>
        <v>7742.3</v>
      </c>
      <c r="N80" s="109">
        <v>200</v>
      </c>
      <c r="O80" s="111" t="s">
        <v>595</v>
      </c>
      <c r="P80" s="110">
        <v>45149</v>
      </c>
      <c r="Q80" s="156"/>
      <c r="R80" s="60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  <c r="AF80" s="157"/>
      <c r="AG80" s="158"/>
      <c r="AH80" s="156"/>
      <c r="AI80" s="156"/>
      <c r="AJ80" s="157"/>
      <c r="AK80" s="157"/>
      <c r="AL80" s="157"/>
    </row>
    <row r="81" spans="1:38" ht="12.75" customHeight="1">
      <c r="A81" s="239">
        <v>15</v>
      </c>
      <c r="B81" s="240">
        <v>45152</v>
      </c>
      <c r="C81" s="241"/>
      <c r="D81" s="241" t="s">
        <v>977</v>
      </c>
      <c r="E81" s="239" t="s">
        <v>605</v>
      </c>
      <c r="F81" s="239">
        <v>4175</v>
      </c>
      <c r="G81" s="239">
        <v>4105</v>
      </c>
      <c r="H81" s="242">
        <v>4222.5</v>
      </c>
      <c r="I81" s="242" t="s">
        <v>1018</v>
      </c>
      <c r="J81" s="286" t="s">
        <v>617</v>
      </c>
      <c r="K81" s="109">
        <f t="shared" ref="K81" si="57">H81-F81</f>
        <v>47.5</v>
      </c>
      <c r="L81" s="112">
        <f t="shared" ref="L81" si="58">(H81*N81)*0.03%</f>
        <v>253.34999999999997</v>
      </c>
      <c r="M81" s="155">
        <f t="shared" ref="M81" si="59">(K81*N81)-L81</f>
        <v>9246.65</v>
      </c>
      <c r="N81" s="109">
        <v>200</v>
      </c>
      <c r="O81" s="111" t="s">
        <v>595</v>
      </c>
      <c r="P81" s="110">
        <v>45152</v>
      </c>
      <c r="Q81" s="156"/>
      <c r="R81" s="60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  <c r="AF81" s="157"/>
      <c r="AG81" s="158"/>
      <c r="AH81" s="156"/>
      <c r="AI81" s="156"/>
      <c r="AJ81" s="157"/>
      <c r="AK81" s="157"/>
      <c r="AL81" s="157"/>
    </row>
    <row r="82" spans="1:38" ht="12.75" customHeight="1">
      <c r="A82" s="239">
        <v>16</v>
      </c>
      <c r="B82" s="240">
        <v>45152</v>
      </c>
      <c r="C82" s="241"/>
      <c r="D82" s="241" t="s">
        <v>1030</v>
      </c>
      <c r="E82" s="239" t="s">
        <v>605</v>
      </c>
      <c r="F82" s="239">
        <v>451.5</v>
      </c>
      <c r="G82" s="239">
        <v>440</v>
      </c>
      <c r="H82" s="242">
        <v>459</v>
      </c>
      <c r="I82" s="242" t="s">
        <v>1031</v>
      </c>
      <c r="J82" s="286" t="s">
        <v>1065</v>
      </c>
      <c r="K82" s="109">
        <f t="shared" ref="K82" si="60">H82-F82</f>
        <v>7.5</v>
      </c>
      <c r="L82" s="112">
        <f t="shared" ref="L82" si="61">(H82*N82)*0.03%</f>
        <v>172.12499999999997</v>
      </c>
      <c r="M82" s="155">
        <f t="shared" ref="M82" si="62">(K82*N82)-L82</f>
        <v>9202.875</v>
      </c>
      <c r="N82" s="109">
        <v>1250</v>
      </c>
      <c r="O82" s="111" t="s">
        <v>595</v>
      </c>
      <c r="P82" s="110">
        <v>45159</v>
      </c>
      <c r="Q82" s="156"/>
      <c r="R82" s="60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157"/>
      <c r="AG82" s="158"/>
      <c r="AH82" s="156"/>
      <c r="AI82" s="156"/>
      <c r="AJ82" s="157"/>
      <c r="AK82" s="157"/>
      <c r="AL82" s="157"/>
    </row>
    <row r="83" spans="1:38" ht="12.75" customHeight="1">
      <c r="A83" s="239">
        <v>17</v>
      </c>
      <c r="B83" s="240">
        <v>45160</v>
      </c>
      <c r="C83" s="241"/>
      <c r="D83" s="241" t="s">
        <v>1092</v>
      </c>
      <c r="E83" s="239" t="s">
        <v>605</v>
      </c>
      <c r="F83" s="239">
        <v>1526</v>
      </c>
      <c r="G83" s="239">
        <v>1495</v>
      </c>
      <c r="H83" s="242">
        <v>1545</v>
      </c>
      <c r="I83" s="242" t="s">
        <v>1093</v>
      </c>
      <c r="J83" s="286" t="s">
        <v>1010</v>
      </c>
      <c r="K83" s="109">
        <f t="shared" ref="K83:K84" si="63">H83-F83</f>
        <v>19</v>
      </c>
      <c r="L83" s="112">
        <f t="shared" ref="L83:L84" si="64">(H83*N83)*0.03%</f>
        <v>185.39999999999998</v>
      </c>
      <c r="M83" s="155">
        <f t="shared" ref="M83:M84" si="65">(K83*N83)-L83</f>
        <v>7414.6</v>
      </c>
      <c r="N83" s="109">
        <v>400</v>
      </c>
      <c r="O83" s="111" t="s">
        <v>595</v>
      </c>
      <c r="P83" s="110">
        <v>45161</v>
      </c>
      <c r="Q83" s="156"/>
      <c r="R83" s="60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F83" s="157"/>
      <c r="AG83" s="158"/>
      <c r="AH83" s="156"/>
      <c r="AI83" s="156"/>
      <c r="AJ83" s="157"/>
      <c r="AK83" s="157"/>
      <c r="AL83" s="157"/>
    </row>
    <row r="84" spans="1:38" ht="12.75" customHeight="1">
      <c r="A84" s="294">
        <v>18</v>
      </c>
      <c r="B84" s="299">
        <v>45160</v>
      </c>
      <c r="C84" s="300"/>
      <c r="D84" s="300" t="s">
        <v>1096</v>
      </c>
      <c r="E84" s="294" t="s">
        <v>605</v>
      </c>
      <c r="F84" s="294">
        <v>1805.5</v>
      </c>
      <c r="G84" s="294">
        <v>1782</v>
      </c>
      <c r="H84" s="301">
        <v>1782</v>
      </c>
      <c r="I84" s="302" t="s">
        <v>1097</v>
      </c>
      <c r="J84" s="303" t="s">
        <v>1116</v>
      </c>
      <c r="K84" s="294">
        <f t="shared" si="63"/>
        <v>-23.5</v>
      </c>
      <c r="L84" s="304">
        <f t="shared" si="64"/>
        <v>253.93499999999997</v>
      </c>
      <c r="M84" s="296">
        <f t="shared" si="65"/>
        <v>-11416.434999999999</v>
      </c>
      <c r="N84" s="294">
        <v>475</v>
      </c>
      <c r="O84" s="301" t="s">
        <v>606</v>
      </c>
      <c r="P84" s="305">
        <v>45162</v>
      </c>
      <c r="Q84" s="156"/>
      <c r="R84" s="60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  <c r="AF84" s="157"/>
      <c r="AG84" s="158"/>
      <c r="AH84" s="156"/>
      <c r="AI84" s="156"/>
      <c r="AJ84" s="157"/>
      <c r="AK84" s="157"/>
      <c r="AL84" s="157"/>
    </row>
    <row r="85" spans="1:38" ht="12.75" customHeight="1">
      <c r="A85" s="294">
        <v>19</v>
      </c>
      <c r="B85" s="299">
        <v>45161</v>
      </c>
      <c r="C85" s="300"/>
      <c r="D85" s="300" t="s">
        <v>1106</v>
      </c>
      <c r="E85" s="294" t="s">
        <v>605</v>
      </c>
      <c r="F85" s="294">
        <v>268.5</v>
      </c>
      <c r="G85" s="294">
        <v>265</v>
      </c>
      <c r="H85" s="301">
        <v>265</v>
      </c>
      <c r="I85" s="302" t="s">
        <v>1107</v>
      </c>
      <c r="J85" s="303" t="s">
        <v>1117</v>
      </c>
      <c r="K85" s="294">
        <f t="shared" ref="K85:K87" si="66">H85-F85</f>
        <v>-3.5</v>
      </c>
      <c r="L85" s="304">
        <f t="shared" ref="L85:L87" si="67">(H85*N85)*0.03%</f>
        <v>286.2</v>
      </c>
      <c r="M85" s="296">
        <f t="shared" ref="M85:M87" si="68">(K85*N85)-L85</f>
        <v>-12886.2</v>
      </c>
      <c r="N85" s="294">
        <v>3600</v>
      </c>
      <c r="O85" s="301" t="s">
        <v>606</v>
      </c>
      <c r="P85" s="305">
        <v>45162</v>
      </c>
      <c r="Q85" s="156"/>
      <c r="R85" s="60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  <c r="AF85" s="157"/>
      <c r="AG85" s="158"/>
      <c r="AH85" s="156"/>
      <c r="AI85" s="156"/>
      <c r="AJ85" s="157"/>
      <c r="AK85" s="157"/>
      <c r="AL85" s="157"/>
    </row>
    <row r="86" spans="1:38" ht="12.75" customHeight="1">
      <c r="A86" s="322">
        <v>20</v>
      </c>
      <c r="B86" s="348">
        <v>45162</v>
      </c>
      <c r="C86" s="349"/>
      <c r="D86" s="349" t="s">
        <v>1114</v>
      </c>
      <c r="E86" s="322" t="s">
        <v>605</v>
      </c>
      <c r="F86" s="322">
        <v>3990</v>
      </c>
      <c r="G86" s="322">
        <v>3925</v>
      </c>
      <c r="H86" s="328">
        <v>3995</v>
      </c>
      <c r="I86" s="328" t="s">
        <v>1115</v>
      </c>
      <c r="J86" s="350" t="s">
        <v>1005</v>
      </c>
      <c r="K86" s="351">
        <f t="shared" si="66"/>
        <v>5</v>
      </c>
      <c r="L86" s="330">
        <f t="shared" si="67"/>
        <v>239.7</v>
      </c>
      <c r="M86" s="352">
        <f t="shared" si="68"/>
        <v>760.3</v>
      </c>
      <c r="N86" s="351">
        <v>200</v>
      </c>
      <c r="O86" s="329" t="s">
        <v>615</v>
      </c>
      <c r="P86" s="353">
        <v>45163</v>
      </c>
      <c r="Q86" s="156"/>
      <c r="R86" s="60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F86" s="157"/>
      <c r="AG86" s="158"/>
      <c r="AH86" s="156"/>
      <c r="AI86" s="156"/>
      <c r="AJ86" s="157"/>
      <c r="AK86" s="157"/>
      <c r="AL86" s="157"/>
    </row>
    <row r="87" spans="1:38" ht="12.75" customHeight="1">
      <c r="A87" s="239">
        <v>21</v>
      </c>
      <c r="B87" s="240">
        <v>45166</v>
      </c>
      <c r="C87" s="241"/>
      <c r="D87" s="241" t="s">
        <v>1152</v>
      </c>
      <c r="E87" s="239" t="s">
        <v>605</v>
      </c>
      <c r="F87" s="239">
        <v>1327</v>
      </c>
      <c r="G87" s="239">
        <v>1298</v>
      </c>
      <c r="H87" s="242">
        <v>1349.5</v>
      </c>
      <c r="I87" s="242" t="s">
        <v>1153</v>
      </c>
      <c r="J87" s="286" t="s">
        <v>1163</v>
      </c>
      <c r="K87" s="109">
        <f t="shared" si="66"/>
        <v>22.5</v>
      </c>
      <c r="L87" s="112">
        <f t="shared" si="67"/>
        <v>161.94</v>
      </c>
      <c r="M87" s="155">
        <f t="shared" si="68"/>
        <v>8838.06</v>
      </c>
      <c r="N87" s="109">
        <v>400</v>
      </c>
      <c r="O87" s="111" t="s">
        <v>595</v>
      </c>
      <c r="P87" s="110">
        <v>45166</v>
      </c>
      <c r="Q87" s="156"/>
      <c r="R87" s="60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F87" s="157"/>
      <c r="AG87" s="158"/>
      <c r="AH87" s="156"/>
      <c r="AI87" s="156"/>
      <c r="AJ87" s="157"/>
      <c r="AK87" s="157"/>
      <c r="AL87" s="157"/>
    </row>
    <row r="88" spans="1:38" ht="12.75" customHeight="1">
      <c r="A88" s="104">
        <v>22</v>
      </c>
      <c r="B88" s="159">
        <v>45166</v>
      </c>
      <c r="C88" s="160"/>
      <c r="D88" s="160" t="s">
        <v>1154</v>
      </c>
      <c r="E88" s="104" t="s">
        <v>605</v>
      </c>
      <c r="F88" s="104" t="s">
        <v>1155</v>
      </c>
      <c r="G88" s="104">
        <v>1475</v>
      </c>
      <c r="H88" s="106"/>
      <c r="I88" s="106" t="s">
        <v>1156</v>
      </c>
      <c r="J88" s="243" t="s">
        <v>593</v>
      </c>
      <c r="K88" s="104"/>
      <c r="L88" s="107"/>
      <c r="M88" s="161"/>
      <c r="N88" s="104"/>
      <c r="O88" s="106"/>
      <c r="P88" s="105"/>
      <c r="Q88" s="156"/>
      <c r="R88" s="60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F88" s="157"/>
      <c r="AG88" s="158"/>
      <c r="AH88" s="156"/>
      <c r="AI88" s="156"/>
      <c r="AJ88" s="157"/>
      <c r="AK88" s="157"/>
      <c r="AL88" s="157"/>
    </row>
    <row r="89" spans="1:38" ht="12.75" customHeight="1">
      <c r="A89" s="104">
        <v>23</v>
      </c>
      <c r="B89" s="159">
        <v>45166</v>
      </c>
      <c r="C89" s="160"/>
      <c r="D89" s="160" t="s">
        <v>1157</v>
      </c>
      <c r="E89" s="104" t="s">
        <v>605</v>
      </c>
      <c r="F89" s="104" t="s">
        <v>1158</v>
      </c>
      <c r="G89" s="104">
        <v>216</v>
      </c>
      <c r="H89" s="106"/>
      <c r="I89" s="106" t="s">
        <v>1159</v>
      </c>
      <c r="J89" s="243" t="s">
        <v>593</v>
      </c>
      <c r="K89" s="104"/>
      <c r="L89" s="107"/>
      <c r="M89" s="161"/>
      <c r="N89" s="104"/>
      <c r="O89" s="106"/>
      <c r="P89" s="105"/>
      <c r="Q89" s="156"/>
      <c r="R89" s="60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F89" s="157"/>
      <c r="AG89" s="158"/>
      <c r="AH89" s="156"/>
      <c r="AI89" s="156"/>
      <c r="AJ89" s="157"/>
      <c r="AK89" s="157"/>
      <c r="AL89" s="157"/>
    </row>
    <row r="90" spans="1:38" ht="12.75" customHeight="1">
      <c r="A90" s="104"/>
      <c r="B90" s="159"/>
      <c r="C90" s="160"/>
      <c r="D90" s="160"/>
      <c r="E90" s="104"/>
      <c r="F90" s="104"/>
      <c r="G90" s="104"/>
      <c r="H90" s="106"/>
      <c r="I90" s="106"/>
      <c r="J90" s="243"/>
      <c r="K90" s="104"/>
      <c r="L90" s="107"/>
      <c r="M90" s="161"/>
      <c r="N90" s="104"/>
      <c r="O90" s="106"/>
      <c r="P90" s="105"/>
      <c r="Q90" s="156"/>
      <c r="R90" s="60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F90" s="157"/>
      <c r="AG90" s="158"/>
      <c r="AH90" s="156"/>
      <c r="AI90" s="156"/>
      <c r="AJ90" s="157"/>
      <c r="AK90" s="157"/>
      <c r="AL90" s="157"/>
    </row>
    <row r="91" spans="1:38" ht="12.75" customHeight="1">
      <c r="A91" s="104"/>
      <c r="B91" s="159"/>
      <c r="C91" s="160"/>
      <c r="D91" s="160"/>
      <c r="E91" s="104"/>
      <c r="F91" s="104"/>
      <c r="G91" s="104"/>
      <c r="H91" s="106"/>
      <c r="I91" s="106"/>
      <c r="J91" s="243"/>
      <c r="K91" s="104"/>
      <c r="L91" s="107"/>
      <c r="M91" s="161"/>
      <c r="N91" s="104"/>
      <c r="O91" s="106"/>
      <c r="P91" s="105"/>
      <c r="Q91" s="156"/>
      <c r="R91" s="60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F91" s="157"/>
      <c r="AG91" s="158"/>
      <c r="AH91" s="156"/>
      <c r="AI91" s="156"/>
      <c r="AJ91" s="157"/>
      <c r="AK91" s="157"/>
      <c r="AL91" s="157"/>
    </row>
    <row r="93" spans="1:38" ht="12.75" customHeight="1">
      <c r="A93" s="157"/>
      <c r="B93" s="162"/>
      <c r="C93" s="156"/>
      <c r="D93" s="156"/>
      <c r="E93" s="157"/>
      <c r="F93" s="157"/>
      <c r="G93" s="157"/>
      <c r="H93" s="163"/>
      <c r="I93" s="163"/>
      <c r="J93" s="163"/>
      <c r="K93" s="156"/>
      <c r="L93" s="157"/>
      <c r="M93" s="157"/>
      <c r="N93" s="157"/>
      <c r="O93" s="163"/>
      <c r="P93" s="163"/>
      <c r="Q93" s="156"/>
      <c r="R93" s="60"/>
      <c r="S93" s="41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F93" s="157"/>
      <c r="AG93" s="158"/>
      <c r="AH93" s="156"/>
      <c r="AI93" s="156"/>
      <c r="AJ93" s="157"/>
      <c r="AK93" s="157"/>
      <c r="AL93" s="157"/>
    </row>
    <row r="94" spans="1:38">
      <c r="A94" s="164" t="s">
        <v>613</v>
      </c>
      <c r="B94" s="164"/>
      <c r="C94" s="164"/>
      <c r="D94" s="164"/>
      <c r="E94" s="165"/>
      <c r="F94" s="120"/>
      <c r="G94" s="120"/>
      <c r="H94" s="120"/>
      <c r="I94" s="120"/>
      <c r="J94" s="1"/>
      <c r="K94" s="6"/>
      <c r="L94" s="6"/>
      <c r="M94" s="6"/>
      <c r="N94" s="1"/>
      <c r="O94" s="1"/>
      <c r="P94" s="41"/>
      <c r="Q94" s="41"/>
      <c r="R94" s="6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41"/>
      <c r="AG94" s="41"/>
      <c r="AH94" s="41"/>
      <c r="AI94" s="41"/>
      <c r="AJ94" s="41"/>
      <c r="AK94" s="41"/>
      <c r="AL94" s="41"/>
    </row>
    <row r="95" spans="1:38" ht="38.25">
      <c r="A95" s="101" t="s">
        <v>16</v>
      </c>
      <c r="B95" s="101" t="s">
        <v>567</v>
      </c>
      <c r="C95" s="101"/>
      <c r="D95" s="102" t="s">
        <v>579</v>
      </c>
      <c r="E95" s="101" t="s">
        <v>580</v>
      </c>
      <c r="F95" s="101" t="s">
        <v>581</v>
      </c>
      <c r="G95" s="101" t="s">
        <v>603</v>
      </c>
      <c r="H95" s="101" t="s">
        <v>583</v>
      </c>
      <c r="I95" s="101" t="s">
        <v>584</v>
      </c>
      <c r="J95" s="100" t="s">
        <v>585</v>
      </c>
      <c r="K95" s="100" t="s">
        <v>614</v>
      </c>
      <c r="L95" s="103" t="s">
        <v>587</v>
      </c>
      <c r="M95" s="154" t="s">
        <v>611</v>
      </c>
      <c r="N95" s="101" t="s">
        <v>612</v>
      </c>
      <c r="O95" s="101" t="s">
        <v>589</v>
      </c>
      <c r="P95" s="102" t="s">
        <v>590</v>
      </c>
      <c r="Q95" s="41"/>
      <c r="R95" s="6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41"/>
      <c r="AG95" s="41"/>
      <c r="AH95" s="41"/>
      <c r="AI95" s="41"/>
      <c r="AJ95" s="41"/>
      <c r="AK95" s="41"/>
      <c r="AL95" s="41"/>
    </row>
    <row r="96" spans="1:38" ht="15" customHeight="1">
      <c r="A96" s="288">
        <v>1</v>
      </c>
      <c r="B96" s="289">
        <v>45139</v>
      </c>
      <c r="C96" s="290"/>
      <c r="D96" s="291" t="s">
        <v>907</v>
      </c>
      <c r="E96" s="290" t="s">
        <v>605</v>
      </c>
      <c r="F96" s="292" t="s">
        <v>942</v>
      </c>
      <c r="G96" s="290">
        <v>8</v>
      </c>
      <c r="H96" s="290">
        <v>10</v>
      </c>
      <c r="I96" s="290" t="s">
        <v>875</v>
      </c>
      <c r="J96" s="293" t="s">
        <v>943</v>
      </c>
      <c r="K96" s="294">
        <f t="shared" ref="K96" si="69">H96-F96</f>
        <v>-7</v>
      </c>
      <c r="L96" s="295">
        <v>50</v>
      </c>
      <c r="M96" s="296">
        <f>(K96*N96)-50</f>
        <v>-3900</v>
      </c>
      <c r="N96" s="294">
        <v>550</v>
      </c>
      <c r="O96" s="297" t="s">
        <v>606</v>
      </c>
      <c r="P96" s="298">
        <v>45141</v>
      </c>
      <c r="Q96" s="157"/>
      <c r="R96" s="157"/>
      <c r="S96" s="157"/>
      <c r="T96" s="157"/>
      <c r="U96" s="157"/>
      <c r="V96" s="157"/>
      <c r="W96" s="157"/>
      <c r="X96" s="157"/>
      <c r="Y96" s="157"/>
      <c r="Z96" s="157"/>
      <c r="AA96" s="157"/>
      <c r="AB96" s="157"/>
      <c r="AC96" s="157"/>
      <c r="AD96" s="157"/>
      <c r="AE96" s="157"/>
      <c r="AF96" s="157"/>
      <c r="AG96" s="157"/>
      <c r="AH96" s="157"/>
      <c r="AI96" s="157"/>
      <c r="AJ96" s="157"/>
      <c r="AK96" s="157"/>
      <c r="AL96" s="157"/>
    </row>
    <row r="97" spans="1:38" ht="15" customHeight="1">
      <c r="A97" s="288">
        <v>2</v>
      </c>
      <c r="B97" s="289">
        <v>45139</v>
      </c>
      <c r="C97" s="290"/>
      <c r="D97" s="291" t="s">
        <v>908</v>
      </c>
      <c r="E97" s="290" t="s">
        <v>605</v>
      </c>
      <c r="F97" s="292" t="s">
        <v>884</v>
      </c>
      <c r="G97" s="290">
        <v>0</v>
      </c>
      <c r="H97" s="290">
        <v>6</v>
      </c>
      <c r="I97" s="290" t="s">
        <v>909</v>
      </c>
      <c r="J97" s="293" t="s">
        <v>917</v>
      </c>
      <c r="K97" s="294">
        <f t="shared" ref="K97" si="70">H97-F97</f>
        <v>-23</v>
      </c>
      <c r="L97" s="295">
        <v>50</v>
      </c>
      <c r="M97" s="296">
        <f t="shared" ref="M97:M99" si="71">(K97*N97)-50</f>
        <v>-970</v>
      </c>
      <c r="N97" s="294">
        <v>40</v>
      </c>
      <c r="O97" s="297" t="s">
        <v>606</v>
      </c>
      <c r="P97" s="298">
        <v>45139</v>
      </c>
      <c r="Q97" s="157"/>
      <c r="R97" s="157"/>
      <c r="S97" s="157"/>
      <c r="T97" s="157"/>
      <c r="U97" s="157"/>
      <c r="V97" s="157"/>
      <c r="W97" s="157"/>
      <c r="X97" s="157"/>
      <c r="Y97" s="157"/>
      <c r="Z97" s="157"/>
      <c r="AA97" s="157"/>
      <c r="AB97" s="157"/>
      <c r="AC97" s="157"/>
      <c r="AD97" s="157"/>
      <c r="AE97" s="157"/>
      <c r="AF97" s="157"/>
      <c r="AG97" s="157"/>
      <c r="AH97" s="157"/>
      <c r="AI97" s="157"/>
      <c r="AJ97" s="157"/>
      <c r="AK97" s="157"/>
      <c r="AL97" s="157"/>
    </row>
    <row r="98" spans="1:38" ht="15" customHeight="1">
      <c r="A98" s="288">
        <v>3</v>
      </c>
      <c r="B98" s="289">
        <v>45139</v>
      </c>
      <c r="C98" s="290"/>
      <c r="D98" s="291" t="s">
        <v>913</v>
      </c>
      <c r="E98" s="290" t="s">
        <v>605</v>
      </c>
      <c r="F98" s="292" t="s">
        <v>925</v>
      </c>
      <c r="G98" s="290">
        <v>2.8</v>
      </c>
      <c r="H98" s="290">
        <v>2.8</v>
      </c>
      <c r="I98" s="290" t="s">
        <v>915</v>
      </c>
      <c r="J98" s="293" t="s">
        <v>926</v>
      </c>
      <c r="K98" s="294">
        <f t="shared" ref="K98:K99" si="72">H98-F98</f>
        <v>-2.0499999999999998</v>
      </c>
      <c r="L98" s="295">
        <v>50</v>
      </c>
      <c r="M98" s="296">
        <f t="shared" si="71"/>
        <v>-3124.9999999999995</v>
      </c>
      <c r="N98" s="294">
        <v>1500</v>
      </c>
      <c r="O98" s="297" t="s">
        <v>606</v>
      </c>
      <c r="P98" s="298">
        <v>45140</v>
      </c>
      <c r="Q98" s="157"/>
      <c r="R98" s="157"/>
      <c r="S98" s="157"/>
      <c r="T98" s="157"/>
      <c r="U98" s="157"/>
      <c r="V98" s="157"/>
      <c r="W98" s="157"/>
      <c r="X98" s="157"/>
      <c r="Y98" s="157"/>
      <c r="Z98" s="157"/>
      <c r="AA98" s="157"/>
      <c r="AB98" s="157"/>
      <c r="AC98" s="157"/>
      <c r="AD98" s="157"/>
      <c r="AE98" s="157"/>
      <c r="AF98" s="157"/>
      <c r="AG98" s="157"/>
      <c r="AH98" s="157"/>
      <c r="AI98" s="157"/>
      <c r="AJ98" s="157"/>
      <c r="AK98" s="157"/>
      <c r="AL98" s="157"/>
    </row>
    <row r="99" spans="1:38" ht="15" customHeight="1">
      <c r="A99" s="288">
        <v>4</v>
      </c>
      <c r="B99" s="289">
        <v>45139</v>
      </c>
      <c r="C99" s="290"/>
      <c r="D99" s="291" t="s">
        <v>914</v>
      </c>
      <c r="E99" s="290" t="s">
        <v>605</v>
      </c>
      <c r="F99" s="292" t="s">
        <v>940</v>
      </c>
      <c r="G99" s="290">
        <v>27</v>
      </c>
      <c r="H99" s="290">
        <v>29</v>
      </c>
      <c r="I99" s="290" t="s">
        <v>873</v>
      </c>
      <c r="J99" s="293" t="s">
        <v>941</v>
      </c>
      <c r="K99" s="294">
        <f t="shared" si="72"/>
        <v>-19</v>
      </c>
      <c r="L99" s="295">
        <v>50</v>
      </c>
      <c r="M99" s="296">
        <f t="shared" si="71"/>
        <v>-4800</v>
      </c>
      <c r="N99" s="294">
        <v>250</v>
      </c>
      <c r="O99" s="297" t="s">
        <v>606</v>
      </c>
      <c r="P99" s="298">
        <v>45141</v>
      </c>
      <c r="Q99" s="157"/>
      <c r="R99" s="157"/>
      <c r="S99" s="157"/>
      <c r="T99" s="157"/>
      <c r="U99" s="157"/>
      <c r="V99" s="157"/>
      <c r="W99" s="157"/>
      <c r="X99" s="157"/>
      <c r="Y99" s="157"/>
      <c r="Z99" s="157"/>
      <c r="AA99" s="157"/>
      <c r="AB99" s="157"/>
      <c r="AC99" s="157"/>
      <c r="AD99" s="157"/>
      <c r="AE99" s="157"/>
      <c r="AF99" s="157"/>
      <c r="AG99" s="157"/>
      <c r="AH99" s="157"/>
      <c r="AI99" s="157"/>
      <c r="AJ99" s="157"/>
      <c r="AK99" s="157"/>
      <c r="AL99" s="157"/>
    </row>
    <row r="100" spans="1:38" ht="15" customHeight="1">
      <c r="A100" s="250">
        <v>5</v>
      </c>
      <c r="B100" s="251">
        <v>45140</v>
      </c>
      <c r="C100" s="238"/>
      <c r="D100" s="316" t="s">
        <v>922</v>
      </c>
      <c r="E100" s="238" t="s">
        <v>605</v>
      </c>
      <c r="F100" s="317" t="s">
        <v>924</v>
      </c>
      <c r="G100" s="238">
        <v>18</v>
      </c>
      <c r="H100" s="238">
        <v>59</v>
      </c>
      <c r="I100" s="238" t="s">
        <v>923</v>
      </c>
      <c r="J100" s="318" t="s">
        <v>814</v>
      </c>
      <c r="K100" s="239">
        <f t="shared" ref="K100" si="73">H100-F100</f>
        <v>9</v>
      </c>
      <c r="L100" s="239">
        <v>50</v>
      </c>
      <c r="M100" s="319">
        <f t="shared" ref="M100:M105" si="74">(K100*N100)-50</f>
        <v>400</v>
      </c>
      <c r="N100" s="239">
        <v>50</v>
      </c>
      <c r="O100" s="320" t="s">
        <v>595</v>
      </c>
      <c r="P100" s="321">
        <v>45140</v>
      </c>
      <c r="Q100" s="157"/>
      <c r="R100" s="157"/>
      <c r="S100" s="157"/>
      <c r="T100" s="157"/>
      <c r="U100" s="157"/>
      <c r="V100" s="157"/>
      <c r="W100" s="157"/>
      <c r="X100" s="157"/>
      <c r="Y100" s="157"/>
      <c r="Z100" s="157"/>
      <c r="AA100" s="157"/>
      <c r="AB100" s="157"/>
      <c r="AC100" s="157"/>
      <c r="AD100" s="157"/>
      <c r="AE100" s="157"/>
      <c r="AF100" s="157"/>
      <c r="AG100" s="157"/>
      <c r="AH100" s="157"/>
      <c r="AI100" s="157"/>
      <c r="AJ100" s="157"/>
      <c r="AK100" s="157"/>
      <c r="AL100" s="157"/>
    </row>
    <row r="101" spans="1:38" ht="15" customHeight="1">
      <c r="A101" s="250">
        <v>6</v>
      </c>
      <c r="B101" s="251">
        <v>45141</v>
      </c>
      <c r="C101" s="238"/>
      <c r="D101" s="316" t="s">
        <v>929</v>
      </c>
      <c r="E101" s="238" t="s">
        <v>605</v>
      </c>
      <c r="F101" s="317" t="s">
        <v>931</v>
      </c>
      <c r="G101" s="238">
        <v>70</v>
      </c>
      <c r="H101" s="238">
        <v>137.5</v>
      </c>
      <c r="I101" s="238" t="s">
        <v>930</v>
      </c>
      <c r="J101" s="318" t="s">
        <v>932</v>
      </c>
      <c r="K101" s="239">
        <f t="shared" ref="K101:K102" si="75">H101-F101</f>
        <v>20</v>
      </c>
      <c r="L101" s="239">
        <v>50</v>
      </c>
      <c r="M101" s="319">
        <f t="shared" si="74"/>
        <v>750</v>
      </c>
      <c r="N101" s="239">
        <v>40</v>
      </c>
      <c r="O101" s="320" t="s">
        <v>595</v>
      </c>
      <c r="P101" s="321">
        <v>45141</v>
      </c>
      <c r="Q101" s="157"/>
      <c r="R101" s="157"/>
      <c r="S101" s="157"/>
      <c r="T101" s="157"/>
      <c r="U101" s="157"/>
      <c r="V101" s="157"/>
      <c r="W101" s="157"/>
      <c r="X101" s="157"/>
      <c r="Y101" s="157"/>
      <c r="Z101" s="157"/>
      <c r="AA101" s="157"/>
      <c r="AB101" s="157"/>
      <c r="AC101" s="157"/>
      <c r="AD101" s="157"/>
      <c r="AE101" s="157"/>
      <c r="AF101" s="157"/>
      <c r="AG101" s="157"/>
      <c r="AH101" s="157"/>
      <c r="AI101" s="157"/>
      <c r="AJ101" s="157"/>
      <c r="AK101" s="157"/>
      <c r="AL101" s="157"/>
    </row>
    <row r="102" spans="1:38" ht="15" customHeight="1">
      <c r="A102" s="288">
        <v>7</v>
      </c>
      <c r="B102" s="289">
        <v>45141</v>
      </c>
      <c r="C102" s="290"/>
      <c r="D102" s="291" t="s">
        <v>929</v>
      </c>
      <c r="E102" s="290" t="s">
        <v>605</v>
      </c>
      <c r="F102" s="292" t="s">
        <v>938</v>
      </c>
      <c r="G102" s="290">
        <v>55</v>
      </c>
      <c r="H102" s="290">
        <v>55</v>
      </c>
      <c r="I102" s="290" t="s">
        <v>935</v>
      </c>
      <c r="J102" s="293" t="s">
        <v>939</v>
      </c>
      <c r="K102" s="294">
        <f t="shared" si="75"/>
        <v>-47.5</v>
      </c>
      <c r="L102" s="295">
        <v>50</v>
      </c>
      <c r="M102" s="296">
        <f t="shared" si="74"/>
        <v>-1950</v>
      </c>
      <c r="N102" s="294">
        <v>40</v>
      </c>
      <c r="O102" s="297" t="s">
        <v>606</v>
      </c>
      <c r="P102" s="298">
        <v>45141</v>
      </c>
      <c r="Q102" s="157"/>
      <c r="R102" s="157"/>
      <c r="S102" s="157"/>
      <c r="T102" s="157"/>
      <c r="U102" s="157"/>
      <c r="V102" s="157"/>
      <c r="W102" s="157"/>
      <c r="X102" s="157"/>
      <c r="Y102" s="157"/>
      <c r="Z102" s="157"/>
      <c r="AA102" s="157"/>
      <c r="AB102" s="157"/>
      <c r="AC102" s="157"/>
      <c r="AD102" s="157"/>
      <c r="AE102" s="157"/>
      <c r="AF102" s="157"/>
      <c r="AG102" s="157"/>
      <c r="AH102" s="157"/>
      <c r="AI102" s="157"/>
      <c r="AJ102" s="157"/>
      <c r="AK102" s="157"/>
      <c r="AL102" s="157"/>
    </row>
    <row r="103" spans="1:38" ht="15" customHeight="1">
      <c r="A103" s="288">
        <v>8</v>
      </c>
      <c r="B103" s="289">
        <v>45141</v>
      </c>
      <c r="C103" s="290"/>
      <c r="D103" s="291" t="s">
        <v>933</v>
      </c>
      <c r="E103" s="290" t="s">
        <v>605</v>
      </c>
      <c r="F103" s="292" t="s">
        <v>945</v>
      </c>
      <c r="G103" s="290">
        <v>0</v>
      </c>
      <c r="H103" s="290">
        <v>0</v>
      </c>
      <c r="I103" s="290" t="s">
        <v>936</v>
      </c>
      <c r="J103" s="293" t="s">
        <v>946</v>
      </c>
      <c r="K103" s="294">
        <f t="shared" ref="K103:K104" si="76">H103-F103</f>
        <v>-31</v>
      </c>
      <c r="L103" s="295">
        <v>50</v>
      </c>
      <c r="M103" s="296">
        <f t="shared" si="74"/>
        <v>-1600</v>
      </c>
      <c r="N103" s="294">
        <v>50</v>
      </c>
      <c r="O103" s="297" t="s">
        <v>606</v>
      </c>
      <c r="P103" s="298">
        <v>45141</v>
      </c>
      <c r="Q103" s="157"/>
      <c r="R103" s="157"/>
      <c r="S103" s="157"/>
      <c r="T103" s="157"/>
      <c r="U103" s="157"/>
      <c r="V103" s="157"/>
      <c r="W103" s="157"/>
      <c r="X103" s="157"/>
      <c r="Y103" s="157"/>
      <c r="Z103" s="157"/>
      <c r="AA103" s="157"/>
      <c r="AB103" s="157"/>
      <c r="AC103" s="157"/>
      <c r="AD103" s="157"/>
      <c r="AE103" s="157"/>
      <c r="AF103" s="157"/>
      <c r="AG103" s="157"/>
      <c r="AH103" s="157"/>
      <c r="AI103" s="157"/>
      <c r="AJ103" s="157"/>
      <c r="AK103" s="157"/>
      <c r="AL103" s="157"/>
    </row>
    <row r="104" spans="1:38" ht="15" customHeight="1">
      <c r="A104" s="250">
        <v>10</v>
      </c>
      <c r="B104" s="251">
        <v>45146</v>
      </c>
      <c r="C104" s="238"/>
      <c r="D104" s="316" t="s">
        <v>971</v>
      </c>
      <c r="E104" s="238" t="s">
        <v>605</v>
      </c>
      <c r="F104" s="317" t="s">
        <v>981</v>
      </c>
      <c r="G104" s="238">
        <v>65</v>
      </c>
      <c r="H104" s="238">
        <v>130</v>
      </c>
      <c r="I104" s="238" t="s">
        <v>972</v>
      </c>
      <c r="J104" s="318" t="s">
        <v>982</v>
      </c>
      <c r="K104" s="239">
        <f t="shared" si="76"/>
        <v>23.5</v>
      </c>
      <c r="L104" s="239">
        <v>50</v>
      </c>
      <c r="M104" s="319">
        <f t="shared" si="74"/>
        <v>2887.5</v>
      </c>
      <c r="N104" s="239">
        <v>125</v>
      </c>
      <c r="O104" s="320" t="s">
        <v>595</v>
      </c>
      <c r="P104" s="321">
        <v>45147</v>
      </c>
      <c r="Q104" s="157"/>
      <c r="R104" s="157"/>
      <c r="S104" s="157"/>
      <c r="T104" s="157"/>
      <c r="U104" s="157"/>
      <c r="V104" s="157"/>
      <c r="W104" s="157"/>
      <c r="X104" s="157"/>
      <c r="Y104" s="157"/>
      <c r="Z104" s="157"/>
      <c r="AA104" s="157"/>
      <c r="AB104" s="157"/>
      <c r="AC104" s="157"/>
      <c r="AD104" s="157"/>
      <c r="AE104" s="157"/>
      <c r="AF104" s="157"/>
      <c r="AG104" s="157"/>
      <c r="AH104" s="157"/>
      <c r="AI104" s="157"/>
      <c r="AJ104" s="157"/>
      <c r="AK104" s="157"/>
      <c r="AL104" s="157"/>
    </row>
    <row r="105" spans="1:38" ht="15" customHeight="1">
      <c r="A105" s="250">
        <v>11</v>
      </c>
      <c r="B105" s="251">
        <v>45146</v>
      </c>
      <c r="C105" s="238"/>
      <c r="D105" s="316" t="s">
        <v>973</v>
      </c>
      <c r="E105" s="238" t="s">
        <v>605</v>
      </c>
      <c r="F105" s="317" t="s">
        <v>975</v>
      </c>
      <c r="G105" s="238">
        <v>0</v>
      </c>
      <c r="H105" s="238">
        <v>22.5</v>
      </c>
      <c r="I105" s="238" t="s">
        <v>974</v>
      </c>
      <c r="J105" s="318" t="s">
        <v>976</v>
      </c>
      <c r="K105" s="239">
        <f t="shared" ref="K105:K106" si="77">H105-F105</f>
        <v>10.5</v>
      </c>
      <c r="L105" s="239">
        <v>50</v>
      </c>
      <c r="M105" s="319">
        <f t="shared" si="74"/>
        <v>370</v>
      </c>
      <c r="N105" s="239">
        <v>40</v>
      </c>
      <c r="O105" s="320" t="s">
        <v>595</v>
      </c>
      <c r="P105" s="321">
        <v>45146</v>
      </c>
      <c r="Q105" s="157"/>
      <c r="R105" s="157"/>
      <c r="S105" s="157"/>
      <c r="T105" s="157"/>
      <c r="U105" s="157"/>
      <c r="V105" s="157"/>
      <c r="W105" s="157"/>
      <c r="X105" s="157"/>
      <c r="Y105" s="157"/>
      <c r="Z105" s="157"/>
      <c r="AA105" s="157"/>
      <c r="AB105" s="157"/>
      <c r="AC105" s="157"/>
      <c r="AD105" s="157"/>
      <c r="AE105" s="157"/>
      <c r="AF105" s="157"/>
      <c r="AG105" s="157"/>
      <c r="AH105" s="157"/>
      <c r="AI105" s="157"/>
      <c r="AJ105" s="157"/>
      <c r="AK105" s="157"/>
      <c r="AL105" s="157"/>
    </row>
    <row r="106" spans="1:38" ht="15" customHeight="1">
      <c r="A106" s="288">
        <v>12</v>
      </c>
      <c r="B106" s="289">
        <v>45147</v>
      </c>
      <c r="C106" s="290"/>
      <c r="D106" s="291" t="s">
        <v>986</v>
      </c>
      <c r="E106" s="290" t="s">
        <v>605</v>
      </c>
      <c r="F106" s="292" t="s">
        <v>996</v>
      </c>
      <c r="G106" s="290">
        <v>99</v>
      </c>
      <c r="H106" s="290">
        <v>118</v>
      </c>
      <c r="I106" s="290" t="s">
        <v>987</v>
      </c>
      <c r="J106" s="293" t="s">
        <v>1003</v>
      </c>
      <c r="K106" s="294">
        <f t="shared" si="77"/>
        <v>-28</v>
      </c>
      <c r="L106" s="295">
        <v>50</v>
      </c>
      <c r="M106" s="296">
        <f t="shared" ref="M106:M107" si="78">(K106*N106)-50</f>
        <v>-2850</v>
      </c>
      <c r="N106" s="294">
        <v>100</v>
      </c>
      <c r="O106" s="297" t="s">
        <v>606</v>
      </c>
      <c r="P106" s="298">
        <v>45148</v>
      </c>
      <c r="Q106" s="157"/>
      <c r="R106" s="157"/>
      <c r="S106" s="157"/>
      <c r="T106" s="157"/>
      <c r="U106" s="157"/>
      <c r="V106" s="157"/>
      <c r="W106" s="157"/>
      <c r="X106" s="157"/>
      <c r="Y106" s="157"/>
      <c r="Z106" s="157"/>
      <c r="AA106" s="157"/>
      <c r="AB106" s="157"/>
      <c r="AC106" s="157"/>
      <c r="AD106" s="157"/>
      <c r="AE106" s="157"/>
      <c r="AF106" s="157"/>
      <c r="AG106" s="157"/>
      <c r="AH106" s="157"/>
      <c r="AI106" s="157"/>
      <c r="AJ106" s="157"/>
      <c r="AK106" s="157"/>
      <c r="AL106" s="157"/>
    </row>
    <row r="107" spans="1:38" ht="15" customHeight="1">
      <c r="A107" s="250">
        <v>13</v>
      </c>
      <c r="B107" s="251">
        <v>45147</v>
      </c>
      <c r="C107" s="238"/>
      <c r="D107" s="316" t="s">
        <v>990</v>
      </c>
      <c r="E107" s="238" t="s">
        <v>605</v>
      </c>
      <c r="F107" s="317" t="s">
        <v>997</v>
      </c>
      <c r="G107" s="238">
        <v>25</v>
      </c>
      <c r="H107" s="238">
        <v>51</v>
      </c>
      <c r="I107" s="238" t="s">
        <v>991</v>
      </c>
      <c r="J107" s="318" t="s">
        <v>998</v>
      </c>
      <c r="K107" s="239">
        <f t="shared" ref="K107" si="79">H107-F107</f>
        <v>7</v>
      </c>
      <c r="L107" s="239">
        <v>50</v>
      </c>
      <c r="M107" s="319">
        <f t="shared" si="78"/>
        <v>1700</v>
      </c>
      <c r="N107" s="239">
        <v>250</v>
      </c>
      <c r="O107" s="320" t="s">
        <v>595</v>
      </c>
      <c r="P107" s="321">
        <v>45148</v>
      </c>
      <c r="Q107" s="157"/>
      <c r="R107" s="157"/>
      <c r="S107" s="157"/>
      <c r="T107" s="157"/>
      <c r="U107" s="157"/>
      <c r="V107" s="157"/>
      <c r="W107" s="157"/>
      <c r="X107" s="157"/>
      <c r="Y107" s="157"/>
      <c r="Z107" s="157"/>
      <c r="AA107" s="157"/>
      <c r="AB107" s="157"/>
      <c r="AC107" s="157"/>
      <c r="AD107" s="157"/>
      <c r="AE107" s="157"/>
      <c r="AF107" s="157"/>
      <c r="AG107" s="157"/>
      <c r="AH107" s="157"/>
      <c r="AI107" s="157"/>
      <c r="AJ107" s="157"/>
      <c r="AK107" s="157"/>
      <c r="AL107" s="157"/>
    </row>
    <row r="108" spans="1:38" ht="15" customHeight="1">
      <c r="A108" s="250">
        <v>14</v>
      </c>
      <c r="B108" s="251">
        <v>45149</v>
      </c>
      <c r="C108" s="238"/>
      <c r="D108" s="316" t="s">
        <v>1007</v>
      </c>
      <c r="E108" s="238" t="s">
        <v>605</v>
      </c>
      <c r="F108" s="317" t="s">
        <v>1009</v>
      </c>
      <c r="G108" s="238">
        <v>78</v>
      </c>
      <c r="H108" s="238">
        <v>125</v>
      </c>
      <c r="I108" s="238" t="s">
        <v>1008</v>
      </c>
      <c r="J108" s="318" t="s">
        <v>1010</v>
      </c>
      <c r="K108" s="239">
        <f t="shared" ref="K108" si="80">H108-F108</f>
        <v>19</v>
      </c>
      <c r="L108" s="239">
        <v>50</v>
      </c>
      <c r="M108" s="319">
        <f t="shared" ref="M108" si="81">(K108*N108)-50</f>
        <v>3275</v>
      </c>
      <c r="N108" s="239">
        <v>175</v>
      </c>
      <c r="O108" s="320" t="s">
        <v>595</v>
      </c>
      <c r="P108" s="321">
        <v>45149</v>
      </c>
      <c r="Q108" s="157"/>
      <c r="R108" s="157"/>
      <c r="S108" s="157"/>
      <c r="T108" s="157"/>
      <c r="U108" s="157"/>
      <c r="V108" s="157"/>
      <c r="W108" s="157"/>
      <c r="X108" s="157"/>
      <c r="Y108" s="157"/>
      <c r="Z108" s="157"/>
      <c r="AA108" s="157"/>
      <c r="AB108" s="157"/>
      <c r="AC108" s="157"/>
      <c r="AD108" s="157"/>
      <c r="AE108" s="157"/>
      <c r="AF108" s="157"/>
      <c r="AG108" s="157"/>
      <c r="AH108" s="157"/>
      <c r="AI108" s="157"/>
      <c r="AJ108" s="157"/>
      <c r="AK108" s="157"/>
      <c r="AL108" s="157"/>
    </row>
    <row r="109" spans="1:38" ht="15" customHeight="1">
      <c r="A109" s="250">
        <v>15</v>
      </c>
      <c r="B109" s="251">
        <v>45149</v>
      </c>
      <c r="C109" s="238"/>
      <c r="D109" s="316" t="s">
        <v>1012</v>
      </c>
      <c r="E109" s="238" t="s">
        <v>605</v>
      </c>
      <c r="F109" s="317" t="s">
        <v>1013</v>
      </c>
      <c r="G109" s="238">
        <v>19</v>
      </c>
      <c r="H109" s="238">
        <v>80</v>
      </c>
      <c r="I109" s="238" t="s">
        <v>1014</v>
      </c>
      <c r="J109" s="318" t="s">
        <v>616</v>
      </c>
      <c r="K109" s="239">
        <f t="shared" ref="K109" si="82">H109-F109</f>
        <v>21</v>
      </c>
      <c r="L109" s="239">
        <v>50</v>
      </c>
      <c r="M109" s="319">
        <f t="shared" ref="M109" si="83">(K109*N109)-50</f>
        <v>790</v>
      </c>
      <c r="N109" s="239">
        <v>40</v>
      </c>
      <c r="O109" s="320" t="s">
        <v>595</v>
      </c>
      <c r="P109" s="321">
        <v>45149</v>
      </c>
      <c r="Q109" s="157"/>
      <c r="R109" s="157"/>
      <c r="S109" s="157"/>
      <c r="T109" s="157"/>
      <c r="U109" s="157"/>
      <c r="V109" s="157"/>
      <c r="W109" s="157"/>
      <c r="X109" s="157"/>
      <c r="Y109" s="157"/>
      <c r="Z109" s="157"/>
      <c r="AA109" s="157"/>
      <c r="AB109" s="157"/>
      <c r="AC109" s="157"/>
      <c r="AD109" s="157"/>
      <c r="AE109" s="157"/>
      <c r="AF109" s="157"/>
      <c r="AG109" s="157"/>
      <c r="AH109" s="157"/>
      <c r="AI109" s="157"/>
      <c r="AJ109" s="157"/>
      <c r="AK109" s="157"/>
      <c r="AL109" s="157"/>
    </row>
    <row r="110" spans="1:38" ht="15" customHeight="1">
      <c r="A110" s="250">
        <v>16</v>
      </c>
      <c r="B110" s="251">
        <v>45152</v>
      </c>
      <c r="C110" s="238"/>
      <c r="D110" s="316" t="s">
        <v>1020</v>
      </c>
      <c r="E110" s="238" t="s">
        <v>605</v>
      </c>
      <c r="F110" s="317" t="s">
        <v>1039</v>
      </c>
      <c r="G110" s="238">
        <v>65</v>
      </c>
      <c r="H110" s="238">
        <v>114</v>
      </c>
      <c r="I110" s="238" t="s">
        <v>1008</v>
      </c>
      <c r="J110" s="318" t="s">
        <v>1040</v>
      </c>
      <c r="K110" s="239">
        <f t="shared" ref="K110" si="84">H110-F110</f>
        <v>17.5</v>
      </c>
      <c r="L110" s="239">
        <v>50</v>
      </c>
      <c r="M110" s="319">
        <f t="shared" ref="M110" si="85">(K110*N110)-50</f>
        <v>2575</v>
      </c>
      <c r="N110" s="239">
        <v>150</v>
      </c>
      <c r="O110" s="320" t="s">
        <v>595</v>
      </c>
      <c r="P110" s="321">
        <v>45154</v>
      </c>
      <c r="Q110" s="157"/>
      <c r="R110" s="157"/>
      <c r="S110" s="157"/>
      <c r="T110" s="157"/>
      <c r="U110" s="157"/>
      <c r="V110" s="157"/>
      <c r="W110" s="157"/>
      <c r="X110" s="157"/>
      <c r="Y110" s="157"/>
      <c r="Z110" s="157"/>
      <c r="AA110" s="157"/>
      <c r="AB110" s="157"/>
      <c r="AC110" s="157"/>
      <c r="AD110" s="157"/>
      <c r="AE110" s="157"/>
      <c r="AF110" s="157"/>
      <c r="AG110" s="157"/>
      <c r="AH110" s="157"/>
      <c r="AI110" s="157"/>
      <c r="AJ110" s="157"/>
      <c r="AK110" s="157"/>
      <c r="AL110" s="157"/>
    </row>
    <row r="111" spans="1:38" ht="15" customHeight="1">
      <c r="A111" s="250">
        <v>17</v>
      </c>
      <c r="B111" s="251">
        <v>45152</v>
      </c>
      <c r="C111" s="238"/>
      <c r="D111" s="316" t="s">
        <v>1021</v>
      </c>
      <c r="E111" s="238" t="s">
        <v>605</v>
      </c>
      <c r="F111" s="317" t="s">
        <v>1023</v>
      </c>
      <c r="G111" s="238">
        <v>0</v>
      </c>
      <c r="H111" s="238">
        <v>41</v>
      </c>
      <c r="I111" s="238" t="s">
        <v>1022</v>
      </c>
      <c r="J111" s="318" t="s">
        <v>1024</v>
      </c>
      <c r="K111" s="239">
        <f t="shared" ref="K111:K113" si="86">H111-F111</f>
        <v>18.5</v>
      </c>
      <c r="L111" s="239">
        <v>50</v>
      </c>
      <c r="M111" s="319">
        <f t="shared" ref="M111:M113" si="87">(K111*N111)-50</f>
        <v>690</v>
      </c>
      <c r="N111" s="239">
        <v>40</v>
      </c>
      <c r="O111" s="320" t="s">
        <v>595</v>
      </c>
      <c r="P111" s="321">
        <v>45152</v>
      </c>
      <c r="Q111" s="157"/>
      <c r="R111" s="157"/>
      <c r="S111" s="157"/>
      <c r="T111" s="157"/>
      <c r="U111" s="157"/>
      <c r="V111" s="157"/>
      <c r="W111" s="157"/>
      <c r="X111" s="157"/>
      <c r="Y111" s="157"/>
      <c r="Z111" s="157"/>
      <c r="AA111" s="157"/>
      <c r="AB111" s="157"/>
      <c r="AC111" s="157"/>
      <c r="AD111" s="157"/>
      <c r="AE111" s="157"/>
      <c r="AF111" s="157"/>
      <c r="AG111" s="157"/>
      <c r="AH111" s="157"/>
      <c r="AI111" s="157"/>
      <c r="AJ111" s="157"/>
      <c r="AK111" s="157"/>
      <c r="AL111" s="157"/>
    </row>
    <row r="112" spans="1:38" ht="15" customHeight="1">
      <c r="A112" s="384">
        <v>18</v>
      </c>
      <c r="B112" s="382">
        <v>45152</v>
      </c>
      <c r="C112" s="290"/>
      <c r="D112" s="291" t="s">
        <v>1025</v>
      </c>
      <c r="E112" s="290" t="s">
        <v>605</v>
      </c>
      <c r="F112" s="292" t="s">
        <v>1027</v>
      </c>
      <c r="G112" s="290">
        <v>0</v>
      </c>
      <c r="H112" s="290">
        <v>0</v>
      </c>
      <c r="I112" s="380" t="s">
        <v>909</v>
      </c>
      <c r="J112" s="380" t="s">
        <v>1028</v>
      </c>
      <c r="K112" s="288">
        <f t="shared" si="86"/>
        <v>-6</v>
      </c>
      <c r="L112" s="295">
        <v>50</v>
      </c>
      <c r="M112" s="336">
        <f t="shared" si="87"/>
        <v>-290</v>
      </c>
      <c r="N112" s="288">
        <v>40</v>
      </c>
      <c r="O112" s="297" t="s">
        <v>606</v>
      </c>
      <c r="P112" s="298">
        <v>45152</v>
      </c>
      <c r="Q112" s="157"/>
      <c r="R112" s="157"/>
      <c r="S112" s="157"/>
      <c r="T112" s="157"/>
      <c r="U112" s="157"/>
      <c r="V112" s="157"/>
      <c r="W112" s="157"/>
      <c r="X112" s="157"/>
      <c r="Y112" s="157"/>
      <c r="Z112" s="157"/>
      <c r="AA112" s="157"/>
      <c r="AB112" s="157"/>
      <c r="AC112" s="157"/>
      <c r="AD112" s="157"/>
      <c r="AE112" s="157"/>
      <c r="AF112" s="157"/>
      <c r="AG112" s="157"/>
      <c r="AH112" s="157"/>
      <c r="AI112" s="157"/>
      <c r="AJ112" s="157"/>
      <c r="AK112" s="157"/>
      <c r="AL112" s="157"/>
    </row>
    <row r="113" spans="1:38" ht="15" customHeight="1">
      <c r="A113" s="385"/>
      <c r="B113" s="383"/>
      <c r="C113" s="290"/>
      <c r="D113" s="291" t="s">
        <v>1026</v>
      </c>
      <c r="E113" s="290" t="s">
        <v>605</v>
      </c>
      <c r="F113" s="292" t="s">
        <v>942</v>
      </c>
      <c r="G113" s="290">
        <v>0</v>
      </c>
      <c r="H113" s="290">
        <v>3.5</v>
      </c>
      <c r="I113" s="381"/>
      <c r="J113" s="381"/>
      <c r="K113" s="288">
        <f t="shared" si="86"/>
        <v>-13.5</v>
      </c>
      <c r="L113" s="295">
        <v>50</v>
      </c>
      <c r="M113" s="336">
        <f t="shared" si="87"/>
        <v>-590</v>
      </c>
      <c r="N113" s="288">
        <v>40</v>
      </c>
      <c r="O113" s="297" t="s">
        <v>606</v>
      </c>
      <c r="P113" s="298">
        <v>45152</v>
      </c>
      <c r="Q113" s="157"/>
      <c r="R113" s="157"/>
      <c r="S113" s="157"/>
      <c r="T113" s="157"/>
      <c r="U113" s="157"/>
      <c r="V113" s="157"/>
      <c r="W113" s="157"/>
      <c r="X113" s="157"/>
      <c r="Y113" s="157"/>
      <c r="Z113" s="157"/>
      <c r="AA113" s="157"/>
      <c r="AB113" s="157"/>
      <c r="AC113" s="157"/>
      <c r="AD113" s="157"/>
      <c r="AE113" s="157"/>
      <c r="AF113" s="157"/>
      <c r="AG113" s="157"/>
      <c r="AH113" s="157"/>
      <c r="AI113" s="157"/>
      <c r="AJ113" s="157"/>
      <c r="AK113" s="157"/>
      <c r="AL113" s="157"/>
    </row>
    <row r="114" spans="1:38" ht="15" customHeight="1">
      <c r="A114" s="250">
        <v>19</v>
      </c>
      <c r="B114" s="251">
        <v>45152</v>
      </c>
      <c r="C114" s="238"/>
      <c r="D114" s="316" t="s">
        <v>1029</v>
      </c>
      <c r="E114" s="238" t="s">
        <v>605</v>
      </c>
      <c r="F114" s="317" t="s">
        <v>1038</v>
      </c>
      <c r="G114" s="238">
        <v>2.5</v>
      </c>
      <c r="H114" s="238">
        <v>5.75</v>
      </c>
      <c r="I114" s="238" t="s">
        <v>1037</v>
      </c>
      <c r="J114" s="318" t="s">
        <v>815</v>
      </c>
      <c r="K114" s="239">
        <f t="shared" ref="K114:K115" si="88">H114-F114</f>
        <v>1</v>
      </c>
      <c r="L114" s="239">
        <v>50</v>
      </c>
      <c r="M114" s="319">
        <f t="shared" ref="M114:M115" si="89">(K114*N114)-50</f>
        <v>1750</v>
      </c>
      <c r="N114" s="239">
        <v>1800</v>
      </c>
      <c r="O114" s="320" t="s">
        <v>595</v>
      </c>
      <c r="P114" s="321">
        <v>45154</v>
      </c>
      <c r="Q114" s="157"/>
      <c r="R114" s="157"/>
      <c r="S114" s="157"/>
      <c r="T114" s="157"/>
      <c r="U114" s="157"/>
      <c r="V114" s="157"/>
      <c r="W114" s="157"/>
      <c r="X114" s="157"/>
      <c r="Y114" s="157"/>
      <c r="Z114" s="157"/>
      <c r="AA114" s="157"/>
      <c r="AB114" s="157"/>
      <c r="AC114" s="157"/>
      <c r="AD114" s="157"/>
      <c r="AE114" s="157"/>
      <c r="AF114" s="157"/>
      <c r="AG114" s="157"/>
      <c r="AH114" s="157"/>
      <c r="AI114" s="157"/>
      <c r="AJ114" s="157"/>
      <c r="AK114" s="157"/>
      <c r="AL114" s="157"/>
    </row>
    <row r="115" spans="1:38" ht="15" customHeight="1">
      <c r="A115" s="288">
        <v>20</v>
      </c>
      <c r="B115" s="289">
        <v>45154</v>
      </c>
      <c r="C115" s="290"/>
      <c r="D115" s="291" t="s">
        <v>1041</v>
      </c>
      <c r="E115" s="290" t="s">
        <v>605</v>
      </c>
      <c r="F115" s="292" t="s">
        <v>1056</v>
      </c>
      <c r="G115" s="290">
        <v>30</v>
      </c>
      <c r="H115" s="290">
        <v>30</v>
      </c>
      <c r="I115" s="290" t="s">
        <v>991</v>
      </c>
      <c r="J115" s="293" t="s">
        <v>1057</v>
      </c>
      <c r="K115" s="294">
        <f t="shared" si="88"/>
        <v>-17</v>
      </c>
      <c r="L115" s="295">
        <v>50</v>
      </c>
      <c r="M115" s="296">
        <f t="shared" si="89"/>
        <v>-4725</v>
      </c>
      <c r="N115" s="294">
        <v>275</v>
      </c>
      <c r="O115" s="297" t="s">
        <v>606</v>
      </c>
      <c r="P115" s="298">
        <v>45155</v>
      </c>
      <c r="Q115" s="157"/>
      <c r="R115" s="157"/>
      <c r="S115" s="157"/>
      <c r="T115" s="157"/>
      <c r="U115" s="157"/>
      <c r="V115" s="157"/>
      <c r="W115" s="157"/>
      <c r="X115" s="157"/>
      <c r="Y115" s="157"/>
      <c r="Z115" s="157"/>
      <c r="AA115" s="157"/>
      <c r="AB115" s="157"/>
      <c r="AC115" s="157"/>
      <c r="AD115" s="157"/>
      <c r="AE115" s="157"/>
      <c r="AF115" s="157"/>
      <c r="AG115" s="157"/>
      <c r="AH115" s="157"/>
      <c r="AI115" s="157"/>
      <c r="AJ115" s="157"/>
      <c r="AK115" s="157"/>
      <c r="AL115" s="157"/>
    </row>
    <row r="116" spans="1:38" ht="15" customHeight="1">
      <c r="A116" s="250">
        <v>21</v>
      </c>
      <c r="B116" s="251">
        <v>45154</v>
      </c>
      <c r="C116" s="238"/>
      <c r="D116" s="316" t="s">
        <v>1045</v>
      </c>
      <c r="E116" s="238" t="s">
        <v>605</v>
      </c>
      <c r="F116" s="317" t="s">
        <v>1046</v>
      </c>
      <c r="G116" s="238">
        <v>49</v>
      </c>
      <c r="H116" s="238">
        <v>112</v>
      </c>
      <c r="I116" s="238" t="s">
        <v>935</v>
      </c>
      <c r="J116" s="318" t="s">
        <v>1047</v>
      </c>
      <c r="K116" s="239">
        <f t="shared" ref="K116" si="90">H116-F116</f>
        <v>16.5</v>
      </c>
      <c r="L116" s="239">
        <v>50</v>
      </c>
      <c r="M116" s="319">
        <f t="shared" ref="M116" si="91">(K116*N116)-50</f>
        <v>2012.5</v>
      </c>
      <c r="N116" s="239">
        <v>125</v>
      </c>
      <c r="O116" s="320" t="s">
        <v>595</v>
      </c>
      <c r="P116" s="321">
        <v>45154</v>
      </c>
      <c r="Q116" s="157"/>
      <c r="R116" s="157"/>
      <c r="S116" s="157"/>
      <c r="T116" s="157"/>
      <c r="U116" s="157"/>
      <c r="V116" s="157"/>
      <c r="W116" s="157"/>
      <c r="X116" s="157"/>
      <c r="Y116" s="157"/>
      <c r="Z116" s="157"/>
      <c r="AA116" s="157"/>
      <c r="AB116" s="157"/>
      <c r="AC116" s="157"/>
      <c r="AD116" s="157"/>
      <c r="AE116" s="157"/>
      <c r="AF116" s="157"/>
      <c r="AG116" s="157"/>
      <c r="AH116" s="157"/>
      <c r="AI116" s="157"/>
      <c r="AJ116" s="157"/>
      <c r="AK116" s="157"/>
      <c r="AL116" s="157"/>
    </row>
    <row r="117" spans="1:38" ht="15" customHeight="1">
      <c r="A117" s="250">
        <v>22</v>
      </c>
      <c r="B117" s="251">
        <v>45155</v>
      </c>
      <c r="C117" s="238"/>
      <c r="D117" s="316" t="s">
        <v>1050</v>
      </c>
      <c r="E117" s="238" t="s">
        <v>605</v>
      </c>
      <c r="F117" s="317" t="s">
        <v>997</v>
      </c>
      <c r="G117" s="238">
        <v>24</v>
      </c>
      <c r="H117" s="238">
        <v>49.5</v>
      </c>
      <c r="I117" s="238" t="s">
        <v>1051</v>
      </c>
      <c r="J117" s="318" t="s">
        <v>963</v>
      </c>
      <c r="K117" s="239">
        <f t="shared" ref="K117:K120" si="92">H117-F117</f>
        <v>5.5</v>
      </c>
      <c r="L117" s="239">
        <v>50</v>
      </c>
      <c r="M117" s="319">
        <f t="shared" ref="M117:M120" si="93">(K117*N117)-50</f>
        <v>1050</v>
      </c>
      <c r="N117" s="239">
        <v>200</v>
      </c>
      <c r="O117" s="320" t="s">
        <v>595</v>
      </c>
      <c r="P117" s="321">
        <v>45156</v>
      </c>
      <c r="Q117" s="157"/>
      <c r="R117" s="157"/>
      <c r="S117" s="157"/>
      <c r="T117" s="157"/>
      <c r="U117" s="157"/>
      <c r="V117" s="157"/>
      <c r="W117" s="157"/>
      <c r="X117" s="157"/>
      <c r="Y117" s="157"/>
      <c r="Z117" s="157"/>
      <c r="AA117" s="157"/>
      <c r="AB117" s="157"/>
      <c r="AC117" s="157"/>
      <c r="AD117" s="157"/>
      <c r="AE117" s="157"/>
      <c r="AF117" s="157"/>
      <c r="AG117" s="157"/>
      <c r="AH117" s="157"/>
      <c r="AI117" s="157"/>
      <c r="AJ117" s="157"/>
      <c r="AK117" s="157"/>
      <c r="AL117" s="157"/>
    </row>
    <row r="118" spans="1:38" ht="15" customHeight="1">
      <c r="A118" s="288">
        <v>23</v>
      </c>
      <c r="B118" s="289">
        <v>45155</v>
      </c>
      <c r="C118" s="290"/>
      <c r="D118" s="291" t="s">
        <v>1029</v>
      </c>
      <c r="E118" s="290" t="s">
        <v>605</v>
      </c>
      <c r="F118" s="292" t="s">
        <v>1067</v>
      </c>
      <c r="G118" s="290">
        <v>2</v>
      </c>
      <c r="H118" s="290">
        <v>2</v>
      </c>
      <c r="I118" s="290" t="s">
        <v>1053</v>
      </c>
      <c r="J118" s="293" t="s">
        <v>1068</v>
      </c>
      <c r="K118" s="294">
        <f t="shared" si="92"/>
        <v>-2.2000000000000002</v>
      </c>
      <c r="L118" s="295">
        <v>50</v>
      </c>
      <c r="M118" s="296">
        <f t="shared" si="93"/>
        <v>-4010.0000000000005</v>
      </c>
      <c r="N118" s="294">
        <v>1800</v>
      </c>
      <c r="O118" s="297" t="s">
        <v>606</v>
      </c>
      <c r="P118" s="298">
        <v>45159</v>
      </c>
      <c r="Q118" s="157"/>
      <c r="R118" s="157"/>
      <c r="S118" s="157"/>
      <c r="T118" s="157"/>
      <c r="U118" s="157"/>
      <c r="V118" s="157"/>
      <c r="W118" s="157"/>
      <c r="X118" s="157"/>
      <c r="Y118" s="157"/>
      <c r="Z118" s="157"/>
      <c r="AA118" s="157"/>
      <c r="AB118" s="157"/>
      <c r="AC118" s="157"/>
      <c r="AD118" s="157"/>
      <c r="AE118" s="157"/>
      <c r="AF118" s="157"/>
      <c r="AG118" s="157"/>
      <c r="AH118" s="157"/>
      <c r="AI118" s="157"/>
      <c r="AJ118" s="157"/>
      <c r="AK118" s="157"/>
      <c r="AL118" s="157"/>
    </row>
    <row r="119" spans="1:38" ht="15" customHeight="1">
      <c r="A119" s="288">
        <v>24</v>
      </c>
      <c r="B119" s="289">
        <v>45155</v>
      </c>
      <c r="C119" s="290"/>
      <c r="D119" s="291" t="s">
        <v>1054</v>
      </c>
      <c r="E119" s="290" t="s">
        <v>605</v>
      </c>
      <c r="F119" s="292" t="s">
        <v>1066</v>
      </c>
      <c r="G119" s="290">
        <v>20</v>
      </c>
      <c r="H119" s="290">
        <v>20</v>
      </c>
      <c r="I119" s="290" t="s">
        <v>1055</v>
      </c>
      <c r="J119" s="293" t="s">
        <v>1069</v>
      </c>
      <c r="K119" s="294">
        <f t="shared" si="92"/>
        <v>-15</v>
      </c>
      <c r="L119" s="295">
        <v>50</v>
      </c>
      <c r="M119" s="296">
        <f t="shared" si="93"/>
        <v>-4550</v>
      </c>
      <c r="N119" s="294">
        <v>300</v>
      </c>
      <c r="O119" s="297" t="s">
        <v>606</v>
      </c>
      <c r="P119" s="298">
        <v>45159</v>
      </c>
      <c r="Q119" s="157"/>
      <c r="R119" s="157"/>
      <c r="S119" s="157"/>
      <c r="T119" s="157"/>
      <c r="U119" s="157"/>
      <c r="V119" s="157"/>
      <c r="W119" s="157"/>
      <c r="X119" s="157"/>
      <c r="Y119" s="157"/>
      <c r="Z119" s="157"/>
      <c r="AA119" s="157"/>
      <c r="AB119" s="157"/>
      <c r="AC119" s="157"/>
      <c r="AD119" s="157"/>
      <c r="AE119" s="157"/>
      <c r="AF119" s="157"/>
      <c r="AG119" s="157"/>
      <c r="AH119" s="157"/>
      <c r="AI119" s="157"/>
      <c r="AJ119" s="157"/>
      <c r="AK119" s="157"/>
      <c r="AL119" s="157"/>
    </row>
    <row r="120" spans="1:38" ht="15" customHeight="1">
      <c r="A120" s="250">
        <v>25</v>
      </c>
      <c r="B120" s="251">
        <v>45156</v>
      </c>
      <c r="C120" s="238"/>
      <c r="D120" s="316" t="s">
        <v>1045</v>
      </c>
      <c r="E120" s="238" t="s">
        <v>605</v>
      </c>
      <c r="F120" s="317" t="s">
        <v>1108</v>
      </c>
      <c r="G120" s="238">
        <v>68</v>
      </c>
      <c r="H120" s="238">
        <v>120</v>
      </c>
      <c r="I120" s="238" t="s">
        <v>1059</v>
      </c>
      <c r="J120" s="318" t="s">
        <v>1109</v>
      </c>
      <c r="K120" s="239">
        <f t="shared" si="92"/>
        <v>8.5</v>
      </c>
      <c r="L120" s="239">
        <v>50</v>
      </c>
      <c r="M120" s="319">
        <f t="shared" si="93"/>
        <v>1012.5</v>
      </c>
      <c r="N120" s="239">
        <v>125</v>
      </c>
      <c r="O120" s="320" t="s">
        <v>595</v>
      </c>
      <c r="P120" s="321">
        <v>45161</v>
      </c>
      <c r="Q120" s="157"/>
      <c r="R120" s="157"/>
      <c r="S120" s="157"/>
      <c r="T120" s="157"/>
      <c r="U120" s="157"/>
      <c r="V120" s="157"/>
      <c r="W120" s="157"/>
      <c r="X120" s="157"/>
      <c r="Y120" s="157"/>
      <c r="Z120" s="157"/>
      <c r="AA120" s="157"/>
      <c r="AB120" s="157"/>
      <c r="AC120" s="157"/>
      <c r="AD120" s="157"/>
      <c r="AE120" s="157"/>
      <c r="AF120" s="157"/>
      <c r="AG120" s="157"/>
      <c r="AH120" s="157"/>
      <c r="AI120" s="157"/>
      <c r="AJ120" s="157"/>
      <c r="AK120" s="157"/>
      <c r="AL120" s="157"/>
    </row>
    <row r="121" spans="1:38" ht="15" customHeight="1">
      <c r="A121" s="250">
        <v>26</v>
      </c>
      <c r="B121" s="251">
        <v>45159</v>
      </c>
      <c r="C121" s="238"/>
      <c r="D121" s="316" t="s">
        <v>1070</v>
      </c>
      <c r="E121" s="238" t="s">
        <v>605</v>
      </c>
      <c r="F121" s="317" t="s">
        <v>1072</v>
      </c>
      <c r="G121" s="238">
        <v>9</v>
      </c>
      <c r="H121" s="238">
        <v>30.5</v>
      </c>
      <c r="I121" s="238" t="s">
        <v>1071</v>
      </c>
      <c r="J121" s="318" t="s">
        <v>1073</v>
      </c>
      <c r="K121" s="239">
        <f t="shared" ref="K121" si="94">H121-F121</f>
        <v>6.5</v>
      </c>
      <c r="L121" s="239">
        <v>50</v>
      </c>
      <c r="M121" s="319">
        <f t="shared" ref="M121" si="95">(K121*N121)-50</f>
        <v>1900</v>
      </c>
      <c r="N121" s="239">
        <v>300</v>
      </c>
      <c r="O121" s="320" t="s">
        <v>595</v>
      </c>
      <c r="P121" s="321">
        <v>45159</v>
      </c>
      <c r="Q121" s="157"/>
      <c r="R121" s="157"/>
      <c r="S121" s="157"/>
      <c r="T121" s="157"/>
      <c r="U121" s="157"/>
      <c r="V121" s="157"/>
      <c r="W121" s="157"/>
      <c r="X121" s="157"/>
      <c r="Y121" s="157"/>
      <c r="Z121" s="157"/>
      <c r="AA121" s="157"/>
      <c r="AB121" s="157"/>
      <c r="AC121" s="157"/>
      <c r="AD121" s="157"/>
      <c r="AE121" s="157"/>
      <c r="AF121" s="157"/>
      <c r="AG121" s="157"/>
      <c r="AH121" s="157"/>
      <c r="AI121" s="157"/>
      <c r="AJ121" s="157"/>
      <c r="AK121" s="157"/>
      <c r="AL121" s="157"/>
    </row>
    <row r="122" spans="1:38" ht="15" customHeight="1">
      <c r="A122" s="250">
        <v>27</v>
      </c>
      <c r="B122" s="251">
        <v>45159</v>
      </c>
      <c r="C122" s="238"/>
      <c r="D122" s="316" t="s">
        <v>1050</v>
      </c>
      <c r="E122" s="238" t="s">
        <v>605</v>
      </c>
      <c r="F122" s="317" t="s">
        <v>1074</v>
      </c>
      <c r="G122" s="238">
        <v>14</v>
      </c>
      <c r="H122" s="238">
        <v>42</v>
      </c>
      <c r="I122" s="238" t="s">
        <v>1075</v>
      </c>
      <c r="J122" s="318" t="s">
        <v>1076</v>
      </c>
      <c r="K122" s="239">
        <f t="shared" ref="K122:K123" si="96">H122-F122</f>
        <v>10</v>
      </c>
      <c r="L122" s="239">
        <v>50</v>
      </c>
      <c r="M122" s="319">
        <f t="shared" ref="M122:M123" si="97">(K122*N122)-50</f>
        <v>1950</v>
      </c>
      <c r="N122" s="239">
        <v>200</v>
      </c>
      <c r="O122" s="320" t="s">
        <v>595</v>
      </c>
      <c r="P122" s="321">
        <v>45159</v>
      </c>
      <c r="Q122" s="157"/>
      <c r="R122" s="157"/>
      <c r="S122" s="157"/>
      <c r="T122" s="157"/>
      <c r="U122" s="157"/>
      <c r="V122" s="157"/>
      <c r="W122" s="157"/>
      <c r="X122" s="157"/>
      <c r="Y122" s="157"/>
      <c r="Z122" s="157"/>
      <c r="AA122" s="157"/>
      <c r="AB122" s="157"/>
      <c r="AC122" s="157"/>
      <c r="AD122" s="157"/>
      <c r="AE122" s="157"/>
      <c r="AF122" s="157"/>
      <c r="AG122" s="157"/>
      <c r="AH122" s="157"/>
      <c r="AI122" s="157"/>
      <c r="AJ122" s="157"/>
      <c r="AK122" s="157"/>
      <c r="AL122" s="157"/>
    </row>
    <row r="123" spans="1:38" ht="15" customHeight="1">
      <c r="A123" s="386">
        <v>28</v>
      </c>
      <c r="B123" s="388">
        <v>45159</v>
      </c>
      <c r="C123" s="238"/>
      <c r="D123" s="316" t="s">
        <v>1077</v>
      </c>
      <c r="E123" s="238" t="s">
        <v>605</v>
      </c>
      <c r="F123" s="317" t="s">
        <v>1080</v>
      </c>
      <c r="G123" s="238"/>
      <c r="H123" s="238">
        <v>20.5</v>
      </c>
      <c r="I123" s="317"/>
      <c r="J123" s="390" t="s">
        <v>1082</v>
      </c>
      <c r="K123" s="239">
        <f t="shared" si="96"/>
        <v>6</v>
      </c>
      <c r="L123" s="239">
        <v>50</v>
      </c>
      <c r="M123" s="319">
        <f t="shared" si="97"/>
        <v>5950</v>
      </c>
      <c r="N123" s="378">
        <v>1000</v>
      </c>
      <c r="O123" s="374" t="s">
        <v>595</v>
      </c>
      <c r="P123" s="376">
        <v>45159</v>
      </c>
      <c r="Q123" s="157"/>
      <c r="R123" s="157"/>
      <c r="S123" s="157"/>
      <c r="T123" s="157"/>
      <c r="U123" s="157"/>
      <c r="V123" s="157"/>
      <c r="W123" s="157"/>
      <c r="X123" s="157"/>
      <c r="Y123" s="157"/>
      <c r="Z123" s="157"/>
      <c r="AA123" s="157"/>
      <c r="AB123" s="157"/>
      <c r="AC123" s="157"/>
      <c r="AD123" s="157"/>
      <c r="AE123" s="157"/>
      <c r="AF123" s="157"/>
      <c r="AG123" s="157"/>
      <c r="AH123" s="157"/>
      <c r="AI123" s="157"/>
      <c r="AJ123" s="157"/>
      <c r="AK123" s="157"/>
      <c r="AL123" s="157"/>
    </row>
    <row r="124" spans="1:38" ht="15" customHeight="1">
      <c r="A124" s="387"/>
      <c r="B124" s="389"/>
      <c r="C124" s="238"/>
      <c r="D124" s="316" t="s">
        <v>1078</v>
      </c>
      <c r="E124" s="238" t="s">
        <v>1079</v>
      </c>
      <c r="F124" s="317" t="s">
        <v>1081</v>
      </c>
      <c r="G124" s="238"/>
      <c r="H124" s="238">
        <v>12</v>
      </c>
      <c r="I124" s="317"/>
      <c r="J124" s="391"/>
      <c r="K124" s="338">
        <f>F124-H124</f>
        <v>-3</v>
      </c>
      <c r="L124" s="239">
        <v>50</v>
      </c>
      <c r="M124" s="319">
        <f>(K124*N123)-50</f>
        <v>-3050</v>
      </c>
      <c r="N124" s="379"/>
      <c r="O124" s="375"/>
      <c r="P124" s="377"/>
      <c r="Q124" s="157"/>
      <c r="R124" s="157"/>
      <c r="S124" s="157"/>
      <c r="T124" s="157"/>
      <c r="U124" s="157"/>
      <c r="V124" s="157"/>
      <c r="W124" s="157"/>
      <c r="X124" s="157"/>
      <c r="Y124" s="157"/>
      <c r="Z124" s="157"/>
      <c r="AA124" s="157"/>
      <c r="AB124" s="157"/>
      <c r="AC124" s="157"/>
      <c r="AD124" s="157"/>
      <c r="AE124" s="157"/>
      <c r="AF124" s="157"/>
      <c r="AG124" s="157"/>
      <c r="AH124" s="157"/>
      <c r="AI124" s="157"/>
      <c r="AJ124" s="157"/>
      <c r="AK124" s="157"/>
      <c r="AL124" s="157"/>
    </row>
    <row r="125" spans="1:38" ht="15" customHeight="1">
      <c r="A125" s="250">
        <v>29</v>
      </c>
      <c r="B125" s="251">
        <v>45159</v>
      </c>
      <c r="C125" s="238"/>
      <c r="D125" s="316" t="s">
        <v>1083</v>
      </c>
      <c r="E125" s="238" t="s">
        <v>605</v>
      </c>
      <c r="F125" s="317" t="s">
        <v>1089</v>
      </c>
      <c r="G125" s="238">
        <v>45</v>
      </c>
      <c r="H125" s="238">
        <v>105</v>
      </c>
      <c r="I125" s="238" t="s">
        <v>1085</v>
      </c>
      <c r="J125" s="318" t="s">
        <v>1090</v>
      </c>
      <c r="K125" s="239">
        <f t="shared" ref="K125" si="98">H125-F125</f>
        <v>28.5</v>
      </c>
      <c r="L125" s="239">
        <v>50</v>
      </c>
      <c r="M125" s="319">
        <f t="shared" ref="M125" si="99">(K125*N125)-50</f>
        <v>4225</v>
      </c>
      <c r="N125" s="239">
        <v>150</v>
      </c>
      <c r="O125" s="320" t="s">
        <v>595</v>
      </c>
      <c r="P125" s="321">
        <v>45160</v>
      </c>
      <c r="Q125" s="157"/>
      <c r="R125" s="157"/>
      <c r="S125" s="157"/>
      <c r="T125" s="157"/>
      <c r="U125" s="157"/>
      <c r="V125" s="157"/>
      <c r="W125" s="157"/>
      <c r="X125" s="157"/>
      <c r="Y125" s="157"/>
      <c r="Z125" s="157"/>
      <c r="AA125" s="157"/>
      <c r="AB125" s="157"/>
      <c r="AC125" s="157"/>
      <c r="AD125" s="157"/>
      <c r="AE125" s="157"/>
      <c r="AF125" s="157"/>
      <c r="AG125" s="157"/>
      <c r="AH125" s="157"/>
      <c r="AI125" s="157"/>
      <c r="AJ125" s="157"/>
      <c r="AK125" s="157"/>
      <c r="AL125" s="157"/>
    </row>
    <row r="126" spans="1:38" ht="15" customHeight="1">
      <c r="A126" s="250">
        <v>30</v>
      </c>
      <c r="B126" s="251">
        <v>45159</v>
      </c>
      <c r="C126" s="238"/>
      <c r="D126" s="316" t="s">
        <v>1084</v>
      </c>
      <c r="E126" s="238" t="s">
        <v>605</v>
      </c>
      <c r="F126" s="317" t="s">
        <v>884</v>
      </c>
      <c r="G126" s="238">
        <v>15</v>
      </c>
      <c r="H126" s="238">
        <v>36</v>
      </c>
      <c r="I126" s="238" t="s">
        <v>1071</v>
      </c>
      <c r="J126" s="318" t="s">
        <v>998</v>
      </c>
      <c r="K126" s="239">
        <f t="shared" ref="K126:K127" si="100">H126-F126</f>
        <v>7</v>
      </c>
      <c r="L126" s="239">
        <v>50</v>
      </c>
      <c r="M126" s="319">
        <f t="shared" ref="M126:M127" si="101">(K126*N126)-50</f>
        <v>2050</v>
      </c>
      <c r="N126" s="239">
        <v>300</v>
      </c>
      <c r="O126" s="320" t="s">
        <v>595</v>
      </c>
      <c r="P126" s="321">
        <v>45160</v>
      </c>
      <c r="Q126" s="157"/>
      <c r="R126" s="157"/>
      <c r="S126" s="157"/>
      <c r="T126" s="157"/>
      <c r="U126" s="157"/>
      <c r="V126" s="157"/>
      <c r="W126" s="157"/>
      <c r="X126" s="157"/>
      <c r="Y126" s="157"/>
      <c r="Z126" s="157"/>
      <c r="AA126" s="157"/>
      <c r="AB126" s="157"/>
      <c r="AC126" s="157"/>
      <c r="AD126" s="157"/>
      <c r="AE126" s="157"/>
      <c r="AF126" s="157"/>
      <c r="AG126" s="157"/>
      <c r="AH126" s="157"/>
      <c r="AI126" s="157"/>
      <c r="AJ126" s="157"/>
      <c r="AK126" s="157"/>
      <c r="AL126" s="157"/>
    </row>
    <row r="127" spans="1:38" ht="15" customHeight="1">
      <c r="A127" s="288">
        <v>31</v>
      </c>
      <c r="B127" s="289">
        <v>45160</v>
      </c>
      <c r="C127" s="290"/>
      <c r="D127" s="291" t="s">
        <v>1094</v>
      </c>
      <c r="E127" s="290" t="s">
        <v>605</v>
      </c>
      <c r="F127" s="292" t="s">
        <v>1105</v>
      </c>
      <c r="G127" s="290">
        <v>7</v>
      </c>
      <c r="H127" s="290">
        <v>8</v>
      </c>
      <c r="I127" s="290" t="s">
        <v>1095</v>
      </c>
      <c r="J127" s="293" t="s">
        <v>921</v>
      </c>
      <c r="K127" s="294">
        <f t="shared" si="100"/>
        <v>-8</v>
      </c>
      <c r="L127" s="295">
        <v>50</v>
      </c>
      <c r="M127" s="296">
        <f t="shared" si="101"/>
        <v>-4050</v>
      </c>
      <c r="N127" s="294">
        <v>500</v>
      </c>
      <c r="O127" s="297" t="s">
        <v>606</v>
      </c>
      <c r="P127" s="298">
        <v>45161</v>
      </c>
      <c r="Q127" s="157"/>
      <c r="R127" s="157"/>
      <c r="S127" s="157"/>
      <c r="T127" s="157"/>
      <c r="U127" s="157"/>
      <c r="V127" s="157"/>
      <c r="W127" s="157"/>
      <c r="X127" s="157"/>
      <c r="Y127" s="157"/>
      <c r="Z127" s="157"/>
      <c r="AA127" s="157"/>
      <c r="AB127" s="157"/>
      <c r="AC127" s="157"/>
      <c r="AD127" s="157"/>
      <c r="AE127" s="157"/>
      <c r="AF127" s="157"/>
      <c r="AG127" s="157"/>
      <c r="AH127" s="157"/>
      <c r="AI127" s="157"/>
      <c r="AJ127" s="157"/>
      <c r="AK127" s="157"/>
      <c r="AL127" s="157"/>
    </row>
    <row r="128" spans="1:38" ht="15" customHeight="1">
      <c r="A128" s="345">
        <v>32</v>
      </c>
      <c r="B128" s="341">
        <v>45166</v>
      </c>
      <c r="C128" s="346"/>
      <c r="D128" s="354" t="s">
        <v>1160</v>
      </c>
      <c r="E128" s="346" t="s">
        <v>605</v>
      </c>
      <c r="F128" s="355" t="s">
        <v>1162</v>
      </c>
      <c r="G128" s="346">
        <v>50</v>
      </c>
      <c r="H128" s="356">
        <v>167.5</v>
      </c>
      <c r="I128" s="346" t="s">
        <v>1161</v>
      </c>
      <c r="J128" s="357" t="s">
        <v>1163</v>
      </c>
      <c r="K128" s="322">
        <f t="shared" ref="K128" si="102">H128-F128</f>
        <v>22.5</v>
      </c>
      <c r="L128" s="322">
        <v>50</v>
      </c>
      <c r="M128" s="358">
        <f t="shared" ref="M128" si="103">(K128*N128)-50</f>
        <v>287.5</v>
      </c>
      <c r="N128" s="322">
        <v>15</v>
      </c>
      <c r="O128" s="359" t="s">
        <v>615</v>
      </c>
      <c r="P128" s="360">
        <v>45166</v>
      </c>
      <c r="Q128" s="157"/>
      <c r="R128" s="157"/>
      <c r="S128" s="157"/>
      <c r="T128" s="157"/>
      <c r="U128" s="157"/>
      <c r="V128" s="157"/>
      <c r="W128" s="157"/>
      <c r="X128" s="157"/>
      <c r="Y128" s="157"/>
      <c r="Z128" s="157"/>
      <c r="AA128" s="157"/>
      <c r="AB128" s="157"/>
      <c r="AC128" s="157"/>
      <c r="AD128" s="157"/>
      <c r="AE128" s="157"/>
      <c r="AF128" s="157"/>
      <c r="AG128" s="157"/>
      <c r="AH128" s="157"/>
      <c r="AI128" s="157"/>
      <c r="AJ128" s="157"/>
      <c r="AK128" s="157"/>
      <c r="AL128" s="157"/>
    </row>
    <row r="129" spans="1:38" ht="15" customHeight="1">
      <c r="A129" s="244"/>
      <c r="B129" s="245"/>
      <c r="C129" s="246"/>
      <c r="D129" s="270"/>
      <c r="E129" s="246"/>
      <c r="F129" s="271"/>
      <c r="G129" s="246"/>
      <c r="H129" s="246"/>
      <c r="I129" s="271"/>
      <c r="J129" s="246"/>
      <c r="K129" s="244"/>
      <c r="L129" s="272"/>
      <c r="M129" s="273"/>
      <c r="N129" s="244"/>
      <c r="O129" s="246"/>
      <c r="P129" s="245"/>
      <c r="Q129" s="157"/>
      <c r="R129" s="157"/>
      <c r="S129" s="157"/>
      <c r="T129" s="157"/>
      <c r="U129" s="157"/>
      <c r="V129" s="157"/>
      <c r="W129" s="157"/>
      <c r="X129" s="157"/>
      <c r="Y129" s="157"/>
      <c r="Z129" s="157"/>
      <c r="AA129" s="157"/>
      <c r="AB129" s="157"/>
      <c r="AC129" s="157"/>
      <c r="AD129" s="157"/>
      <c r="AE129" s="157"/>
      <c r="AF129" s="157"/>
      <c r="AG129" s="157"/>
      <c r="AH129" s="157"/>
      <c r="AI129" s="157"/>
      <c r="AJ129" s="157"/>
      <c r="AK129" s="157"/>
      <c r="AL129" s="157"/>
    </row>
    <row r="130" spans="1:38" ht="15" customHeight="1">
      <c r="A130" s="244"/>
      <c r="B130" s="245"/>
      <c r="C130" s="246"/>
      <c r="D130" s="270"/>
      <c r="E130" s="246"/>
      <c r="F130" s="271"/>
      <c r="G130" s="246"/>
      <c r="H130" s="246"/>
      <c r="I130" s="271"/>
      <c r="J130" s="246"/>
      <c r="K130" s="244"/>
      <c r="L130" s="272"/>
      <c r="M130" s="273"/>
      <c r="N130" s="244"/>
      <c r="O130" s="246"/>
      <c r="P130" s="245"/>
      <c r="Q130" s="157"/>
      <c r="R130" s="157"/>
      <c r="S130" s="157"/>
      <c r="T130" s="157"/>
      <c r="U130" s="157"/>
      <c r="V130" s="157"/>
      <c r="W130" s="157"/>
      <c r="X130" s="157"/>
      <c r="Y130" s="157"/>
      <c r="Z130" s="157"/>
      <c r="AA130" s="157"/>
      <c r="AB130" s="157"/>
      <c r="AC130" s="157"/>
      <c r="AD130" s="157"/>
      <c r="AE130" s="157"/>
      <c r="AF130" s="157"/>
      <c r="AG130" s="157"/>
      <c r="AH130" s="157"/>
      <c r="AI130" s="157"/>
      <c r="AJ130" s="157"/>
      <c r="AK130" s="157"/>
      <c r="AL130" s="157"/>
    </row>
    <row r="131" spans="1:38" ht="38.25" customHeight="1">
      <c r="A131" s="99" t="s">
        <v>619</v>
      </c>
      <c r="B131" s="166"/>
      <c r="C131" s="166"/>
      <c r="D131" s="167"/>
      <c r="E131" s="142"/>
      <c r="F131" s="6"/>
      <c r="G131" s="6"/>
      <c r="H131" s="143"/>
      <c r="I131" s="168"/>
      <c r="J131" s="1"/>
      <c r="K131" s="6"/>
      <c r="L131" s="6"/>
      <c r="M131" s="6"/>
      <c r="N131" s="1"/>
      <c r="O131" s="1"/>
      <c r="Q131" s="1"/>
      <c r="R131" s="6"/>
      <c r="S131" s="1"/>
      <c r="T131" s="1"/>
      <c r="U131" s="1"/>
      <c r="V131" s="1"/>
      <c r="W131" s="1"/>
      <c r="X131" s="6"/>
      <c r="Y131" s="1"/>
      <c r="Z131" s="1"/>
      <c r="AA131" s="1"/>
      <c r="AB131" s="1"/>
      <c r="AC131" s="1"/>
      <c r="AD131" s="6"/>
      <c r="AE131" s="1"/>
      <c r="AF131" s="1"/>
      <c r="AG131" s="1"/>
      <c r="AH131" s="1"/>
      <c r="AI131" s="1"/>
      <c r="AJ131" s="6"/>
      <c r="AK131" s="1"/>
    </row>
    <row r="132" spans="1:38" ht="38.25">
      <c r="A132" s="100" t="s">
        <v>16</v>
      </c>
      <c r="B132" s="101" t="s">
        <v>567</v>
      </c>
      <c r="C132" s="101"/>
      <c r="D132" s="102" t="s">
        <v>579</v>
      </c>
      <c r="E132" s="101" t="s">
        <v>580</v>
      </c>
      <c r="F132" s="101" t="s">
        <v>581</v>
      </c>
      <c r="G132" s="101" t="s">
        <v>582</v>
      </c>
      <c r="H132" s="101" t="s">
        <v>583</v>
      </c>
      <c r="I132" s="101" t="s">
        <v>584</v>
      </c>
      <c r="J132" s="100" t="s">
        <v>585</v>
      </c>
      <c r="K132" s="146" t="s">
        <v>604</v>
      </c>
      <c r="L132" s="147" t="s">
        <v>587</v>
      </c>
      <c r="M132" s="103" t="s">
        <v>588</v>
      </c>
      <c r="N132" s="101" t="s">
        <v>589</v>
      </c>
      <c r="O132" s="102" t="s">
        <v>590</v>
      </c>
      <c r="P132" s="101" t="s">
        <v>591</v>
      </c>
      <c r="Q132" s="41"/>
      <c r="R132" s="6"/>
      <c r="S132" s="41"/>
      <c r="T132" s="41"/>
      <c r="U132" s="41"/>
      <c r="V132" s="41"/>
      <c r="W132" s="41"/>
      <c r="X132" s="41"/>
      <c r="Y132" s="41"/>
      <c r="Z132" s="41"/>
      <c r="AA132" s="41"/>
      <c r="AB132" s="41"/>
      <c r="AC132" s="41"/>
      <c r="AD132" s="41"/>
      <c r="AE132" s="41"/>
      <c r="AF132" s="41"/>
      <c r="AG132" s="41"/>
      <c r="AH132" s="41"/>
      <c r="AI132" s="41"/>
      <c r="AJ132" s="41"/>
      <c r="AK132" s="41"/>
      <c r="AL132" s="41"/>
    </row>
    <row r="133" spans="1:38" ht="14.25" customHeight="1">
      <c r="A133" s="104">
        <v>1</v>
      </c>
      <c r="B133" s="105">
        <v>44840</v>
      </c>
      <c r="C133" s="160"/>
      <c r="D133" s="160" t="s">
        <v>620</v>
      </c>
      <c r="E133" s="104" t="s">
        <v>605</v>
      </c>
      <c r="F133" s="104" t="s">
        <v>621</v>
      </c>
      <c r="G133" s="104">
        <v>1220</v>
      </c>
      <c r="H133" s="104"/>
      <c r="I133" s="104" t="s">
        <v>622</v>
      </c>
      <c r="J133" s="106" t="s">
        <v>593</v>
      </c>
      <c r="K133" s="106"/>
      <c r="L133" s="107"/>
      <c r="M133" s="169"/>
      <c r="N133" s="106"/>
      <c r="O133" s="106"/>
      <c r="P133" s="107"/>
      <c r="Q133" s="41"/>
      <c r="R133" s="41" t="s">
        <v>594</v>
      </c>
      <c r="S133" s="41"/>
      <c r="T133" s="1"/>
      <c r="U133" s="1"/>
      <c r="V133" s="1"/>
      <c r="W133" s="1"/>
      <c r="X133" s="1"/>
      <c r="Y133" s="1"/>
      <c r="Z133" s="1"/>
      <c r="AA133" s="41"/>
      <c r="AB133" s="41"/>
      <c r="AC133" s="41"/>
      <c r="AD133" s="41"/>
      <c r="AE133" s="41"/>
      <c r="AF133" s="41"/>
      <c r="AG133" s="41"/>
      <c r="AH133" s="41"/>
      <c r="AI133" s="41"/>
      <c r="AJ133" s="41"/>
      <c r="AK133" s="41"/>
      <c r="AL133" s="41"/>
    </row>
    <row r="134" spans="1:38" ht="14.25" customHeight="1">
      <c r="A134" s="323">
        <v>2</v>
      </c>
      <c r="B134" s="324">
        <v>45071</v>
      </c>
      <c r="C134" s="325"/>
      <c r="D134" s="326" t="s">
        <v>278</v>
      </c>
      <c r="E134" s="327" t="s">
        <v>605</v>
      </c>
      <c r="F134" s="322">
        <v>286</v>
      </c>
      <c r="G134" s="328">
        <v>267</v>
      </c>
      <c r="H134" s="322">
        <v>287</v>
      </c>
      <c r="I134" s="322" t="s">
        <v>624</v>
      </c>
      <c r="J134" s="329" t="s">
        <v>815</v>
      </c>
      <c r="K134" s="329">
        <f t="shared" ref="K134" si="104">H134-F134</f>
        <v>1</v>
      </c>
      <c r="L134" s="330">
        <f>(F134*-0.3)/100</f>
        <v>-0.85799999999999998</v>
      </c>
      <c r="M134" s="331">
        <f t="shared" ref="M134" si="105">(K134+L134)/F134</f>
        <v>4.9650349650349655E-4</v>
      </c>
      <c r="N134" s="332" t="s">
        <v>615</v>
      </c>
      <c r="O134" s="333">
        <v>45146</v>
      </c>
      <c r="P134" s="324"/>
      <c r="Q134" s="41"/>
      <c r="R134" s="41" t="s">
        <v>594</v>
      </c>
      <c r="S134" s="41"/>
      <c r="T134" s="41"/>
      <c r="U134" s="41"/>
      <c r="V134" s="41"/>
      <c r="W134" s="41"/>
      <c r="X134" s="41"/>
      <c r="Y134" s="41"/>
      <c r="Z134" s="41"/>
      <c r="AA134" s="41"/>
      <c r="AB134" s="41"/>
      <c r="AC134" s="41"/>
      <c r="AD134" s="41"/>
      <c r="AE134" s="41"/>
      <c r="AF134" s="41"/>
      <c r="AG134" s="41"/>
      <c r="AH134" s="41"/>
      <c r="AI134" s="41"/>
      <c r="AJ134" s="41"/>
      <c r="AK134" s="41"/>
      <c r="AL134" s="41"/>
    </row>
    <row r="135" spans="1:38" ht="14.25" customHeight="1">
      <c r="A135" s="239">
        <v>3</v>
      </c>
      <c r="B135" s="339">
        <v>45152</v>
      </c>
      <c r="C135" s="241"/>
      <c r="D135" s="241" t="s">
        <v>1019</v>
      </c>
      <c r="E135" s="239" t="s">
        <v>605</v>
      </c>
      <c r="F135" s="239">
        <v>230</v>
      </c>
      <c r="G135" s="239">
        <v>209</v>
      </c>
      <c r="H135" s="239">
        <v>251</v>
      </c>
      <c r="I135" s="239" t="s">
        <v>1048</v>
      </c>
      <c r="J135" s="111" t="s">
        <v>616</v>
      </c>
      <c r="K135" s="111">
        <f t="shared" ref="K135" si="106">H135-F135</f>
        <v>21</v>
      </c>
      <c r="L135" s="112">
        <f>(F135*-0.3)/100</f>
        <v>-0.69</v>
      </c>
      <c r="M135" s="113">
        <f t="shared" ref="M135" si="107">(K135+L135)/F135</f>
        <v>8.8304347826086954E-2</v>
      </c>
      <c r="N135" s="258" t="s">
        <v>595</v>
      </c>
      <c r="O135" s="260">
        <v>45162</v>
      </c>
      <c r="P135" s="339"/>
      <c r="Q135" s="41"/>
      <c r="R135" s="41"/>
      <c r="S135" s="41"/>
      <c r="T135" s="41"/>
      <c r="U135" s="41"/>
      <c r="V135" s="41"/>
      <c r="W135" s="41"/>
      <c r="X135" s="41"/>
      <c r="Y135" s="41"/>
      <c r="Z135" s="41"/>
      <c r="AA135" s="41"/>
      <c r="AB135" s="41"/>
      <c r="AC135" s="41"/>
      <c r="AD135" s="41"/>
      <c r="AE135" s="41"/>
      <c r="AF135" s="41"/>
      <c r="AG135" s="41"/>
      <c r="AH135" s="41"/>
      <c r="AI135" s="41"/>
      <c r="AJ135" s="41"/>
      <c r="AK135" s="41"/>
      <c r="AL135" s="41"/>
    </row>
    <row r="136" spans="1:38" ht="14.25" customHeight="1">
      <c r="A136" s="104"/>
      <c r="B136" s="105"/>
      <c r="C136" s="160"/>
      <c r="D136" s="160"/>
      <c r="E136" s="104"/>
      <c r="F136" s="104"/>
      <c r="G136" s="104"/>
      <c r="H136" s="104"/>
      <c r="I136" s="104"/>
      <c r="J136" s="106"/>
      <c r="K136" s="106"/>
      <c r="L136" s="107"/>
      <c r="M136" s="108"/>
      <c r="N136" s="243"/>
      <c r="O136" s="249"/>
      <c r="P136" s="105"/>
      <c r="Q136" s="41"/>
      <c r="R136" s="41"/>
      <c r="S136" s="41"/>
      <c r="T136" s="41"/>
      <c r="U136" s="41"/>
      <c r="V136" s="41"/>
      <c r="W136" s="41"/>
      <c r="X136" s="41"/>
      <c r="Y136" s="41"/>
      <c r="Z136" s="41"/>
      <c r="AA136" s="41"/>
      <c r="AB136" s="41"/>
      <c r="AC136" s="41"/>
      <c r="AD136" s="41"/>
      <c r="AE136" s="41"/>
      <c r="AF136" s="41"/>
      <c r="AG136" s="41"/>
      <c r="AH136" s="41"/>
      <c r="AI136" s="41"/>
      <c r="AJ136" s="41"/>
      <c r="AK136" s="41"/>
      <c r="AL136" s="41"/>
    </row>
    <row r="137" spans="1:38" ht="12.75" customHeight="1">
      <c r="A137" s="104"/>
      <c r="B137" s="105"/>
      <c r="C137" s="160"/>
      <c r="D137" s="160"/>
      <c r="E137" s="104"/>
      <c r="F137" s="104"/>
      <c r="G137" s="104"/>
      <c r="H137" s="104"/>
      <c r="I137" s="104"/>
      <c r="J137" s="106"/>
      <c r="K137" s="106"/>
      <c r="L137" s="107"/>
      <c r="M137" s="169"/>
      <c r="N137" s="106"/>
      <c r="O137" s="106"/>
      <c r="P137" s="105"/>
      <c r="R137" s="6"/>
      <c r="S137" s="1"/>
      <c r="T137" s="1"/>
      <c r="U137" s="1"/>
      <c r="V137" s="1"/>
      <c r="W137" s="1"/>
      <c r="X137" s="1"/>
      <c r="Y137" s="1"/>
    </row>
    <row r="138" spans="1:38" ht="12.75" customHeight="1">
      <c r="A138" s="127" t="s">
        <v>596</v>
      </c>
      <c r="B138" s="127"/>
      <c r="C138" s="127"/>
      <c r="D138" s="127"/>
      <c r="E138" s="41"/>
      <c r="F138" s="134" t="s">
        <v>598</v>
      </c>
      <c r="G138" s="60"/>
      <c r="H138" s="60"/>
      <c r="I138" s="60"/>
      <c r="J138" s="6"/>
      <c r="K138" s="150"/>
      <c r="L138" s="151"/>
      <c r="M138" s="6"/>
      <c r="N138" s="117"/>
      <c r="O138" s="170"/>
      <c r="P138" s="1"/>
      <c r="Q138" s="1"/>
      <c r="R138" s="6"/>
      <c r="S138" s="1"/>
      <c r="T138" s="1"/>
      <c r="U138" s="1"/>
      <c r="V138" s="1"/>
      <c r="W138" s="1"/>
      <c r="X138" s="1"/>
      <c r="Y138" s="1"/>
      <c r="Z138" s="1"/>
    </row>
    <row r="139" spans="1:38" ht="12.75" customHeight="1">
      <c r="A139" s="133" t="s">
        <v>597</v>
      </c>
      <c r="B139" s="127"/>
      <c r="C139" s="127"/>
      <c r="D139" s="127"/>
      <c r="E139" s="6"/>
      <c r="F139" s="134" t="s">
        <v>601</v>
      </c>
      <c r="G139" s="6"/>
      <c r="H139" s="6" t="s">
        <v>625</v>
      </c>
      <c r="I139" s="6"/>
      <c r="J139" s="1"/>
      <c r="K139" s="6"/>
      <c r="L139" s="6"/>
      <c r="M139" s="6"/>
      <c r="N139" s="1"/>
      <c r="O139" s="1"/>
      <c r="Q139" s="1"/>
      <c r="R139" s="6"/>
      <c r="S139" s="1"/>
      <c r="T139" s="1"/>
      <c r="U139" s="1"/>
      <c r="V139" s="1"/>
      <c r="W139" s="1"/>
      <c r="X139" s="1"/>
      <c r="Y139" s="1"/>
      <c r="Z139" s="1"/>
    </row>
    <row r="140" spans="1:38" ht="12.75" customHeight="1">
      <c r="A140" s="133"/>
      <c r="B140" s="127"/>
      <c r="C140" s="127"/>
      <c r="D140" s="127"/>
      <c r="E140" s="6"/>
      <c r="F140" s="134"/>
      <c r="G140" s="6"/>
      <c r="H140" s="6"/>
      <c r="I140" s="6"/>
      <c r="J140" s="1"/>
      <c r="K140" s="6"/>
      <c r="L140" s="6"/>
      <c r="M140" s="6"/>
      <c r="N140" s="1"/>
      <c r="O140" s="1"/>
      <c r="Q140" s="1"/>
      <c r="R140" s="60"/>
      <c r="S140" s="1"/>
      <c r="T140" s="1"/>
      <c r="U140" s="1"/>
      <c r="V140" s="1"/>
      <c r="W140" s="1"/>
      <c r="X140" s="1"/>
      <c r="Y140" s="1"/>
      <c r="Z140" s="1"/>
    </row>
    <row r="141" spans="1:38" ht="12.75" customHeight="1">
      <c r="A141" s="133"/>
      <c r="B141" s="127"/>
      <c r="C141" s="127"/>
      <c r="D141" s="127"/>
      <c r="E141" s="6"/>
      <c r="F141" s="134"/>
      <c r="G141" s="60"/>
      <c r="H141" s="41"/>
      <c r="I141" s="60"/>
      <c r="J141" s="6"/>
      <c r="K141" s="150"/>
      <c r="L141" s="151"/>
      <c r="M141" s="6"/>
      <c r="N141" s="117"/>
      <c r="O141" s="152"/>
      <c r="P141" s="1"/>
      <c r="Q141" s="1"/>
      <c r="R141" s="6"/>
      <c r="S141" s="1"/>
      <c r="T141" s="1"/>
      <c r="U141" s="1"/>
      <c r="V141" s="1"/>
      <c r="W141" s="1"/>
      <c r="X141" s="1"/>
      <c r="Y141" s="1"/>
      <c r="Z141" s="1"/>
    </row>
    <row r="142" spans="1:38" ht="12.75" customHeight="1">
      <c r="A142" s="133"/>
      <c r="B142" s="127"/>
      <c r="C142" s="127"/>
      <c r="D142" s="127"/>
      <c r="E142" s="6"/>
      <c r="F142" s="134"/>
      <c r="G142" s="60"/>
      <c r="H142" s="41"/>
      <c r="I142" s="60"/>
      <c r="J142" s="6"/>
      <c r="K142" s="150"/>
      <c r="L142" s="151"/>
      <c r="M142" s="6"/>
      <c r="N142" s="117"/>
      <c r="O142" s="152"/>
      <c r="P142" s="1"/>
      <c r="Q142" s="1"/>
      <c r="R142" s="6"/>
      <c r="S142" s="1"/>
      <c r="T142" s="1"/>
      <c r="U142" s="1"/>
      <c r="V142" s="1"/>
      <c r="W142" s="1"/>
      <c r="X142" s="1"/>
      <c r="Y142" s="1"/>
      <c r="Z142" s="1"/>
    </row>
    <row r="143" spans="1:38" ht="12.75" customHeight="1">
      <c r="A143" s="133"/>
      <c r="B143" s="127"/>
      <c r="C143" s="127"/>
      <c r="D143" s="127"/>
      <c r="E143" s="6"/>
      <c r="F143" s="134"/>
      <c r="G143" s="60"/>
      <c r="H143" s="41"/>
      <c r="I143" s="60"/>
      <c r="J143" s="6"/>
      <c r="K143" s="150"/>
      <c r="L143" s="151"/>
      <c r="M143" s="6"/>
      <c r="N143" s="117"/>
      <c r="O143" s="152"/>
      <c r="P143" s="1"/>
      <c r="Q143" s="1"/>
      <c r="R143" s="6"/>
      <c r="S143" s="1"/>
      <c r="T143" s="1"/>
      <c r="U143" s="1"/>
      <c r="V143" s="1"/>
      <c r="W143" s="1"/>
      <c r="X143" s="1"/>
      <c r="Y143" s="1"/>
      <c r="Z143" s="1"/>
    </row>
    <row r="144" spans="1:38" ht="12.75" customHeight="1">
      <c r="A144" s="133"/>
      <c r="B144" s="127"/>
      <c r="C144" s="127"/>
      <c r="D144" s="127"/>
      <c r="E144" s="6"/>
      <c r="F144" s="134"/>
      <c r="G144" s="60"/>
      <c r="H144" s="41"/>
      <c r="I144" s="60"/>
      <c r="J144" s="6"/>
      <c r="K144" s="150"/>
      <c r="L144" s="151"/>
      <c r="M144" s="6"/>
      <c r="N144" s="117"/>
      <c r="O144" s="152"/>
      <c r="P144" s="1"/>
      <c r="Q144" s="1"/>
      <c r="R144" s="6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33"/>
      <c r="B145" s="127"/>
      <c r="C145" s="127"/>
      <c r="D145" s="127"/>
      <c r="E145" s="6"/>
      <c r="F145" s="134"/>
      <c r="G145" s="60"/>
      <c r="H145" s="41"/>
      <c r="I145" s="60"/>
      <c r="J145" s="6"/>
      <c r="K145" s="150"/>
      <c r="L145" s="151"/>
      <c r="M145" s="6"/>
      <c r="N145" s="117"/>
      <c r="O145" s="152"/>
      <c r="P145" s="1"/>
      <c r="Q145" s="1"/>
      <c r="R145" s="6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33"/>
      <c r="B146" s="127"/>
      <c r="C146" s="127"/>
      <c r="D146" s="127"/>
      <c r="E146" s="6"/>
      <c r="F146" s="134"/>
      <c r="G146" s="60"/>
      <c r="H146" s="41"/>
      <c r="I146" s="60"/>
      <c r="J146" s="6"/>
      <c r="K146" s="150"/>
      <c r="L146" s="151"/>
      <c r="M146" s="6"/>
      <c r="N146" s="117"/>
      <c r="O146" s="152"/>
      <c r="P146" s="1"/>
      <c r="Q146" s="1"/>
      <c r="R146" s="6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60"/>
      <c r="B147" s="116"/>
      <c r="C147" s="116"/>
      <c r="D147" s="41"/>
      <c r="E147" s="60"/>
      <c r="F147" s="60"/>
      <c r="G147" s="60"/>
      <c r="H147" s="41"/>
      <c r="I147" s="60"/>
      <c r="J147" s="6"/>
      <c r="K147" s="150"/>
      <c r="L147" s="151"/>
      <c r="M147" s="6"/>
      <c r="N147" s="117"/>
      <c r="O147" s="152"/>
      <c r="P147" s="1"/>
      <c r="Q147" s="1"/>
      <c r="R147" s="6"/>
      <c r="S147" s="1"/>
      <c r="T147" s="1"/>
      <c r="U147" s="1"/>
      <c r="V147" s="1"/>
      <c r="W147" s="1"/>
      <c r="X147" s="1"/>
      <c r="Y147" s="1"/>
      <c r="Z147" s="1"/>
    </row>
    <row r="148" spans="1:26" ht="38.25" customHeight="1">
      <c r="A148" s="41"/>
      <c r="B148" s="171" t="s">
        <v>626</v>
      </c>
      <c r="C148" s="171"/>
      <c r="D148" s="171"/>
      <c r="E148" s="171"/>
      <c r="F148" s="6"/>
      <c r="G148" s="6"/>
      <c r="H148" s="144"/>
      <c r="I148" s="6"/>
      <c r="J148" s="144"/>
      <c r="K148" s="145"/>
      <c r="L148" s="6"/>
      <c r="M148" s="6"/>
      <c r="N148" s="1"/>
      <c r="O148" s="1"/>
      <c r="P148" s="1"/>
      <c r="Q148" s="1"/>
      <c r="R148" s="6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00" t="s">
        <v>16</v>
      </c>
      <c r="B149" s="101" t="s">
        <v>567</v>
      </c>
      <c r="C149" s="101"/>
      <c r="D149" s="102" t="s">
        <v>579</v>
      </c>
      <c r="E149" s="101" t="s">
        <v>580</v>
      </c>
      <c r="F149" s="101" t="s">
        <v>581</v>
      </c>
      <c r="G149" s="101" t="s">
        <v>627</v>
      </c>
      <c r="H149" s="101" t="s">
        <v>628</v>
      </c>
      <c r="I149" s="101" t="s">
        <v>584</v>
      </c>
      <c r="J149" s="172" t="s">
        <v>585</v>
      </c>
      <c r="K149" s="101" t="s">
        <v>586</v>
      </c>
      <c r="L149" s="101" t="s">
        <v>629</v>
      </c>
      <c r="M149" s="101" t="s">
        <v>589</v>
      </c>
      <c r="N149" s="102" t="s">
        <v>590</v>
      </c>
      <c r="O149" s="1"/>
      <c r="P149" s="1"/>
      <c r="Q149" s="1"/>
      <c r="R149" s="6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73">
        <v>1</v>
      </c>
      <c r="B150" s="174">
        <v>41579</v>
      </c>
      <c r="C150" s="174"/>
      <c r="D150" s="175" t="s">
        <v>630</v>
      </c>
      <c r="E150" s="176" t="s">
        <v>592</v>
      </c>
      <c r="F150" s="177">
        <v>82</v>
      </c>
      <c r="G150" s="176" t="s">
        <v>631</v>
      </c>
      <c r="H150" s="176">
        <v>100</v>
      </c>
      <c r="I150" s="178">
        <v>100</v>
      </c>
      <c r="J150" s="179" t="s">
        <v>632</v>
      </c>
      <c r="K150" s="180">
        <f t="shared" ref="K150:K202" si="108">H150-F150</f>
        <v>18</v>
      </c>
      <c r="L150" s="181">
        <f t="shared" ref="L150:L202" si="109">K150/F150</f>
        <v>0.21951219512195122</v>
      </c>
      <c r="M150" s="176" t="s">
        <v>595</v>
      </c>
      <c r="N150" s="182">
        <v>42657</v>
      </c>
      <c r="O150" s="1"/>
      <c r="P150" s="1"/>
      <c r="Q150" s="1"/>
      <c r="R150" s="6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73">
        <v>2</v>
      </c>
      <c r="B151" s="174">
        <v>41794</v>
      </c>
      <c r="C151" s="174"/>
      <c r="D151" s="175" t="s">
        <v>633</v>
      </c>
      <c r="E151" s="176" t="s">
        <v>605</v>
      </c>
      <c r="F151" s="177">
        <v>257</v>
      </c>
      <c r="G151" s="176" t="s">
        <v>631</v>
      </c>
      <c r="H151" s="176">
        <v>300</v>
      </c>
      <c r="I151" s="178">
        <v>300</v>
      </c>
      <c r="J151" s="179" t="s">
        <v>632</v>
      </c>
      <c r="K151" s="180">
        <f t="shared" si="108"/>
        <v>43</v>
      </c>
      <c r="L151" s="181">
        <f t="shared" si="109"/>
        <v>0.16731517509727625</v>
      </c>
      <c r="M151" s="176" t="s">
        <v>595</v>
      </c>
      <c r="N151" s="182">
        <v>41822</v>
      </c>
      <c r="O151" s="1"/>
      <c r="P151" s="1"/>
      <c r="Q151" s="1"/>
      <c r="R151" s="6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73">
        <v>3</v>
      </c>
      <c r="B152" s="174">
        <v>41828</v>
      </c>
      <c r="C152" s="174"/>
      <c r="D152" s="175" t="s">
        <v>634</v>
      </c>
      <c r="E152" s="176" t="s">
        <v>605</v>
      </c>
      <c r="F152" s="177">
        <v>393</v>
      </c>
      <c r="G152" s="176" t="s">
        <v>631</v>
      </c>
      <c r="H152" s="176">
        <v>468</v>
      </c>
      <c r="I152" s="178">
        <v>468</v>
      </c>
      <c r="J152" s="179" t="s">
        <v>632</v>
      </c>
      <c r="K152" s="180">
        <f t="shared" si="108"/>
        <v>75</v>
      </c>
      <c r="L152" s="181">
        <f t="shared" si="109"/>
        <v>0.19083969465648856</v>
      </c>
      <c r="M152" s="176" t="s">
        <v>595</v>
      </c>
      <c r="N152" s="182">
        <v>41863</v>
      </c>
      <c r="O152" s="1"/>
      <c r="P152" s="1"/>
      <c r="Q152" s="1"/>
      <c r="R152" s="6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73">
        <v>4</v>
      </c>
      <c r="B153" s="174">
        <v>41857</v>
      </c>
      <c r="C153" s="174"/>
      <c r="D153" s="175" t="s">
        <v>635</v>
      </c>
      <c r="E153" s="176" t="s">
        <v>605</v>
      </c>
      <c r="F153" s="177">
        <v>205</v>
      </c>
      <c r="G153" s="176" t="s">
        <v>631</v>
      </c>
      <c r="H153" s="176">
        <v>275</v>
      </c>
      <c r="I153" s="178">
        <v>250</v>
      </c>
      <c r="J153" s="179" t="s">
        <v>632</v>
      </c>
      <c r="K153" s="180">
        <f t="shared" si="108"/>
        <v>70</v>
      </c>
      <c r="L153" s="181">
        <f t="shared" si="109"/>
        <v>0.34146341463414637</v>
      </c>
      <c r="M153" s="176" t="s">
        <v>595</v>
      </c>
      <c r="N153" s="182">
        <v>41962</v>
      </c>
      <c r="O153" s="1"/>
      <c r="P153" s="1"/>
      <c r="Q153" s="1"/>
      <c r="R153" s="6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73">
        <v>5</v>
      </c>
      <c r="B154" s="174">
        <v>41886</v>
      </c>
      <c r="C154" s="174"/>
      <c r="D154" s="175" t="s">
        <v>636</v>
      </c>
      <c r="E154" s="176" t="s">
        <v>605</v>
      </c>
      <c r="F154" s="177">
        <v>162</v>
      </c>
      <c r="G154" s="176" t="s">
        <v>631</v>
      </c>
      <c r="H154" s="176">
        <v>190</v>
      </c>
      <c r="I154" s="178">
        <v>190</v>
      </c>
      <c r="J154" s="179" t="s">
        <v>632</v>
      </c>
      <c r="K154" s="180">
        <f t="shared" si="108"/>
        <v>28</v>
      </c>
      <c r="L154" s="181">
        <f t="shared" si="109"/>
        <v>0.1728395061728395</v>
      </c>
      <c r="M154" s="176" t="s">
        <v>595</v>
      </c>
      <c r="N154" s="182">
        <v>42006</v>
      </c>
      <c r="O154" s="1"/>
      <c r="P154" s="1"/>
      <c r="Q154" s="1"/>
      <c r="R154" s="6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73">
        <v>6</v>
      </c>
      <c r="B155" s="174">
        <v>41886</v>
      </c>
      <c r="C155" s="174"/>
      <c r="D155" s="175" t="s">
        <v>637</v>
      </c>
      <c r="E155" s="176" t="s">
        <v>605</v>
      </c>
      <c r="F155" s="177">
        <v>75</v>
      </c>
      <c r="G155" s="176" t="s">
        <v>631</v>
      </c>
      <c r="H155" s="176">
        <v>91.5</v>
      </c>
      <c r="I155" s="178" t="s">
        <v>623</v>
      </c>
      <c r="J155" s="179" t="s">
        <v>638</v>
      </c>
      <c r="K155" s="180">
        <f t="shared" si="108"/>
        <v>16.5</v>
      </c>
      <c r="L155" s="181">
        <f t="shared" si="109"/>
        <v>0.22</v>
      </c>
      <c r="M155" s="176" t="s">
        <v>595</v>
      </c>
      <c r="N155" s="182">
        <v>41954</v>
      </c>
      <c r="O155" s="1"/>
      <c r="P155" s="1"/>
      <c r="Q155" s="1"/>
      <c r="R155" s="6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73">
        <v>7</v>
      </c>
      <c r="B156" s="174">
        <v>41913</v>
      </c>
      <c r="C156" s="174"/>
      <c r="D156" s="175" t="s">
        <v>639</v>
      </c>
      <c r="E156" s="176" t="s">
        <v>605</v>
      </c>
      <c r="F156" s="177">
        <v>850</v>
      </c>
      <c r="G156" s="176" t="s">
        <v>631</v>
      </c>
      <c r="H156" s="176">
        <v>982.5</v>
      </c>
      <c r="I156" s="178">
        <v>1050</v>
      </c>
      <c r="J156" s="179" t="s">
        <v>640</v>
      </c>
      <c r="K156" s="180">
        <f t="shared" si="108"/>
        <v>132.5</v>
      </c>
      <c r="L156" s="181">
        <f t="shared" si="109"/>
        <v>0.15588235294117647</v>
      </c>
      <c r="M156" s="176" t="s">
        <v>595</v>
      </c>
      <c r="N156" s="182">
        <v>42039</v>
      </c>
      <c r="O156" s="1"/>
      <c r="P156" s="1"/>
      <c r="Q156" s="1"/>
      <c r="R156" s="6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73">
        <v>8</v>
      </c>
      <c r="B157" s="174">
        <v>41913</v>
      </c>
      <c r="C157" s="174"/>
      <c r="D157" s="175" t="s">
        <v>641</v>
      </c>
      <c r="E157" s="176" t="s">
        <v>605</v>
      </c>
      <c r="F157" s="177">
        <v>475</v>
      </c>
      <c r="G157" s="176" t="s">
        <v>631</v>
      </c>
      <c r="H157" s="176">
        <v>515</v>
      </c>
      <c r="I157" s="178">
        <v>600</v>
      </c>
      <c r="J157" s="179" t="s">
        <v>642</v>
      </c>
      <c r="K157" s="180">
        <f t="shared" si="108"/>
        <v>40</v>
      </c>
      <c r="L157" s="181">
        <f t="shared" si="109"/>
        <v>8.4210526315789472E-2</v>
      </c>
      <c r="M157" s="176" t="s">
        <v>595</v>
      </c>
      <c r="N157" s="182">
        <v>41939</v>
      </c>
      <c r="O157" s="1"/>
      <c r="P157" s="1"/>
      <c r="Q157" s="1"/>
      <c r="R157" s="6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73">
        <v>9</v>
      </c>
      <c r="B158" s="174">
        <v>41913</v>
      </c>
      <c r="C158" s="174"/>
      <c r="D158" s="175" t="s">
        <v>643</v>
      </c>
      <c r="E158" s="176" t="s">
        <v>605</v>
      </c>
      <c r="F158" s="177">
        <v>86</v>
      </c>
      <c r="G158" s="176" t="s">
        <v>631</v>
      </c>
      <c r="H158" s="176">
        <v>99</v>
      </c>
      <c r="I158" s="178">
        <v>140</v>
      </c>
      <c r="J158" s="179" t="s">
        <v>644</v>
      </c>
      <c r="K158" s="180">
        <f t="shared" si="108"/>
        <v>13</v>
      </c>
      <c r="L158" s="181">
        <f t="shared" si="109"/>
        <v>0.15116279069767441</v>
      </c>
      <c r="M158" s="176" t="s">
        <v>595</v>
      </c>
      <c r="N158" s="182">
        <v>41939</v>
      </c>
      <c r="O158" s="1"/>
      <c r="P158" s="1"/>
      <c r="Q158" s="1"/>
      <c r="R158" s="6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73">
        <v>10</v>
      </c>
      <c r="B159" s="174">
        <v>41926</v>
      </c>
      <c r="C159" s="174"/>
      <c r="D159" s="175" t="s">
        <v>645</v>
      </c>
      <c r="E159" s="176" t="s">
        <v>605</v>
      </c>
      <c r="F159" s="177">
        <v>496.6</v>
      </c>
      <c r="G159" s="176" t="s">
        <v>631</v>
      </c>
      <c r="H159" s="176">
        <v>621</v>
      </c>
      <c r="I159" s="178">
        <v>580</v>
      </c>
      <c r="J159" s="179" t="s">
        <v>632</v>
      </c>
      <c r="K159" s="180">
        <f t="shared" si="108"/>
        <v>124.39999999999998</v>
      </c>
      <c r="L159" s="181">
        <f t="shared" si="109"/>
        <v>0.25050342327829234</v>
      </c>
      <c r="M159" s="176" t="s">
        <v>595</v>
      </c>
      <c r="N159" s="182">
        <v>42605</v>
      </c>
      <c r="O159" s="1"/>
      <c r="P159" s="1"/>
      <c r="Q159" s="1"/>
      <c r="R159" s="6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73">
        <v>11</v>
      </c>
      <c r="B160" s="174">
        <v>41926</v>
      </c>
      <c r="C160" s="174"/>
      <c r="D160" s="175" t="s">
        <v>646</v>
      </c>
      <c r="E160" s="176" t="s">
        <v>605</v>
      </c>
      <c r="F160" s="177">
        <v>2481.9</v>
      </c>
      <c r="G160" s="176" t="s">
        <v>631</v>
      </c>
      <c r="H160" s="176">
        <v>2840</v>
      </c>
      <c r="I160" s="178">
        <v>2870</v>
      </c>
      <c r="J160" s="179" t="s">
        <v>647</v>
      </c>
      <c r="K160" s="180">
        <f t="shared" si="108"/>
        <v>358.09999999999991</v>
      </c>
      <c r="L160" s="181">
        <f t="shared" si="109"/>
        <v>0.14428462065353154</v>
      </c>
      <c r="M160" s="176" t="s">
        <v>595</v>
      </c>
      <c r="N160" s="182">
        <v>42017</v>
      </c>
      <c r="O160" s="1"/>
      <c r="P160" s="1"/>
      <c r="Q160" s="1"/>
      <c r="R160" s="6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73">
        <v>12</v>
      </c>
      <c r="B161" s="174">
        <v>41928</v>
      </c>
      <c r="C161" s="174"/>
      <c r="D161" s="175" t="s">
        <v>648</v>
      </c>
      <c r="E161" s="176" t="s">
        <v>605</v>
      </c>
      <c r="F161" s="177">
        <v>84.5</v>
      </c>
      <c r="G161" s="176" t="s">
        <v>631</v>
      </c>
      <c r="H161" s="176">
        <v>93</v>
      </c>
      <c r="I161" s="178">
        <v>110</v>
      </c>
      <c r="J161" s="179" t="s">
        <v>649</v>
      </c>
      <c r="K161" s="180">
        <f t="shared" si="108"/>
        <v>8.5</v>
      </c>
      <c r="L161" s="181">
        <f t="shared" si="109"/>
        <v>0.10059171597633136</v>
      </c>
      <c r="M161" s="176" t="s">
        <v>595</v>
      </c>
      <c r="N161" s="182">
        <v>41939</v>
      </c>
      <c r="O161" s="1"/>
      <c r="P161" s="1"/>
      <c r="Q161" s="1"/>
      <c r="R161" s="6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73">
        <v>13</v>
      </c>
      <c r="B162" s="174">
        <v>41928</v>
      </c>
      <c r="C162" s="174"/>
      <c r="D162" s="175" t="s">
        <v>650</v>
      </c>
      <c r="E162" s="176" t="s">
        <v>605</v>
      </c>
      <c r="F162" s="177">
        <v>401</v>
      </c>
      <c r="G162" s="176" t="s">
        <v>631</v>
      </c>
      <c r="H162" s="176">
        <v>428</v>
      </c>
      <c r="I162" s="178">
        <v>450</v>
      </c>
      <c r="J162" s="179" t="s">
        <v>651</v>
      </c>
      <c r="K162" s="180">
        <f t="shared" si="108"/>
        <v>27</v>
      </c>
      <c r="L162" s="181">
        <f t="shared" si="109"/>
        <v>6.7331670822942641E-2</v>
      </c>
      <c r="M162" s="176" t="s">
        <v>595</v>
      </c>
      <c r="N162" s="182">
        <v>42020</v>
      </c>
      <c r="O162" s="1"/>
      <c r="P162" s="1"/>
      <c r="Q162" s="1"/>
      <c r="R162" s="6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73">
        <v>14</v>
      </c>
      <c r="B163" s="174">
        <v>41928</v>
      </c>
      <c r="C163" s="174"/>
      <c r="D163" s="175" t="s">
        <v>652</v>
      </c>
      <c r="E163" s="176" t="s">
        <v>605</v>
      </c>
      <c r="F163" s="177">
        <v>101</v>
      </c>
      <c r="G163" s="176" t="s">
        <v>631</v>
      </c>
      <c r="H163" s="176">
        <v>112</v>
      </c>
      <c r="I163" s="178">
        <v>120</v>
      </c>
      <c r="J163" s="179" t="s">
        <v>653</v>
      </c>
      <c r="K163" s="180">
        <f t="shared" si="108"/>
        <v>11</v>
      </c>
      <c r="L163" s="181">
        <f t="shared" si="109"/>
        <v>0.10891089108910891</v>
      </c>
      <c r="M163" s="176" t="s">
        <v>595</v>
      </c>
      <c r="N163" s="182">
        <v>41939</v>
      </c>
      <c r="O163" s="1"/>
      <c r="P163" s="1"/>
      <c r="Q163" s="1"/>
      <c r="R163" s="6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73">
        <v>15</v>
      </c>
      <c r="B164" s="174">
        <v>41954</v>
      </c>
      <c r="C164" s="174"/>
      <c r="D164" s="175" t="s">
        <v>654</v>
      </c>
      <c r="E164" s="176" t="s">
        <v>605</v>
      </c>
      <c r="F164" s="177">
        <v>59</v>
      </c>
      <c r="G164" s="176" t="s">
        <v>631</v>
      </c>
      <c r="H164" s="176">
        <v>76</v>
      </c>
      <c r="I164" s="178">
        <v>76</v>
      </c>
      <c r="J164" s="179" t="s">
        <v>632</v>
      </c>
      <c r="K164" s="180">
        <f t="shared" si="108"/>
        <v>17</v>
      </c>
      <c r="L164" s="181">
        <f t="shared" si="109"/>
        <v>0.28813559322033899</v>
      </c>
      <c r="M164" s="176" t="s">
        <v>595</v>
      </c>
      <c r="N164" s="182">
        <v>43032</v>
      </c>
      <c r="O164" s="1"/>
      <c r="P164" s="1"/>
      <c r="Q164" s="1"/>
      <c r="R164" s="6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73">
        <v>16</v>
      </c>
      <c r="B165" s="174">
        <v>41954</v>
      </c>
      <c r="C165" s="174"/>
      <c r="D165" s="175" t="s">
        <v>643</v>
      </c>
      <c r="E165" s="176" t="s">
        <v>605</v>
      </c>
      <c r="F165" s="177">
        <v>99</v>
      </c>
      <c r="G165" s="176" t="s">
        <v>631</v>
      </c>
      <c r="H165" s="176">
        <v>120</v>
      </c>
      <c r="I165" s="178">
        <v>120</v>
      </c>
      <c r="J165" s="179" t="s">
        <v>616</v>
      </c>
      <c r="K165" s="180">
        <f t="shared" si="108"/>
        <v>21</v>
      </c>
      <c r="L165" s="181">
        <f t="shared" si="109"/>
        <v>0.21212121212121213</v>
      </c>
      <c r="M165" s="176" t="s">
        <v>595</v>
      </c>
      <c r="N165" s="182">
        <v>41960</v>
      </c>
      <c r="O165" s="1"/>
      <c r="P165" s="1"/>
      <c r="Q165" s="1"/>
      <c r="R165" s="6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73">
        <v>17</v>
      </c>
      <c r="B166" s="174">
        <v>41956</v>
      </c>
      <c r="C166" s="174"/>
      <c r="D166" s="175" t="s">
        <v>655</v>
      </c>
      <c r="E166" s="176" t="s">
        <v>605</v>
      </c>
      <c r="F166" s="177">
        <v>22</v>
      </c>
      <c r="G166" s="176" t="s">
        <v>631</v>
      </c>
      <c r="H166" s="176">
        <v>33.549999999999997</v>
      </c>
      <c r="I166" s="178">
        <v>32</v>
      </c>
      <c r="J166" s="179" t="s">
        <v>656</v>
      </c>
      <c r="K166" s="180">
        <f t="shared" si="108"/>
        <v>11.549999999999997</v>
      </c>
      <c r="L166" s="181">
        <f t="shared" si="109"/>
        <v>0.52499999999999991</v>
      </c>
      <c r="M166" s="176" t="s">
        <v>595</v>
      </c>
      <c r="N166" s="182">
        <v>42188</v>
      </c>
      <c r="O166" s="1"/>
      <c r="P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73">
        <v>18</v>
      </c>
      <c r="B167" s="174">
        <v>41976</v>
      </c>
      <c r="C167" s="174"/>
      <c r="D167" s="175" t="s">
        <v>657</v>
      </c>
      <c r="E167" s="176" t="s">
        <v>605</v>
      </c>
      <c r="F167" s="177">
        <v>440</v>
      </c>
      <c r="G167" s="176" t="s">
        <v>631</v>
      </c>
      <c r="H167" s="176">
        <v>520</v>
      </c>
      <c r="I167" s="178">
        <v>520</v>
      </c>
      <c r="J167" s="179" t="s">
        <v>658</v>
      </c>
      <c r="K167" s="180">
        <f t="shared" si="108"/>
        <v>80</v>
      </c>
      <c r="L167" s="181">
        <f t="shared" si="109"/>
        <v>0.18181818181818182</v>
      </c>
      <c r="M167" s="176" t="s">
        <v>595</v>
      </c>
      <c r="N167" s="182">
        <v>42208</v>
      </c>
      <c r="O167" s="1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73">
        <v>19</v>
      </c>
      <c r="B168" s="174">
        <v>41976</v>
      </c>
      <c r="C168" s="174"/>
      <c r="D168" s="175" t="s">
        <v>659</v>
      </c>
      <c r="E168" s="176" t="s">
        <v>605</v>
      </c>
      <c r="F168" s="177">
        <v>360</v>
      </c>
      <c r="G168" s="176" t="s">
        <v>631</v>
      </c>
      <c r="H168" s="176">
        <v>427</v>
      </c>
      <c r="I168" s="178">
        <v>425</v>
      </c>
      <c r="J168" s="179" t="s">
        <v>660</v>
      </c>
      <c r="K168" s="180">
        <f t="shared" si="108"/>
        <v>67</v>
      </c>
      <c r="L168" s="181">
        <f t="shared" si="109"/>
        <v>0.18611111111111112</v>
      </c>
      <c r="M168" s="176" t="s">
        <v>595</v>
      </c>
      <c r="N168" s="182">
        <v>42058</v>
      </c>
      <c r="O168" s="1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73">
        <v>20</v>
      </c>
      <c r="B169" s="174">
        <v>42012</v>
      </c>
      <c r="C169" s="174"/>
      <c r="D169" s="175" t="s">
        <v>661</v>
      </c>
      <c r="E169" s="176" t="s">
        <v>605</v>
      </c>
      <c r="F169" s="177">
        <v>360</v>
      </c>
      <c r="G169" s="176" t="s">
        <v>631</v>
      </c>
      <c r="H169" s="176">
        <v>455</v>
      </c>
      <c r="I169" s="178">
        <v>420</v>
      </c>
      <c r="J169" s="179" t="s">
        <v>662</v>
      </c>
      <c r="K169" s="180">
        <f t="shared" si="108"/>
        <v>95</v>
      </c>
      <c r="L169" s="181">
        <f t="shared" si="109"/>
        <v>0.2638888888888889</v>
      </c>
      <c r="M169" s="176" t="s">
        <v>595</v>
      </c>
      <c r="N169" s="182">
        <v>42024</v>
      </c>
      <c r="O169" s="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73">
        <v>21</v>
      </c>
      <c r="B170" s="174">
        <v>42012</v>
      </c>
      <c r="C170" s="174"/>
      <c r="D170" s="175" t="s">
        <v>663</v>
      </c>
      <c r="E170" s="176" t="s">
        <v>605</v>
      </c>
      <c r="F170" s="177">
        <v>130</v>
      </c>
      <c r="G170" s="176"/>
      <c r="H170" s="176">
        <v>175.5</v>
      </c>
      <c r="I170" s="178">
        <v>165</v>
      </c>
      <c r="J170" s="179" t="s">
        <v>664</v>
      </c>
      <c r="K170" s="180">
        <f t="shared" si="108"/>
        <v>45.5</v>
      </c>
      <c r="L170" s="181">
        <f t="shared" si="109"/>
        <v>0.35</v>
      </c>
      <c r="M170" s="176" t="s">
        <v>595</v>
      </c>
      <c r="N170" s="182">
        <v>43088</v>
      </c>
      <c r="O170" s="1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73">
        <v>22</v>
      </c>
      <c r="B171" s="174">
        <v>42040</v>
      </c>
      <c r="C171" s="174"/>
      <c r="D171" s="175" t="s">
        <v>404</v>
      </c>
      <c r="E171" s="176" t="s">
        <v>592</v>
      </c>
      <c r="F171" s="177">
        <v>98</v>
      </c>
      <c r="G171" s="176"/>
      <c r="H171" s="176">
        <v>120</v>
      </c>
      <c r="I171" s="178">
        <v>120</v>
      </c>
      <c r="J171" s="179" t="s">
        <v>632</v>
      </c>
      <c r="K171" s="180">
        <f t="shared" si="108"/>
        <v>22</v>
      </c>
      <c r="L171" s="181">
        <f t="shared" si="109"/>
        <v>0.22448979591836735</v>
      </c>
      <c r="M171" s="176" t="s">
        <v>595</v>
      </c>
      <c r="N171" s="182">
        <v>42753</v>
      </c>
      <c r="O171" s="1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73">
        <v>23</v>
      </c>
      <c r="B172" s="174">
        <v>42040</v>
      </c>
      <c r="C172" s="174"/>
      <c r="D172" s="175" t="s">
        <v>665</v>
      </c>
      <c r="E172" s="176" t="s">
        <v>592</v>
      </c>
      <c r="F172" s="177">
        <v>196</v>
      </c>
      <c r="G172" s="176"/>
      <c r="H172" s="176">
        <v>262</v>
      </c>
      <c r="I172" s="178">
        <v>255</v>
      </c>
      <c r="J172" s="179" t="s">
        <v>632</v>
      </c>
      <c r="K172" s="180">
        <f t="shared" si="108"/>
        <v>66</v>
      </c>
      <c r="L172" s="181">
        <f t="shared" si="109"/>
        <v>0.33673469387755101</v>
      </c>
      <c r="M172" s="176" t="s">
        <v>595</v>
      </c>
      <c r="N172" s="182">
        <v>42599</v>
      </c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83">
        <v>24</v>
      </c>
      <c r="B173" s="184">
        <v>42067</v>
      </c>
      <c r="C173" s="184"/>
      <c r="D173" s="185" t="s">
        <v>403</v>
      </c>
      <c r="E173" s="186" t="s">
        <v>592</v>
      </c>
      <c r="F173" s="187">
        <v>235</v>
      </c>
      <c r="G173" s="187"/>
      <c r="H173" s="188">
        <v>77</v>
      </c>
      <c r="I173" s="188" t="s">
        <v>666</v>
      </c>
      <c r="J173" s="189" t="s">
        <v>667</v>
      </c>
      <c r="K173" s="190">
        <f t="shared" si="108"/>
        <v>-158</v>
      </c>
      <c r="L173" s="191">
        <f t="shared" si="109"/>
        <v>-0.67234042553191486</v>
      </c>
      <c r="M173" s="187" t="s">
        <v>606</v>
      </c>
      <c r="N173" s="184">
        <v>43522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73">
        <v>25</v>
      </c>
      <c r="B174" s="174">
        <v>42067</v>
      </c>
      <c r="C174" s="174"/>
      <c r="D174" s="175" t="s">
        <v>668</v>
      </c>
      <c r="E174" s="176" t="s">
        <v>592</v>
      </c>
      <c r="F174" s="177">
        <v>185</v>
      </c>
      <c r="G174" s="176"/>
      <c r="H174" s="176">
        <v>224</v>
      </c>
      <c r="I174" s="178" t="s">
        <v>669</v>
      </c>
      <c r="J174" s="179" t="s">
        <v>632</v>
      </c>
      <c r="K174" s="180">
        <f t="shared" si="108"/>
        <v>39</v>
      </c>
      <c r="L174" s="181">
        <f t="shared" si="109"/>
        <v>0.21081081081081082</v>
      </c>
      <c r="M174" s="176" t="s">
        <v>595</v>
      </c>
      <c r="N174" s="182">
        <v>42647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83">
        <v>26</v>
      </c>
      <c r="B175" s="184">
        <v>42090</v>
      </c>
      <c r="C175" s="184"/>
      <c r="D175" s="192" t="s">
        <v>670</v>
      </c>
      <c r="E175" s="187" t="s">
        <v>592</v>
      </c>
      <c r="F175" s="187">
        <v>49.5</v>
      </c>
      <c r="G175" s="188"/>
      <c r="H175" s="188">
        <v>15.85</v>
      </c>
      <c r="I175" s="188">
        <v>67</v>
      </c>
      <c r="J175" s="189" t="s">
        <v>671</v>
      </c>
      <c r="K175" s="188">
        <f t="shared" si="108"/>
        <v>-33.65</v>
      </c>
      <c r="L175" s="193">
        <f t="shared" si="109"/>
        <v>-0.67979797979797973</v>
      </c>
      <c r="M175" s="187" t="s">
        <v>606</v>
      </c>
      <c r="N175" s="194">
        <v>43627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73">
        <v>27</v>
      </c>
      <c r="B176" s="174">
        <v>42093</v>
      </c>
      <c r="C176" s="174"/>
      <c r="D176" s="175" t="s">
        <v>672</v>
      </c>
      <c r="E176" s="176" t="s">
        <v>592</v>
      </c>
      <c r="F176" s="177">
        <v>183.5</v>
      </c>
      <c r="G176" s="176"/>
      <c r="H176" s="176">
        <v>219</v>
      </c>
      <c r="I176" s="178">
        <v>218</v>
      </c>
      <c r="J176" s="179" t="s">
        <v>673</v>
      </c>
      <c r="K176" s="180">
        <f t="shared" si="108"/>
        <v>35.5</v>
      </c>
      <c r="L176" s="181">
        <f t="shared" si="109"/>
        <v>0.19346049046321526</v>
      </c>
      <c r="M176" s="176" t="s">
        <v>595</v>
      </c>
      <c r="N176" s="182">
        <v>42103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73">
        <v>28</v>
      </c>
      <c r="B177" s="174">
        <v>42114</v>
      </c>
      <c r="C177" s="174"/>
      <c r="D177" s="175" t="s">
        <v>674</v>
      </c>
      <c r="E177" s="176" t="s">
        <v>592</v>
      </c>
      <c r="F177" s="177">
        <f>(227+237)/2</f>
        <v>232</v>
      </c>
      <c r="G177" s="176"/>
      <c r="H177" s="176">
        <v>298</v>
      </c>
      <c r="I177" s="178">
        <v>298</v>
      </c>
      <c r="J177" s="179" t="s">
        <v>632</v>
      </c>
      <c r="K177" s="180">
        <f t="shared" si="108"/>
        <v>66</v>
      </c>
      <c r="L177" s="181">
        <f t="shared" si="109"/>
        <v>0.28448275862068967</v>
      </c>
      <c r="M177" s="176" t="s">
        <v>595</v>
      </c>
      <c r="N177" s="182">
        <v>42823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73">
        <v>29</v>
      </c>
      <c r="B178" s="174">
        <v>42128</v>
      </c>
      <c r="C178" s="174"/>
      <c r="D178" s="175" t="s">
        <v>675</v>
      </c>
      <c r="E178" s="176" t="s">
        <v>605</v>
      </c>
      <c r="F178" s="177">
        <v>385</v>
      </c>
      <c r="G178" s="176"/>
      <c r="H178" s="176">
        <f>212.5+331</f>
        <v>543.5</v>
      </c>
      <c r="I178" s="178">
        <v>510</v>
      </c>
      <c r="J178" s="179" t="s">
        <v>676</v>
      </c>
      <c r="K178" s="180">
        <f t="shared" si="108"/>
        <v>158.5</v>
      </c>
      <c r="L178" s="181">
        <f t="shared" si="109"/>
        <v>0.41168831168831171</v>
      </c>
      <c r="M178" s="176" t="s">
        <v>595</v>
      </c>
      <c r="N178" s="182">
        <v>42235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73">
        <v>30</v>
      </c>
      <c r="B179" s="174">
        <v>42128</v>
      </c>
      <c r="C179" s="174"/>
      <c r="D179" s="175" t="s">
        <v>677</v>
      </c>
      <c r="E179" s="176" t="s">
        <v>605</v>
      </c>
      <c r="F179" s="177">
        <v>115.5</v>
      </c>
      <c r="G179" s="176"/>
      <c r="H179" s="176">
        <v>146</v>
      </c>
      <c r="I179" s="178">
        <v>142</v>
      </c>
      <c r="J179" s="179" t="s">
        <v>678</v>
      </c>
      <c r="K179" s="180">
        <f t="shared" si="108"/>
        <v>30.5</v>
      </c>
      <c r="L179" s="181">
        <f t="shared" si="109"/>
        <v>0.26406926406926406</v>
      </c>
      <c r="M179" s="176" t="s">
        <v>595</v>
      </c>
      <c r="N179" s="182">
        <v>42202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73">
        <v>31</v>
      </c>
      <c r="B180" s="174">
        <v>42151</v>
      </c>
      <c r="C180" s="174"/>
      <c r="D180" s="175" t="s">
        <v>541</v>
      </c>
      <c r="E180" s="176" t="s">
        <v>605</v>
      </c>
      <c r="F180" s="177">
        <v>237.5</v>
      </c>
      <c r="G180" s="176"/>
      <c r="H180" s="176">
        <v>279.5</v>
      </c>
      <c r="I180" s="178">
        <v>278</v>
      </c>
      <c r="J180" s="179" t="s">
        <v>632</v>
      </c>
      <c r="K180" s="180">
        <f t="shared" si="108"/>
        <v>42</v>
      </c>
      <c r="L180" s="181">
        <f t="shared" si="109"/>
        <v>0.17684210526315788</v>
      </c>
      <c r="M180" s="176" t="s">
        <v>595</v>
      </c>
      <c r="N180" s="182">
        <v>42222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73">
        <v>32</v>
      </c>
      <c r="B181" s="174">
        <v>42174</v>
      </c>
      <c r="C181" s="174"/>
      <c r="D181" s="175" t="s">
        <v>650</v>
      </c>
      <c r="E181" s="176" t="s">
        <v>592</v>
      </c>
      <c r="F181" s="177">
        <v>340</v>
      </c>
      <c r="G181" s="176"/>
      <c r="H181" s="176">
        <v>448</v>
      </c>
      <c r="I181" s="178">
        <v>448</v>
      </c>
      <c r="J181" s="179" t="s">
        <v>632</v>
      </c>
      <c r="K181" s="180">
        <f t="shared" si="108"/>
        <v>108</v>
      </c>
      <c r="L181" s="181">
        <f t="shared" si="109"/>
        <v>0.31764705882352939</v>
      </c>
      <c r="M181" s="176" t="s">
        <v>595</v>
      </c>
      <c r="N181" s="182">
        <v>43018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73">
        <v>33</v>
      </c>
      <c r="B182" s="174">
        <v>42191</v>
      </c>
      <c r="C182" s="174"/>
      <c r="D182" s="175" t="s">
        <v>679</v>
      </c>
      <c r="E182" s="176" t="s">
        <v>592</v>
      </c>
      <c r="F182" s="177">
        <v>390</v>
      </c>
      <c r="G182" s="176"/>
      <c r="H182" s="176">
        <v>460</v>
      </c>
      <c r="I182" s="178">
        <v>460</v>
      </c>
      <c r="J182" s="179" t="s">
        <v>632</v>
      </c>
      <c r="K182" s="180">
        <f t="shared" si="108"/>
        <v>70</v>
      </c>
      <c r="L182" s="181">
        <f t="shared" si="109"/>
        <v>0.17948717948717949</v>
      </c>
      <c r="M182" s="176" t="s">
        <v>595</v>
      </c>
      <c r="N182" s="182">
        <v>42478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83">
        <v>34</v>
      </c>
      <c r="B183" s="184">
        <v>42195</v>
      </c>
      <c r="C183" s="184"/>
      <c r="D183" s="185" t="s">
        <v>680</v>
      </c>
      <c r="E183" s="186" t="s">
        <v>592</v>
      </c>
      <c r="F183" s="187">
        <v>122.5</v>
      </c>
      <c r="G183" s="187"/>
      <c r="H183" s="188">
        <v>61</v>
      </c>
      <c r="I183" s="188">
        <v>172</v>
      </c>
      <c r="J183" s="189" t="s">
        <v>681</v>
      </c>
      <c r="K183" s="190">
        <f t="shared" si="108"/>
        <v>-61.5</v>
      </c>
      <c r="L183" s="191">
        <f t="shared" si="109"/>
        <v>-0.50204081632653064</v>
      </c>
      <c r="M183" s="187" t="s">
        <v>606</v>
      </c>
      <c r="N183" s="184">
        <v>43333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73">
        <v>35</v>
      </c>
      <c r="B184" s="174">
        <v>42219</v>
      </c>
      <c r="C184" s="174"/>
      <c r="D184" s="175" t="s">
        <v>682</v>
      </c>
      <c r="E184" s="176" t="s">
        <v>592</v>
      </c>
      <c r="F184" s="177">
        <v>297.5</v>
      </c>
      <c r="G184" s="176"/>
      <c r="H184" s="176">
        <v>350</v>
      </c>
      <c r="I184" s="178">
        <v>360</v>
      </c>
      <c r="J184" s="179" t="s">
        <v>683</v>
      </c>
      <c r="K184" s="180">
        <f t="shared" si="108"/>
        <v>52.5</v>
      </c>
      <c r="L184" s="181">
        <f t="shared" si="109"/>
        <v>0.17647058823529413</v>
      </c>
      <c r="M184" s="176" t="s">
        <v>595</v>
      </c>
      <c r="N184" s="182">
        <v>42232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73">
        <v>36</v>
      </c>
      <c r="B185" s="174">
        <v>42219</v>
      </c>
      <c r="C185" s="174"/>
      <c r="D185" s="175" t="s">
        <v>684</v>
      </c>
      <c r="E185" s="176" t="s">
        <v>592</v>
      </c>
      <c r="F185" s="177">
        <v>115.5</v>
      </c>
      <c r="G185" s="176"/>
      <c r="H185" s="176">
        <v>149</v>
      </c>
      <c r="I185" s="178">
        <v>140</v>
      </c>
      <c r="J185" s="179" t="s">
        <v>685</v>
      </c>
      <c r="K185" s="180">
        <f t="shared" si="108"/>
        <v>33.5</v>
      </c>
      <c r="L185" s="181">
        <f t="shared" si="109"/>
        <v>0.29004329004329005</v>
      </c>
      <c r="M185" s="176" t="s">
        <v>595</v>
      </c>
      <c r="N185" s="182">
        <v>42740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73">
        <v>37</v>
      </c>
      <c r="B186" s="174">
        <v>42251</v>
      </c>
      <c r="C186" s="174"/>
      <c r="D186" s="175" t="s">
        <v>541</v>
      </c>
      <c r="E186" s="176" t="s">
        <v>592</v>
      </c>
      <c r="F186" s="177">
        <v>226</v>
      </c>
      <c r="G186" s="176"/>
      <c r="H186" s="176">
        <v>292</v>
      </c>
      <c r="I186" s="178">
        <v>292</v>
      </c>
      <c r="J186" s="179" t="s">
        <v>686</v>
      </c>
      <c r="K186" s="180">
        <f t="shared" si="108"/>
        <v>66</v>
      </c>
      <c r="L186" s="181">
        <f t="shared" si="109"/>
        <v>0.29203539823008851</v>
      </c>
      <c r="M186" s="176" t="s">
        <v>595</v>
      </c>
      <c r="N186" s="182">
        <v>42286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73">
        <v>38</v>
      </c>
      <c r="B187" s="174">
        <v>42254</v>
      </c>
      <c r="C187" s="174"/>
      <c r="D187" s="175" t="s">
        <v>674</v>
      </c>
      <c r="E187" s="176" t="s">
        <v>592</v>
      </c>
      <c r="F187" s="177">
        <v>232.5</v>
      </c>
      <c r="G187" s="176"/>
      <c r="H187" s="176">
        <v>312.5</v>
      </c>
      <c r="I187" s="178">
        <v>310</v>
      </c>
      <c r="J187" s="179" t="s">
        <v>632</v>
      </c>
      <c r="K187" s="180">
        <f t="shared" si="108"/>
        <v>80</v>
      </c>
      <c r="L187" s="181">
        <f t="shared" si="109"/>
        <v>0.34408602150537637</v>
      </c>
      <c r="M187" s="176" t="s">
        <v>595</v>
      </c>
      <c r="N187" s="182">
        <v>42823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73">
        <v>39</v>
      </c>
      <c r="B188" s="174">
        <v>42268</v>
      </c>
      <c r="C188" s="174"/>
      <c r="D188" s="175" t="s">
        <v>687</v>
      </c>
      <c r="E188" s="176" t="s">
        <v>592</v>
      </c>
      <c r="F188" s="177">
        <v>196.5</v>
      </c>
      <c r="G188" s="176"/>
      <c r="H188" s="176">
        <v>238</v>
      </c>
      <c r="I188" s="178">
        <v>238</v>
      </c>
      <c r="J188" s="179" t="s">
        <v>686</v>
      </c>
      <c r="K188" s="180">
        <f t="shared" si="108"/>
        <v>41.5</v>
      </c>
      <c r="L188" s="181">
        <f t="shared" si="109"/>
        <v>0.21119592875318066</v>
      </c>
      <c r="M188" s="176" t="s">
        <v>595</v>
      </c>
      <c r="N188" s="182">
        <v>42291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73">
        <v>40</v>
      </c>
      <c r="B189" s="174">
        <v>42271</v>
      </c>
      <c r="C189" s="174"/>
      <c r="D189" s="175" t="s">
        <v>630</v>
      </c>
      <c r="E189" s="176" t="s">
        <v>592</v>
      </c>
      <c r="F189" s="177">
        <v>65</v>
      </c>
      <c r="G189" s="176"/>
      <c r="H189" s="176">
        <v>82</v>
      </c>
      <c r="I189" s="178">
        <v>82</v>
      </c>
      <c r="J189" s="179" t="s">
        <v>686</v>
      </c>
      <c r="K189" s="180">
        <f t="shared" si="108"/>
        <v>17</v>
      </c>
      <c r="L189" s="181">
        <f t="shared" si="109"/>
        <v>0.26153846153846155</v>
      </c>
      <c r="M189" s="176" t="s">
        <v>595</v>
      </c>
      <c r="N189" s="182">
        <v>42578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73">
        <v>41</v>
      </c>
      <c r="B190" s="174">
        <v>42291</v>
      </c>
      <c r="C190" s="174"/>
      <c r="D190" s="175" t="s">
        <v>688</v>
      </c>
      <c r="E190" s="176" t="s">
        <v>592</v>
      </c>
      <c r="F190" s="177">
        <v>144</v>
      </c>
      <c r="G190" s="176"/>
      <c r="H190" s="176">
        <v>182.5</v>
      </c>
      <c r="I190" s="178">
        <v>181</v>
      </c>
      <c r="J190" s="179" t="s">
        <v>686</v>
      </c>
      <c r="K190" s="180">
        <f t="shared" si="108"/>
        <v>38.5</v>
      </c>
      <c r="L190" s="181">
        <f t="shared" si="109"/>
        <v>0.2673611111111111</v>
      </c>
      <c r="M190" s="176" t="s">
        <v>595</v>
      </c>
      <c r="N190" s="182">
        <v>42817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73">
        <v>42</v>
      </c>
      <c r="B191" s="174">
        <v>42291</v>
      </c>
      <c r="C191" s="174"/>
      <c r="D191" s="175" t="s">
        <v>689</v>
      </c>
      <c r="E191" s="176" t="s">
        <v>592</v>
      </c>
      <c r="F191" s="177">
        <v>264</v>
      </c>
      <c r="G191" s="176"/>
      <c r="H191" s="176">
        <v>311</v>
      </c>
      <c r="I191" s="178">
        <v>311</v>
      </c>
      <c r="J191" s="179" t="s">
        <v>686</v>
      </c>
      <c r="K191" s="180">
        <f t="shared" si="108"/>
        <v>47</v>
      </c>
      <c r="L191" s="181">
        <f t="shared" si="109"/>
        <v>0.17803030303030304</v>
      </c>
      <c r="M191" s="176" t="s">
        <v>595</v>
      </c>
      <c r="N191" s="182">
        <v>42604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73">
        <v>43</v>
      </c>
      <c r="B192" s="174">
        <v>42318</v>
      </c>
      <c r="C192" s="174"/>
      <c r="D192" s="175" t="s">
        <v>690</v>
      </c>
      <c r="E192" s="176" t="s">
        <v>605</v>
      </c>
      <c r="F192" s="177">
        <v>549.5</v>
      </c>
      <c r="G192" s="176"/>
      <c r="H192" s="176">
        <v>630</v>
      </c>
      <c r="I192" s="178">
        <v>630</v>
      </c>
      <c r="J192" s="179" t="s">
        <v>686</v>
      </c>
      <c r="K192" s="180">
        <f t="shared" si="108"/>
        <v>80.5</v>
      </c>
      <c r="L192" s="181">
        <f t="shared" si="109"/>
        <v>0.1464968152866242</v>
      </c>
      <c r="M192" s="176" t="s">
        <v>595</v>
      </c>
      <c r="N192" s="182">
        <v>42419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73">
        <v>44</v>
      </c>
      <c r="B193" s="174">
        <v>42342</v>
      </c>
      <c r="C193" s="174"/>
      <c r="D193" s="175" t="s">
        <v>691</v>
      </c>
      <c r="E193" s="176" t="s">
        <v>592</v>
      </c>
      <c r="F193" s="177">
        <v>1027.5</v>
      </c>
      <c r="G193" s="176"/>
      <c r="H193" s="176">
        <v>1315</v>
      </c>
      <c r="I193" s="178">
        <v>1250</v>
      </c>
      <c r="J193" s="179" t="s">
        <v>686</v>
      </c>
      <c r="K193" s="180">
        <f t="shared" si="108"/>
        <v>287.5</v>
      </c>
      <c r="L193" s="181">
        <f t="shared" si="109"/>
        <v>0.27980535279805352</v>
      </c>
      <c r="M193" s="176" t="s">
        <v>595</v>
      </c>
      <c r="N193" s="182">
        <v>43244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73">
        <v>45</v>
      </c>
      <c r="B194" s="174">
        <v>42367</v>
      </c>
      <c r="C194" s="174"/>
      <c r="D194" s="175" t="s">
        <v>692</v>
      </c>
      <c r="E194" s="176" t="s">
        <v>592</v>
      </c>
      <c r="F194" s="177">
        <v>465</v>
      </c>
      <c r="G194" s="176"/>
      <c r="H194" s="176">
        <v>540</v>
      </c>
      <c r="I194" s="178">
        <v>540</v>
      </c>
      <c r="J194" s="179" t="s">
        <v>686</v>
      </c>
      <c r="K194" s="180">
        <f t="shared" si="108"/>
        <v>75</v>
      </c>
      <c r="L194" s="181">
        <f t="shared" si="109"/>
        <v>0.16129032258064516</v>
      </c>
      <c r="M194" s="176" t="s">
        <v>595</v>
      </c>
      <c r="N194" s="182">
        <v>42530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73">
        <v>46</v>
      </c>
      <c r="B195" s="174">
        <v>42380</v>
      </c>
      <c r="C195" s="174"/>
      <c r="D195" s="175" t="s">
        <v>404</v>
      </c>
      <c r="E195" s="176" t="s">
        <v>605</v>
      </c>
      <c r="F195" s="177">
        <v>81</v>
      </c>
      <c r="G195" s="176"/>
      <c r="H195" s="176">
        <v>110</v>
      </c>
      <c r="I195" s="178">
        <v>110</v>
      </c>
      <c r="J195" s="179" t="s">
        <v>686</v>
      </c>
      <c r="K195" s="180">
        <f t="shared" si="108"/>
        <v>29</v>
      </c>
      <c r="L195" s="181">
        <f t="shared" si="109"/>
        <v>0.35802469135802467</v>
      </c>
      <c r="M195" s="176" t="s">
        <v>595</v>
      </c>
      <c r="N195" s="182">
        <v>42745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73">
        <v>47</v>
      </c>
      <c r="B196" s="174">
        <v>42382</v>
      </c>
      <c r="C196" s="174"/>
      <c r="D196" s="175" t="s">
        <v>693</v>
      </c>
      <c r="E196" s="176" t="s">
        <v>605</v>
      </c>
      <c r="F196" s="177">
        <v>417.5</v>
      </c>
      <c r="G196" s="176"/>
      <c r="H196" s="176">
        <v>547</v>
      </c>
      <c r="I196" s="178">
        <v>535</v>
      </c>
      <c r="J196" s="179" t="s">
        <v>686</v>
      </c>
      <c r="K196" s="180">
        <f t="shared" si="108"/>
        <v>129.5</v>
      </c>
      <c r="L196" s="181">
        <f t="shared" si="109"/>
        <v>0.31017964071856285</v>
      </c>
      <c r="M196" s="176" t="s">
        <v>595</v>
      </c>
      <c r="N196" s="182">
        <v>42578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73">
        <v>48</v>
      </c>
      <c r="B197" s="174">
        <v>42408</v>
      </c>
      <c r="C197" s="174"/>
      <c r="D197" s="175" t="s">
        <v>694</v>
      </c>
      <c r="E197" s="176" t="s">
        <v>592</v>
      </c>
      <c r="F197" s="177">
        <v>650</v>
      </c>
      <c r="G197" s="176"/>
      <c r="H197" s="176">
        <v>800</v>
      </c>
      <c r="I197" s="178">
        <v>800</v>
      </c>
      <c r="J197" s="179" t="s">
        <v>686</v>
      </c>
      <c r="K197" s="180">
        <f t="shared" si="108"/>
        <v>150</v>
      </c>
      <c r="L197" s="181">
        <f t="shared" si="109"/>
        <v>0.23076923076923078</v>
      </c>
      <c r="M197" s="176" t="s">
        <v>595</v>
      </c>
      <c r="N197" s="182">
        <v>43154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73">
        <v>49</v>
      </c>
      <c r="B198" s="174">
        <v>42433</v>
      </c>
      <c r="C198" s="174"/>
      <c r="D198" s="175" t="s">
        <v>237</v>
      </c>
      <c r="E198" s="176" t="s">
        <v>592</v>
      </c>
      <c r="F198" s="177">
        <v>437.5</v>
      </c>
      <c r="G198" s="176"/>
      <c r="H198" s="176">
        <v>504.5</v>
      </c>
      <c r="I198" s="178">
        <v>522</v>
      </c>
      <c r="J198" s="179" t="s">
        <v>695</v>
      </c>
      <c r="K198" s="180">
        <f t="shared" si="108"/>
        <v>67</v>
      </c>
      <c r="L198" s="181">
        <f t="shared" si="109"/>
        <v>0.15314285714285714</v>
      </c>
      <c r="M198" s="176" t="s">
        <v>595</v>
      </c>
      <c r="N198" s="182">
        <v>42480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73">
        <v>50</v>
      </c>
      <c r="B199" s="174">
        <v>42438</v>
      </c>
      <c r="C199" s="174"/>
      <c r="D199" s="175" t="s">
        <v>696</v>
      </c>
      <c r="E199" s="176" t="s">
        <v>592</v>
      </c>
      <c r="F199" s="177">
        <v>189.5</v>
      </c>
      <c r="G199" s="176"/>
      <c r="H199" s="176">
        <v>218</v>
      </c>
      <c r="I199" s="178">
        <v>218</v>
      </c>
      <c r="J199" s="179" t="s">
        <v>686</v>
      </c>
      <c r="K199" s="180">
        <f t="shared" si="108"/>
        <v>28.5</v>
      </c>
      <c r="L199" s="181">
        <f t="shared" si="109"/>
        <v>0.15039577836411611</v>
      </c>
      <c r="M199" s="176" t="s">
        <v>595</v>
      </c>
      <c r="N199" s="182">
        <v>43034</v>
      </c>
      <c r="O199" s="1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83">
        <v>51</v>
      </c>
      <c r="B200" s="184">
        <v>42471</v>
      </c>
      <c r="C200" s="184"/>
      <c r="D200" s="192" t="s">
        <v>697</v>
      </c>
      <c r="E200" s="187" t="s">
        <v>592</v>
      </c>
      <c r="F200" s="187">
        <v>36.5</v>
      </c>
      <c r="G200" s="188"/>
      <c r="H200" s="188">
        <v>15.85</v>
      </c>
      <c r="I200" s="188">
        <v>60</v>
      </c>
      <c r="J200" s="189" t="s">
        <v>698</v>
      </c>
      <c r="K200" s="190">
        <f t="shared" si="108"/>
        <v>-20.65</v>
      </c>
      <c r="L200" s="191">
        <f t="shared" si="109"/>
        <v>-0.5657534246575342</v>
      </c>
      <c r="M200" s="187" t="s">
        <v>606</v>
      </c>
      <c r="N200" s="195">
        <v>43627</v>
      </c>
      <c r="O200" s="1"/>
      <c r="P200" s="1"/>
      <c r="Q200" s="1"/>
      <c r="R200" s="6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73">
        <v>52</v>
      </c>
      <c r="B201" s="174">
        <v>42472</v>
      </c>
      <c r="C201" s="174"/>
      <c r="D201" s="175" t="s">
        <v>699</v>
      </c>
      <c r="E201" s="176" t="s">
        <v>592</v>
      </c>
      <c r="F201" s="177">
        <v>93</v>
      </c>
      <c r="G201" s="176"/>
      <c r="H201" s="176">
        <v>149</v>
      </c>
      <c r="I201" s="178">
        <v>140</v>
      </c>
      <c r="J201" s="179" t="s">
        <v>700</v>
      </c>
      <c r="K201" s="180">
        <f t="shared" si="108"/>
        <v>56</v>
      </c>
      <c r="L201" s="181">
        <f t="shared" si="109"/>
        <v>0.60215053763440862</v>
      </c>
      <c r="M201" s="176" t="s">
        <v>595</v>
      </c>
      <c r="N201" s="182">
        <v>42740</v>
      </c>
      <c r="O201" s="1"/>
      <c r="P201" s="1"/>
      <c r="Q201" s="1"/>
      <c r="R201" s="6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73">
        <v>53</v>
      </c>
      <c r="B202" s="174">
        <v>42472</v>
      </c>
      <c r="C202" s="174"/>
      <c r="D202" s="175" t="s">
        <v>701</v>
      </c>
      <c r="E202" s="176" t="s">
        <v>592</v>
      </c>
      <c r="F202" s="177">
        <v>130</v>
      </c>
      <c r="G202" s="176"/>
      <c r="H202" s="176">
        <v>150</v>
      </c>
      <c r="I202" s="178" t="s">
        <v>702</v>
      </c>
      <c r="J202" s="179" t="s">
        <v>686</v>
      </c>
      <c r="K202" s="180">
        <f t="shared" si="108"/>
        <v>20</v>
      </c>
      <c r="L202" s="181">
        <f t="shared" si="109"/>
        <v>0.15384615384615385</v>
      </c>
      <c r="M202" s="176" t="s">
        <v>595</v>
      </c>
      <c r="N202" s="182">
        <v>42564</v>
      </c>
      <c r="O202" s="1"/>
      <c r="P202" s="1"/>
      <c r="Q202" s="1"/>
      <c r="R202" s="6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73">
        <v>54</v>
      </c>
      <c r="B203" s="174">
        <v>42473</v>
      </c>
      <c r="C203" s="174"/>
      <c r="D203" s="175" t="s">
        <v>703</v>
      </c>
      <c r="E203" s="176" t="s">
        <v>592</v>
      </c>
      <c r="F203" s="177">
        <v>196</v>
      </c>
      <c r="G203" s="176"/>
      <c r="H203" s="176">
        <v>299</v>
      </c>
      <c r="I203" s="178">
        <v>299</v>
      </c>
      <c r="J203" s="179" t="s">
        <v>686</v>
      </c>
      <c r="K203" s="180">
        <v>103</v>
      </c>
      <c r="L203" s="181">
        <v>0.52551020408163296</v>
      </c>
      <c r="M203" s="176" t="s">
        <v>595</v>
      </c>
      <c r="N203" s="182">
        <v>42620</v>
      </c>
      <c r="O203" s="1"/>
      <c r="P203" s="1"/>
      <c r="Q203" s="1"/>
      <c r="R203" s="6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73">
        <v>55</v>
      </c>
      <c r="B204" s="174">
        <v>42473</v>
      </c>
      <c r="C204" s="174"/>
      <c r="D204" s="175" t="s">
        <v>704</v>
      </c>
      <c r="E204" s="176" t="s">
        <v>592</v>
      </c>
      <c r="F204" s="177">
        <v>88</v>
      </c>
      <c r="G204" s="176"/>
      <c r="H204" s="176">
        <v>103</v>
      </c>
      <c r="I204" s="178">
        <v>103</v>
      </c>
      <c r="J204" s="179" t="s">
        <v>686</v>
      </c>
      <c r="K204" s="180">
        <v>15</v>
      </c>
      <c r="L204" s="181">
        <v>0.170454545454545</v>
      </c>
      <c r="M204" s="176" t="s">
        <v>595</v>
      </c>
      <c r="N204" s="182">
        <v>42530</v>
      </c>
      <c r="O204" s="1"/>
      <c r="P204" s="1"/>
      <c r="Q204" s="1"/>
      <c r="R204" s="6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73">
        <v>56</v>
      </c>
      <c r="B205" s="174">
        <v>42492</v>
      </c>
      <c r="C205" s="174"/>
      <c r="D205" s="175" t="s">
        <v>705</v>
      </c>
      <c r="E205" s="176" t="s">
        <v>592</v>
      </c>
      <c r="F205" s="177">
        <v>127.5</v>
      </c>
      <c r="G205" s="176"/>
      <c r="H205" s="176">
        <v>148</v>
      </c>
      <c r="I205" s="178" t="s">
        <v>706</v>
      </c>
      <c r="J205" s="179" t="s">
        <v>686</v>
      </c>
      <c r="K205" s="180">
        <f t="shared" ref="K205:K209" si="110">H205-F205</f>
        <v>20.5</v>
      </c>
      <c r="L205" s="181">
        <f t="shared" ref="L205:L209" si="111">K205/F205</f>
        <v>0.16078431372549021</v>
      </c>
      <c r="M205" s="176" t="s">
        <v>595</v>
      </c>
      <c r="N205" s="182">
        <v>42564</v>
      </c>
      <c r="O205" s="1"/>
      <c r="P205" s="1"/>
      <c r="Q205" s="1"/>
      <c r="R205" s="6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73">
        <v>57</v>
      </c>
      <c r="B206" s="174">
        <v>42493</v>
      </c>
      <c r="C206" s="174"/>
      <c r="D206" s="175" t="s">
        <v>707</v>
      </c>
      <c r="E206" s="176" t="s">
        <v>592</v>
      </c>
      <c r="F206" s="177">
        <v>675</v>
      </c>
      <c r="G206" s="176"/>
      <c r="H206" s="176">
        <v>815</v>
      </c>
      <c r="I206" s="178" t="s">
        <v>708</v>
      </c>
      <c r="J206" s="179" t="s">
        <v>686</v>
      </c>
      <c r="K206" s="180">
        <f t="shared" si="110"/>
        <v>140</v>
      </c>
      <c r="L206" s="181">
        <f t="shared" si="111"/>
        <v>0.2074074074074074</v>
      </c>
      <c r="M206" s="176" t="s">
        <v>595</v>
      </c>
      <c r="N206" s="182">
        <v>43154</v>
      </c>
      <c r="O206" s="1"/>
      <c r="P206" s="1"/>
      <c r="Q206" s="1"/>
      <c r="R206" s="6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83">
        <v>58</v>
      </c>
      <c r="B207" s="184">
        <v>42522</v>
      </c>
      <c r="C207" s="184"/>
      <c r="D207" s="185" t="s">
        <v>709</v>
      </c>
      <c r="E207" s="186" t="s">
        <v>592</v>
      </c>
      <c r="F207" s="187">
        <v>500</v>
      </c>
      <c r="G207" s="187"/>
      <c r="H207" s="188">
        <v>232.5</v>
      </c>
      <c r="I207" s="188" t="s">
        <v>710</v>
      </c>
      <c r="J207" s="189" t="s">
        <v>711</v>
      </c>
      <c r="K207" s="190">
        <f t="shared" si="110"/>
        <v>-267.5</v>
      </c>
      <c r="L207" s="191">
        <f t="shared" si="111"/>
        <v>-0.53500000000000003</v>
      </c>
      <c r="M207" s="187" t="s">
        <v>606</v>
      </c>
      <c r="N207" s="184">
        <v>43735</v>
      </c>
      <c r="O207" s="1"/>
      <c r="P207" s="1"/>
      <c r="Q207" s="1"/>
      <c r="R207" s="6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73">
        <v>59</v>
      </c>
      <c r="B208" s="174">
        <v>42527</v>
      </c>
      <c r="C208" s="174"/>
      <c r="D208" s="175" t="s">
        <v>543</v>
      </c>
      <c r="E208" s="176" t="s">
        <v>592</v>
      </c>
      <c r="F208" s="177">
        <v>110</v>
      </c>
      <c r="G208" s="176"/>
      <c r="H208" s="176">
        <v>126.5</v>
      </c>
      <c r="I208" s="178">
        <v>125</v>
      </c>
      <c r="J208" s="179" t="s">
        <v>638</v>
      </c>
      <c r="K208" s="180">
        <f t="shared" si="110"/>
        <v>16.5</v>
      </c>
      <c r="L208" s="181">
        <f t="shared" si="111"/>
        <v>0.15</v>
      </c>
      <c r="M208" s="176" t="s">
        <v>595</v>
      </c>
      <c r="N208" s="182">
        <v>42552</v>
      </c>
      <c r="O208" s="1"/>
      <c r="P208" s="1"/>
      <c r="Q208" s="1"/>
      <c r="R208" s="6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73">
        <v>60</v>
      </c>
      <c r="B209" s="174">
        <v>42538</v>
      </c>
      <c r="C209" s="174"/>
      <c r="D209" s="175" t="s">
        <v>712</v>
      </c>
      <c r="E209" s="176" t="s">
        <v>592</v>
      </c>
      <c r="F209" s="177">
        <v>44</v>
      </c>
      <c r="G209" s="176"/>
      <c r="H209" s="176">
        <v>69.5</v>
      </c>
      <c r="I209" s="178">
        <v>69.5</v>
      </c>
      <c r="J209" s="179" t="s">
        <v>713</v>
      </c>
      <c r="K209" s="180">
        <f t="shared" si="110"/>
        <v>25.5</v>
      </c>
      <c r="L209" s="181">
        <f t="shared" si="111"/>
        <v>0.57954545454545459</v>
      </c>
      <c r="M209" s="176" t="s">
        <v>595</v>
      </c>
      <c r="N209" s="182">
        <v>42977</v>
      </c>
      <c r="O209" s="1"/>
      <c r="P209" s="1"/>
      <c r="Q209" s="1"/>
      <c r="R209" s="6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73">
        <v>61</v>
      </c>
      <c r="B210" s="174">
        <v>42549</v>
      </c>
      <c r="C210" s="174"/>
      <c r="D210" s="175" t="s">
        <v>714</v>
      </c>
      <c r="E210" s="176" t="s">
        <v>592</v>
      </c>
      <c r="F210" s="177">
        <v>262.5</v>
      </c>
      <c r="G210" s="176"/>
      <c r="H210" s="176">
        <v>340</v>
      </c>
      <c r="I210" s="178">
        <v>333</v>
      </c>
      <c r="J210" s="179" t="s">
        <v>715</v>
      </c>
      <c r="K210" s="180">
        <v>77.5</v>
      </c>
      <c r="L210" s="181">
        <v>0.29523809523809502</v>
      </c>
      <c r="M210" s="176" t="s">
        <v>595</v>
      </c>
      <c r="N210" s="182">
        <v>43017</v>
      </c>
      <c r="O210" s="1"/>
      <c r="P210" s="1"/>
      <c r="Q210" s="1"/>
      <c r="R210" s="6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73">
        <v>62</v>
      </c>
      <c r="B211" s="174">
        <v>42549</v>
      </c>
      <c r="C211" s="174"/>
      <c r="D211" s="175" t="s">
        <v>716</v>
      </c>
      <c r="E211" s="176" t="s">
        <v>592</v>
      </c>
      <c r="F211" s="177">
        <v>840</v>
      </c>
      <c r="G211" s="176"/>
      <c r="H211" s="176">
        <v>1230</v>
      </c>
      <c r="I211" s="178">
        <v>1230</v>
      </c>
      <c r="J211" s="179" t="s">
        <v>686</v>
      </c>
      <c r="K211" s="180">
        <v>390</v>
      </c>
      <c r="L211" s="181">
        <v>0.46428571428571402</v>
      </c>
      <c r="M211" s="176" t="s">
        <v>595</v>
      </c>
      <c r="N211" s="182">
        <v>42649</v>
      </c>
      <c r="O211" s="1"/>
      <c r="P211" s="1"/>
      <c r="Q211" s="1"/>
      <c r="R211" s="6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96">
        <v>63</v>
      </c>
      <c r="B212" s="197">
        <v>42556</v>
      </c>
      <c r="C212" s="197"/>
      <c r="D212" s="198" t="s">
        <v>717</v>
      </c>
      <c r="E212" s="199" t="s">
        <v>592</v>
      </c>
      <c r="F212" s="199">
        <v>395</v>
      </c>
      <c r="G212" s="200"/>
      <c r="H212" s="200">
        <f>(468.5+342.5)/2</f>
        <v>405.5</v>
      </c>
      <c r="I212" s="200">
        <v>510</v>
      </c>
      <c r="J212" s="201" t="s">
        <v>718</v>
      </c>
      <c r="K212" s="202">
        <f t="shared" ref="K212:K218" si="112">H212-F212</f>
        <v>10.5</v>
      </c>
      <c r="L212" s="203">
        <f t="shared" ref="L212:L218" si="113">K212/F212</f>
        <v>2.6582278481012658E-2</v>
      </c>
      <c r="M212" s="199" t="s">
        <v>615</v>
      </c>
      <c r="N212" s="197">
        <v>43606</v>
      </c>
      <c r="O212" s="1"/>
      <c r="P212" s="1"/>
      <c r="Q212" s="1"/>
      <c r="R212" s="6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83">
        <v>64</v>
      </c>
      <c r="B213" s="184">
        <v>42584</v>
      </c>
      <c r="C213" s="184"/>
      <c r="D213" s="185" t="s">
        <v>719</v>
      </c>
      <c r="E213" s="186" t="s">
        <v>605</v>
      </c>
      <c r="F213" s="187">
        <f>169.5-12.8</f>
        <v>156.69999999999999</v>
      </c>
      <c r="G213" s="187"/>
      <c r="H213" s="188">
        <v>77</v>
      </c>
      <c r="I213" s="188" t="s">
        <v>720</v>
      </c>
      <c r="J213" s="189" t="s">
        <v>721</v>
      </c>
      <c r="K213" s="190">
        <f t="shared" si="112"/>
        <v>-79.699999999999989</v>
      </c>
      <c r="L213" s="191">
        <f t="shared" si="113"/>
        <v>-0.50861518825781749</v>
      </c>
      <c r="M213" s="187" t="s">
        <v>606</v>
      </c>
      <c r="N213" s="184">
        <v>43522</v>
      </c>
      <c r="O213" s="1"/>
      <c r="P213" s="1"/>
      <c r="Q213" s="1"/>
      <c r="R213" s="6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83">
        <v>65</v>
      </c>
      <c r="B214" s="184">
        <v>42586</v>
      </c>
      <c r="C214" s="184"/>
      <c r="D214" s="185" t="s">
        <v>722</v>
      </c>
      <c r="E214" s="186" t="s">
        <v>592</v>
      </c>
      <c r="F214" s="187">
        <v>400</v>
      </c>
      <c r="G214" s="187"/>
      <c r="H214" s="188">
        <v>305</v>
      </c>
      <c r="I214" s="188">
        <v>475</v>
      </c>
      <c r="J214" s="189" t="s">
        <v>723</v>
      </c>
      <c r="K214" s="190">
        <f t="shared" si="112"/>
        <v>-95</v>
      </c>
      <c r="L214" s="191">
        <f t="shared" si="113"/>
        <v>-0.23749999999999999</v>
      </c>
      <c r="M214" s="187" t="s">
        <v>606</v>
      </c>
      <c r="N214" s="184">
        <v>43606</v>
      </c>
      <c r="O214" s="1"/>
      <c r="P214" s="1"/>
      <c r="Q214" s="1"/>
      <c r="R214" s="6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73">
        <v>66</v>
      </c>
      <c r="B215" s="174">
        <v>42593</v>
      </c>
      <c r="C215" s="174"/>
      <c r="D215" s="175" t="s">
        <v>724</v>
      </c>
      <c r="E215" s="176" t="s">
        <v>592</v>
      </c>
      <c r="F215" s="177">
        <v>86.5</v>
      </c>
      <c r="G215" s="176"/>
      <c r="H215" s="176">
        <v>130</v>
      </c>
      <c r="I215" s="178">
        <v>130</v>
      </c>
      <c r="J215" s="179" t="s">
        <v>725</v>
      </c>
      <c r="K215" s="180">
        <f t="shared" si="112"/>
        <v>43.5</v>
      </c>
      <c r="L215" s="181">
        <f t="shared" si="113"/>
        <v>0.50289017341040465</v>
      </c>
      <c r="M215" s="176" t="s">
        <v>595</v>
      </c>
      <c r="N215" s="182">
        <v>43091</v>
      </c>
      <c r="O215" s="1"/>
      <c r="P215" s="1"/>
      <c r="Q215" s="1"/>
      <c r="R215" s="6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83">
        <v>67</v>
      </c>
      <c r="B216" s="184">
        <v>42600</v>
      </c>
      <c r="C216" s="184"/>
      <c r="D216" s="185" t="s">
        <v>122</v>
      </c>
      <c r="E216" s="186" t="s">
        <v>592</v>
      </c>
      <c r="F216" s="187">
        <v>133.5</v>
      </c>
      <c r="G216" s="187"/>
      <c r="H216" s="188">
        <v>126.5</v>
      </c>
      <c r="I216" s="188">
        <v>178</v>
      </c>
      <c r="J216" s="189" t="s">
        <v>726</v>
      </c>
      <c r="K216" s="190">
        <f t="shared" si="112"/>
        <v>-7</v>
      </c>
      <c r="L216" s="191">
        <f t="shared" si="113"/>
        <v>-5.2434456928838954E-2</v>
      </c>
      <c r="M216" s="187" t="s">
        <v>606</v>
      </c>
      <c r="N216" s="184">
        <v>42615</v>
      </c>
      <c r="O216" s="1"/>
      <c r="P216" s="1"/>
      <c r="Q216" s="1"/>
      <c r="R216" s="6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73">
        <v>68</v>
      </c>
      <c r="B217" s="174">
        <v>42613</v>
      </c>
      <c r="C217" s="174"/>
      <c r="D217" s="175" t="s">
        <v>727</v>
      </c>
      <c r="E217" s="176" t="s">
        <v>592</v>
      </c>
      <c r="F217" s="177">
        <v>560</v>
      </c>
      <c r="G217" s="176"/>
      <c r="H217" s="176">
        <v>725</v>
      </c>
      <c r="I217" s="178">
        <v>725</v>
      </c>
      <c r="J217" s="179" t="s">
        <v>632</v>
      </c>
      <c r="K217" s="180">
        <f t="shared" si="112"/>
        <v>165</v>
      </c>
      <c r="L217" s="181">
        <f t="shared" si="113"/>
        <v>0.29464285714285715</v>
      </c>
      <c r="M217" s="176" t="s">
        <v>595</v>
      </c>
      <c r="N217" s="182">
        <v>42456</v>
      </c>
      <c r="O217" s="1"/>
      <c r="P217" s="1"/>
      <c r="Q217" s="1"/>
      <c r="R217" s="6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73">
        <v>69</v>
      </c>
      <c r="B218" s="174">
        <v>42614</v>
      </c>
      <c r="C218" s="174"/>
      <c r="D218" s="175" t="s">
        <v>728</v>
      </c>
      <c r="E218" s="176" t="s">
        <v>592</v>
      </c>
      <c r="F218" s="177">
        <v>160.5</v>
      </c>
      <c r="G218" s="176"/>
      <c r="H218" s="176">
        <v>210</v>
      </c>
      <c r="I218" s="178">
        <v>210</v>
      </c>
      <c r="J218" s="179" t="s">
        <v>632</v>
      </c>
      <c r="K218" s="180">
        <f t="shared" si="112"/>
        <v>49.5</v>
      </c>
      <c r="L218" s="181">
        <f t="shared" si="113"/>
        <v>0.30841121495327101</v>
      </c>
      <c r="M218" s="176" t="s">
        <v>595</v>
      </c>
      <c r="N218" s="182">
        <v>42871</v>
      </c>
      <c r="O218" s="1"/>
      <c r="P218" s="1"/>
      <c r="Q218" s="1"/>
      <c r="R218" s="6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73">
        <v>70</v>
      </c>
      <c r="B219" s="174">
        <v>42646</v>
      </c>
      <c r="C219" s="174"/>
      <c r="D219" s="175" t="s">
        <v>416</v>
      </c>
      <c r="E219" s="176" t="s">
        <v>592</v>
      </c>
      <c r="F219" s="177">
        <v>430</v>
      </c>
      <c r="G219" s="176"/>
      <c r="H219" s="176">
        <v>596</v>
      </c>
      <c r="I219" s="178">
        <v>575</v>
      </c>
      <c r="J219" s="179" t="s">
        <v>729</v>
      </c>
      <c r="K219" s="180">
        <v>166</v>
      </c>
      <c r="L219" s="181">
        <v>0.38604651162790699</v>
      </c>
      <c r="M219" s="176" t="s">
        <v>595</v>
      </c>
      <c r="N219" s="182">
        <v>42769</v>
      </c>
      <c r="O219" s="1"/>
      <c r="P219" s="1"/>
      <c r="Q219" s="1"/>
      <c r="R219" s="6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73">
        <v>71</v>
      </c>
      <c r="B220" s="174">
        <v>42657</v>
      </c>
      <c r="C220" s="174"/>
      <c r="D220" s="175" t="s">
        <v>730</v>
      </c>
      <c r="E220" s="176" t="s">
        <v>592</v>
      </c>
      <c r="F220" s="177">
        <v>280</v>
      </c>
      <c r="G220" s="176"/>
      <c r="H220" s="176">
        <v>345</v>
      </c>
      <c r="I220" s="178">
        <v>345</v>
      </c>
      <c r="J220" s="179" t="s">
        <v>632</v>
      </c>
      <c r="K220" s="180">
        <f t="shared" ref="K220:K225" si="114">H220-F220</f>
        <v>65</v>
      </c>
      <c r="L220" s="181">
        <f t="shared" ref="L220:L221" si="115">K220/F220</f>
        <v>0.23214285714285715</v>
      </c>
      <c r="M220" s="176" t="s">
        <v>595</v>
      </c>
      <c r="N220" s="182">
        <v>42814</v>
      </c>
      <c r="O220" s="1"/>
      <c r="P220" s="1"/>
      <c r="Q220" s="1"/>
      <c r="R220" s="6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73">
        <v>72</v>
      </c>
      <c r="B221" s="174">
        <v>42657</v>
      </c>
      <c r="C221" s="174"/>
      <c r="D221" s="175" t="s">
        <v>731</v>
      </c>
      <c r="E221" s="176" t="s">
        <v>592</v>
      </c>
      <c r="F221" s="177">
        <v>245</v>
      </c>
      <c r="G221" s="176"/>
      <c r="H221" s="176">
        <v>325.5</v>
      </c>
      <c r="I221" s="178">
        <v>330</v>
      </c>
      <c r="J221" s="179" t="s">
        <v>732</v>
      </c>
      <c r="K221" s="180">
        <f t="shared" si="114"/>
        <v>80.5</v>
      </c>
      <c r="L221" s="181">
        <f t="shared" si="115"/>
        <v>0.32857142857142857</v>
      </c>
      <c r="M221" s="176" t="s">
        <v>595</v>
      </c>
      <c r="N221" s="182">
        <v>42769</v>
      </c>
      <c r="O221" s="1"/>
      <c r="P221" s="1"/>
      <c r="Q221" s="1"/>
      <c r="R221" s="6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73">
        <v>73</v>
      </c>
      <c r="B222" s="174">
        <v>42660</v>
      </c>
      <c r="C222" s="174"/>
      <c r="D222" s="175" t="s">
        <v>733</v>
      </c>
      <c r="E222" s="176" t="s">
        <v>592</v>
      </c>
      <c r="F222" s="177">
        <v>125</v>
      </c>
      <c r="G222" s="176"/>
      <c r="H222" s="176">
        <v>160</v>
      </c>
      <c r="I222" s="178">
        <v>160</v>
      </c>
      <c r="J222" s="179" t="s">
        <v>686</v>
      </c>
      <c r="K222" s="180">
        <f t="shared" si="114"/>
        <v>35</v>
      </c>
      <c r="L222" s="181">
        <v>0.28000000000000003</v>
      </c>
      <c r="M222" s="176" t="s">
        <v>595</v>
      </c>
      <c r="N222" s="182">
        <v>42803</v>
      </c>
      <c r="O222" s="1"/>
      <c r="P222" s="1"/>
      <c r="Q222" s="1"/>
      <c r="R222" s="6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73">
        <v>74</v>
      </c>
      <c r="B223" s="174">
        <v>42660</v>
      </c>
      <c r="C223" s="174"/>
      <c r="D223" s="175" t="s">
        <v>734</v>
      </c>
      <c r="E223" s="176" t="s">
        <v>592</v>
      </c>
      <c r="F223" s="177">
        <v>114</v>
      </c>
      <c r="G223" s="176"/>
      <c r="H223" s="176">
        <v>145</v>
      </c>
      <c r="I223" s="178">
        <v>145</v>
      </c>
      <c r="J223" s="179" t="s">
        <v>686</v>
      </c>
      <c r="K223" s="180">
        <f t="shared" si="114"/>
        <v>31</v>
      </c>
      <c r="L223" s="181">
        <f t="shared" ref="L223:L225" si="116">K223/F223</f>
        <v>0.27192982456140352</v>
      </c>
      <c r="M223" s="176" t="s">
        <v>595</v>
      </c>
      <c r="N223" s="182">
        <v>42859</v>
      </c>
      <c r="O223" s="1"/>
      <c r="P223" s="1"/>
      <c r="Q223" s="1"/>
      <c r="R223" s="6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73">
        <v>75</v>
      </c>
      <c r="B224" s="174">
        <v>42660</v>
      </c>
      <c r="C224" s="174"/>
      <c r="D224" s="175" t="s">
        <v>735</v>
      </c>
      <c r="E224" s="176" t="s">
        <v>592</v>
      </c>
      <c r="F224" s="177">
        <v>212</v>
      </c>
      <c r="G224" s="176"/>
      <c r="H224" s="176">
        <v>280</v>
      </c>
      <c r="I224" s="178">
        <v>276</v>
      </c>
      <c r="J224" s="179" t="s">
        <v>736</v>
      </c>
      <c r="K224" s="180">
        <f t="shared" si="114"/>
        <v>68</v>
      </c>
      <c r="L224" s="181">
        <f t="shared" si="116"/>
        <v>0.32075471698113206</v>
      </c>
      <c r="M224" s="176" t="s">
        <v>595</v>
      </c>
      <c r="N224" s="182">
        <v>42858</v>
      </c>
      <c r="O224" s="1"/>
      <c r="P224" s="1"/>
      <c r="Q224" s="1"/>
      <c r="R224" s="6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73">
        <v>76</v>
      </c>
      <c r="B225" s="174">
        <v>42678</v>
      </c>
      <c r="C225" s="174"/>
      <c r="D225" s="175" t="s">
        <v>465</v>
      </c>
      <c r="E225" s="176" t="s">
        <v>592</v>
      </c>
      <c r="F225" s="177">
        <v>155</v>
      </c>
      <c r="G225" s="176"/>
      <c r="H225" s="176">
        <v>210</v>
      </c>
      <c r="I225" s="178">
        <v>210</v>
      </c>
      <c r="J225" s="179" t="s">
        <v>737</v>
      </c>
      <c r="K225" s="180">
        <f t="shared" si="114"/>
        <v>55</v>
      </c>
      <c r="L225" s="181">
        <f t="shared" si="116"/>
        <v>0.35483870967741937</v>
      </c>
      <c r="M225" s="176" t="s">
        <v>595</v>
      </c>
      <c r="N225" s="182">
        <v>42944</v>
      </c>
      <c r="O225" s="1"/>
      <c r="P225" s="1"/>
      <c r="Q225" s="1"/>
      <c r="R225" s="6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83">
        <v>77</v>
      </c>
      <c r="B226" s="184">
        <v>42710</v>
      </c>
      <c r="C226" s="184"/>
      <c r="D226" s="185" t="s">
        <v>738</v>
      </c>
      <c r="E226" s="186" t="s">
        <v>592</v>
      </c>
      <c r="F226" s="187">
        <v>150.5</v>
      </c>
      <c r="G226" s="187"/>
      <c r="H226" s="188">
        <v>72.5</v>
      </c>
      <c r="I226" s="188">
        <v>174</v>
      </c>
      <c r="J226" s="189" t="s">
        <v>739</v>
      </c>
      <c r="K226" s="190">
        <v>-78</v>
      </c>
      <c r="L226" s="191">
        <v>-0.51827242524916906</v>
      </c>
      <c r="M226" s="187" t="s">
        <v>606</v>
      </c>
      <c r="N226" s="184">
        <v>43333</v>
      </c>
      <c r="O226" s="1"/>
      <c r="P226" s="1"/>
      <c r="Q226" s="1"/>
      <c r="R226" s="6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73">
        <v>78</v>
      </c>
      <c r="B227" s="174">
        <v>42712</v>
      </c>
      <c r="C227" s="174"/>
      <c r="D227" s="175" t="s">
        <v>740</v>
      </c>
      <c r="E227" s="176" t="s">
        <v>592</v>
      </c>
      <c r="F227" s="177">
        <v>380</v>
      </c>
      <c r="G227" s="176"/>
      <c r="H227" s="176">
        <v>478</v>
      </c>
      <c r="I227" s="178">
        <v>468</v>
      </c>
      <c r="J227" s="179" t="s">
        <v>686</v>
      </c>
      <c r="K227" s="180">
        <f t="shared" ref="K227:K229" si="117">H227-F227</f>
        <v>98</v>
      </c>
      <c r="L227" s="181">
        <f t="shared" ref="L227:L229" si="118">K227/F227</f>
        <v>0.25789473684210529</v>
      </c>
      <c r="M227" s="176" t="s">
        <v>595</v>
      </c>
      <c r="N227" s="182">
        <v>43025</v>
      </c>
      <c r="O227" s="1"/>
      <c r="P227" s="1"/>
      <c r="Q227" s="1"/>
      <c r="R227" s="6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73">
        <v>79</v>
      </c>
      <c r="B228" s="174">
        <v>42734</v>
      </c>
      <c r="C228" s="174"/>
      <c r="D228" s="175" t="s">
        <v>121</v>
      </c>
      <c r="E228" s="176" t="s">
        <v>592</v>
      </c>
      <c r="F228" s="177">
        <v>305</v>
      </c>
      <c r="G228" s="176"/>
      <c r="H228" s="176">
        <v>375</v>
      </c>
      <c r="I228" s="178">
        <v>375</v>
      </c>
      <c r="J228" s="179" t="s">
        <v>686</v>
      </c>
      <c r="K228" s="180">
        <f t="shared" si="117"/>
        <v>70</v>
      </c>
      <c r="L228" s="181">
        <f t="shared" si="118"/>
        <v>0.22950819672131148</v>
      </c>
      <c r="M228" s="176" t="s">
        <v>595</v>
      </c>
      <c r="N228" s="182">
        <v>42768</v>
      </c>
      <c r="O228" s="1"/>
      <c r="P228" s="1"/>
      <c r="Q228" s="1"/>
      <c r="R228" s="6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73">
        <v>80</v>
      </c>
      <c r="B229" s="174">
        <v>42739</v>
      </c>
      <c r="C229" s="174"/>
      <c r="D229" s="175" t="s">
        <v>104</v>
      </c>
      <c r="E229" s="176" t="s">
        <v>592</v>
      </c>
      <c r="F229" s="177">
        <v>99.5</v>
      </c>
      <c r="G229" s="176"/>
      <c r="H229" s="176">
        <v>158</v>
      </c>
      <c r="I229" s="178">
        <v>158</v>
      </c>
      <c r="J229" s="179" t="s">
        <v>686</v>
      </c>
      <c r="K229" s="180">
        <f t="shared" si="117"/>
        <v>58.5</v>
      </c>
      <c r="L229" s="181">
        <f t="shared" si="118"/>
        <v>0.5879396984924623</v>
      </c>
      <c r="M229" s="176" t="s">
        <v>595</v>
      </c>
      <c r="N229" s="182">
        <v>42898</v>
      </c>
      <c r="O229" s="1"/>
      <c r="P229" s="1"/>
      <c r="Q229" s="1"/>
      <c r="R229" s="6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173">
        <v>81</v>
      </c>
      <c r="B230" s="174">
        <v>42739</v>
      </c>
      <c r="C230" s="174"/>
      <c r="D230" s="175" t="s">
        <v>104</v>
      </c>
      <c r="E230" s="176" t="s">
        <v>592</v>
      </c>
      <c r="F230" s="177">
        <v>99.5</v>
      </c>
      <c r="G230" s="176"/>
      <c r="H230" s="176">
        <v>158</v>
      </c>
      <c r="I230" s="178">
        <v>158</v>
      </c>
      <c r="J230" s="179" t="s">
        <v>686</v>
      </c>
      <c r="K230" s="180">
        <v>58.5</v>
      </c>
      <c r="L230" s="181">
        <v>0.58793969849246197</v>
      </c>
      <c r="M230" s="176" t="s">
        <v>595</v>
      </c>
      <c r="N230" s="182">
        <v>42898</v>
      </c>
      <c r="O230" s="1"/>
      <c r="P230" s="1"/>
      <c r="Q230" s="1"/>
      <c r="R230" s="6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173">
        <v>82</v>
      </c>
      <c r="B231" s="174">
        <v>42786</v>
      </c>
      <c r="C231" s="174"/>
      <c r="D231" s="175" t="s">
        <v>210</v>
      </c>
      <c r="E231" s="176" t="s">
        <v>592</v>
      </c>
      <c r="F231" s="177">
        <v>140.5</v>
      </c>
      <c r="G231" s="176"/>
      <c r="H231" s="176">
        <v>220</v>
      </c>
      <c r="I231" s="178">
        <v>220</v>
      </c>
      <c r="J231" s="179" t="s">
        <v>686</v>
      </c>
      <c r="K231" s="180">
        <f>H231-F231</f>
        <v>79.5</v>
      </c>
      <c r="L231" s="181">
        <f>K231/F231</f>
        <v>0.5658362989323843</v>
      </c>
      <c r="M231" s="176" t="s">
        <v>595</v>
      </c>
      <c r="N231" s="182">
        <v>42864</v>
      </c>
      <c r="O231" s="1"/>
      <c r="P231" s="1"/>
      <c r="Q231" s="1"/>
      <c r="R231" s="6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173">
        <v>83</v>
      </c>
      <c r="B232" s="174">
        <v>42786</v>
      </c>
      <c r="C232" s="174"/>
      <c r="D232" s="175" t="s">
        <v>741</v>
      </c>
      <c r="E232" s="176" t="s">
        <v>592</v>
      </c>
      <c r="F232" s="177">
        <v>202.5</v>
      </c>
      <c r="G232" s="176"/>
      <c r="H232" s="176">
        <v>234</v>
      </c>
      <c r="I232" s="178">
        <v>234</v>
      </c>
      <c r="J232" s="179" t="s">
        <v>686</v>
      </c>
      <c r="K232" s="180">
        <v>31.5</v>
      </c>
      <c r="L232" s="181">
        <v>0.155555555555556</v>
      </c>
      <c r="M232" s="176" t="s">
        <v>595</v>
      </c>
      <c r="N232" s="182">
        <v>42836</v>
      </c>
      <c r="O232" s="1"/>
      <c r="P232" s="1"/>
      <c r="Q232" s="1"/>
      <c r="R232" s="6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173">
        <v>84</v>
      </c>
      <c r="B233" s="174">
        <v>42818</v>
      </c>
      <c r="C233" s="174"/>
      <c r="D233" s="175" t="s">
        <v>742</v>
      </c>
      <c r="E233" s="176" t="s">
        <v>592</v>
      </c>
      <c r="F233" s="177">
        <v>300.5</v>
      </c>
      <c r="G233" s="176"/>
      <c r="H233" s="176">
        <v>417.5</v>
      </c>
      <c r="I233" s="178">
        <v>420</v>
      </c>
      <c r="J233" s="179" t="s">
        <v>743</v>
      </c>
      <c r="K233" s="180">
        <f>H233-F233</f>
        <v>117</v>
      </c>
      <c r="L233" s="181">
        <f>K233/F233</f>
        <v>0.38935108153078202</v>
      </c>
      <c r="M233" s="176" t="s">
        <v>595</v>
      </c>
      <c r="N233" s="182">
        <v>43070</v>
      </c>
      <c r="O233" s="1"/>
      <c r="P233" s="1"/>
      <c r="Q233" s="1"/>
      <c r="R233" s="6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173">
        <v>85</v>
      </c>
      <c r="B234" s="174">
        <v>42818</v>
      </c>
      <c r="C234" s="174"/>
      <c r="D234" s="175" t="s">
        <v>716</v>
      </c>
      <c r="E234" s="176" t="s">
        <v>592</v>
      </c>
      <c r="F234" s="177">
        <v>850</v>
      </c>
      <c r="G234" s="176"/>
      <c r="H234" s="176">
        <v>1042.5</v>
      </c>
      <c r="I234" s="178">
        <v>1023</v>
      </c>
      <c r="J234" s="179" t="s">
        <v>744</v>
      </c>
      <c r="K234" s="180">
        <v>192.5</v>
      </c>
      <c r="L234" s="181">
        <v>0.22647058823529401</v>
      </c>
      <c r="M234" s="176" t="s">
        <v>595</v>
      </c>
      <c r="N234" s="182">
        <v>42830</v>
      </c>
      <c r="O234" s="1"/>
      <c r="P234" s="1"/>
      <c r="Q234" s="1"/>
      <c r="R234" s="6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173">
        <v>86</v>
      </c>
      <c r="B235" s="174">
        <v>42830</v>
      </c>
      <c r="C235" s="174"/>
      <c r="D235" s="175" t="s">
        <v>496</v>
      </c>
      <c r="E235" s="176" t="s">
        <v>592</v>
      </c>
      <c r="F235" s="177">
        <v>785</v>
      </c>
      <c r="G235" s="176"/>
      <c r="H235" s="176">
        <v>930</v>
      </c>
      <c r="I235" s="178">
        <v>920</v>
      </c>
      <c r="J235" s="179" t="s">
        <v>745</v>
      </c>
      <c r="K235" s="180">
        <f>H235-F235</f>
        <v>145</v>
      </c>
      <c r="L235" s="181">
        <f>K235/F235</f>
        <v>0.18471337579617833</v>
      </c>
      <c r="M235" s="176" t="s">
        <v>595</v>
      </c>
      <c r="N235" s="182">
        <v>42976</v>
      </c>
      <c r="O235" s="1"/>
      <c r="P235" s="1"/>
      <c r="Q235" s="1"/>
      <c r="R235" s="6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183">
        <v>87</v>
      </c>
      <c r="B236" s="184">
        <v>42831</v>
      </c>
      <c r="C236" s="184"/>
      <c r="D236" s="185" t="s">
        <v>746</v>
      </c>
      <c r="E236" s="186" t="s">
        <v>592</v>
      </c>
      <c r="F236" s="187">
        <v>40</v>
      </c>
      <c r="G236" s="187"/>
      <c r="H236" s="188">
        <v>13.1</v>
      </c>
      <c r="I236" s="188">
        <v>60</v>
      </c>
      <c r="J236" s="189" t="s">
        <v>747</v>
      </c>
      <c r="K236" s="190">
        <v>-26.9</v>
      </c>
      <c r="L236" s="191">
        <v>-0.67249999999999999</v>
      </c>
      <c r="M236" s="187" t="s">
        <v>606</v>
      </c>
      <c r="N236" s="184">
        <v>43138</v>
      </c>
      <c r="O236" s="1"/>
      <c r="P236" s="1"/>
      <c r="Q236" s="1"/>
      <c r="R236" s="6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173">
        <v>88</v>
      </c>
      <c r="B237" s="174">
        <v>42837</v>
      </c>
      <c r="C237" s="174"/>
      <c r="D237" s="175" t="s">
        <v>102</v>
      </c>
      <c r="E237" s="176" t="s">
        <v>592</v>
      </c>
      <c r="F237" s="177">
        <v>289.5</v>
      </c>
      <c r="G237" s="176"/>
      <c r="H237" s="176">
        <v>354</v>
      </c>
      <c r="I237" s="178">
        <v>360</v>
      </c>
      <c r="J237" s="179" t="s">
        <v>748</v>
      </c>
      <c r="K237" s="180">
        <f t="shared" ref="K237:K245" si="119">H237-F237</f>
        <v>64.5</v>
      </c>
      <c r="L237" s="181">
        <f t="shared" ref="L237:L245" si="120">K237/F237</f>
        <v>0.22279792746113988</v>
      </c>
      <c r="M237" s="176" t="s">
        <v>595</v>
      </c>
      <c r="N237" s="182">
        <v>43040</v>
      </c>
      <c r="O237" s="1"/>
      <c r="P237" s="1"/>
      <c r="Q237" s="1"/>
      <c r="R237" s="6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173">
        <v>89</v>
      </c>
      <c r="B238" s="174">
        <v>42845</v>
      </c>
      <c r="C238" s="174"/>
      <c r="D238" s="175" t="s">
        <v>436</v>
      </c>
      <c r="E238" s="176" t="s">
        <v>592</v>
      </c>
      <c r="F238" s="177">
        <v>700</v>
      </c>
      <c r="G238" s="176"/>
      <c r="H238" s="176">
        <v>840</v>
      </c>
      <c r="I238" s="178">
        <v>840</v>
      </c>
      <c r="J238" s="179" t="s">
        <v>749</v>
      </c>
      <c r="K238" s="180">
        <f t="shared" si="119"/>
        <v>140</v>
      </c>
      <c r="L238" s="181">
        <f t="shared" si="120"/>
        <v>0.2</v>
      </c>
      <c r="M238" s="176" t="s">
        <v>595</v>
      </c>
      <c r="N238" s="182">
        <v>42893</v>
      </c>
      <c r="O238" s="1"/>
      <c r="P238" s="1"/>
      <c r="Q238" s="1"/>
      <c r="R238" s="6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173">
        <v>90</v>
      </c>
      <c r="B239" s="174">
        <v>42887</v>
      </c>
      <c r="C239" s="174"/>
      <c r="D239" s="175" t="s">
        <v>750</v>
      </c>
      <c r="E239" s="176" t="s">
        <v>592</v>
      </c>
      <c r="F239" s="177">
        <v>130</v>
      </c>
      <c r="G239" s="176"/>
      <c r="H239" s="176">
        <v>144.25</v>
      </c>
      <c r="I239" s="178">
        <v>170</v>
      </c>
      <c r="J239" s="179" t="s">
        <v>751</v>
      </c>
      <c r="K239" s="180">
        <f t="shared" si="119"/>
        <v>14.25</v>
      </c>
      <c r="L239" s="181">
        <f t="shared" si="120"/>
        <v>0.10961538461538461</v>
      </c>
      <c r="M239" s="176" t="s">
        <v>595</v>
      </c>
      <c r="N239" s="182">
        <v>43675</v>
      </c>
      <c r="O239" s="1"/>
      <c r="P239" s="1"/>
      <c r="Q239" s="1"/>
      <c r="R239" s="6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173">
        <v>91</v>
      </c>
      <c r="B240" s="174">
        <v>42901</v>
      </c>
      <c r="C240" s="174"/>
      <c r="D240" s="175" t="s">
        <v>752</v>
      </c>
      <c r="E240" s="176" t="s">
        <v>592</v>
      </c>
      <c r="F240" s="177">
        <v>214.5</v>
      </c>
      <c r="G240" s="176"/>
      <c r="H240" s="176">
        <v>262</v>
      </c>
      <c r="I240" s="178">
        <v>262</v>
      </c>
      <c r="J240" s="179" t="s">
        <v>617</v>
      </c>
      <c r="K240" s="180">
        <f t="shared" si="119"/>
        <v>47.5</v>
      </c>
      <c r="L240" s="181">
        <f t="shared" si="120"/>
        <v>0.22144522144522144</v>
      </c>
      <c r="M240" s="176" t="s">
        <v>595</v>
      </c>
      <c r="N240" s="182">
        <v>42977</v>
      </c>
      <c r="O240" s="1"/>
      <c r="P240" s="1"/>
      <c r="Q240" s="1"/>
      <c r="R240" s="6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204">
        <v>92</v>
      </c>
      <c r="B241" s="205">
        <v>42933</v>
      </c>
      <c r="C241" s="205"/>
      <c r="D241" s="206" t="s">
        <v>753</v>
      </c>
      <c r="E241" s="207" t="s">
        <v>592</v>
      </c>
      <c r="F241" s="208">
        <v>370</v>
      </c>
      <c r="G241" s="207"/>
      <c r="H241" s="207">
        <v>447.5</v>
      </c>
      <c r="I241" s="209">
        <v>450</v>
      </c>
      <c r="J241" s="210" t="s">
        <v>686</v>
      </c>
      <c r="K241" s="180">
        <f t="shared" si="119"/>
        <v>77.5</v>
      </c>
      <c r="L241" s="211">
        <f t="shared" si="120"/>
        <v>0.20945945945945946</v>
      </c>
      <c r="M241" s="207" t="s">
        <v>595</v>
      </c>
      <c r="N241" s="212">
        <v>43035</v>
      </c>
      <c r="O241" s="1"/>
      <c r="P241" s="1"/>
      <c r="Q241" s="1"/>
      <c r="R241" s="6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204">
        <v>93</v>
      </c>
      <c r="B242" s="205">
        <v>42943</v>
      </c>
      <c r="C242" s="205"/>
      <c r="D242" s="206" t="s">
        <v>208</v>
      </c>
      <c r="E242" s="207" t="s">
        <v>592</v>
      </c>
      <c r="F242" s="208">
        <v>657.5</v>
      </c>
      <c r="G242" s="207"/>
      <c r="H242" s="207">
        <v>825</v>
      </c>
      <c r="I242" s="209">
        <v>820</v>
      </c>
      <c r="J242" s="210" t="s">
        <v>686</v>
      </c>
      <c r="K242" s="180">
        <f t="shared" si="119"/>
        <v>167.5</v>
      </c>
      <c r="L242" s="211">
        <f t="shared" si="120"/>
        <v>0.25475285171102663</v>
      </c>
      <c r="M242" s="207" t="s">
        <v>595</v>
      </c>
      <c r="N242" s="212">
        <v>43090</v>
      </c>
      <c r="O242" s="1"/>
      <c r="P242" s="1"/>
      <c r="Q242" s="1"/>
      <c r="R242" s="6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173">
        <v>94</v>
      </c>
      <c r="B243" s="174">
        <v>42964</v>
      </c>
      <c r="C243" s="174"/>
      <c r="D243" s="175" t="s">
        <v>384</v>
      </c>
      <c r="E243" s="176" t="s">
        <v>592</v>
      </c>
      <c r="F243" s="177">
        <v>605</v>
      </c>
      <c r="G243" s="176"/>
      <c r="H243" s="176">
        <v>750</v>
      </c>
      <c r="I243" s="178">
        <v>750</v>
      </c>
      <c r="J243" s="179" t="s">
        <v>745</v>
      </c>
      <c r="K243" s="180">
        <f t="shared" si="119"/>
        <v>145</v>
      </c>
      <c r="L243" s="181">
        <f t="shared" si="120"/>
        <v>0.23966942148760331</v>
      </c>
      <c r="M243" s="176" t="s">
        <v>595</v>
      </c>
      <c r="N243" s="182">
        <v>43027</v>
      </c>
      <c r="O243" s="1"/>
      <c r="P243" s="1"/>
      <c r="Q243" s="1"/>
      <c r="R243" s="6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183">
        <v>95</v>
      </c>
      <c r="B244" s="184">
        <v>42979</v>
      </c>
      <c r="C244" s="184"/>
      <c r="D244" s="192" t="s">
        <v>754</v>
      </c>
      <c r="E244" s="187" t="s">
        <v>592</v>
      </c>
      <c r="F244" s="187">
        <v>255</v>
      </c>
      <c r="G244" s="188"/>
      <c r="H244" s="188">
        <v>217.25</v>
      </c>
      <c r="I244" s="188">
        <v>320</v>
      </c>
      <c r="J244" s="189" t="s">
        <v>755</v>
      </c>
      <c r="K244" s="190">
        <f t="shared" si="119"/>
        <v>-37.75</v>
      </c>
      <c r="L244" s="193">
        <f t="shared" si="120"/>
        <v>-0.14803921568627451</v>
      </c>
      <c r="M244" s="187" t="s">
        <v>606</v>
      </c>
      <c r="N244" s="184">
        <v>43661</v>
      </c>
      <c r="O244" s="1"/>
      <c r="P244" s="1"/>
      <c r="Q244" s="1"/>
      <c r="R244" s="6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173">
        <v>96</v>
      </c>
      <c r="B245" s="174">
        <v>42997</v>
      </c>
      <c r="C245" s="174"/>
      <c r="D245" s="175" t="s">
        <v>756</v>
      </c>
      <c r="E245" s="176" t="s">
        <v>592</v>
      </c>
      <c r="F245" s="177">
        <v>215</v>
      </c>
      <c r="G245" s="176"/>
      <c r="H245" s="176">
        <v>258</v>
      </c>
      <c r="I245" s="178">
        <v>258</v>
      </c>
      <c r="J245" s="179" t="s">
        <v>686</v>
      </c>
      <c r="K245" s="180">
        <f t="shared" si="119"/>
        <v>43</v>
      </c>
      <c r="L245" s="181">
        <f t="shared" si="120"/>
        <v>0.2</v>
      </c>
      <c r="M245" s="176" t="s">
        <v>595</v>
      </c>
      <c r="N245" s="182">
        <v>43040</v>
      </c>
      <c r="O245" s="1"/>
      <c r="P245" s="1"/>
      <c r="Q245" s="1"/>
      <c r="R245" s="6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173">
        <v>97</v>
      </c>
      <c r="B246" s="174">
        <v>42997</v>
      </c>
      <c r="C246" s="174"/>
      <c r="D246" s="175" t="s">
        <v>756</v>
      </c>
      <c r="E246" s="176" t="s">
        <v>592</v>
      </c>
      <c r="F246" s="177">
        <v>215</v>
      </c>
      <c r="G246" s="176"/>
      <c r="H246" s="176">
        <v>258</v>
      </c>
      <c r="I246" s="178">
        <v>258</v>
      </c>
      <c r="J246" s="210" t="s">
        <v>686</v>
      </c>
      <c r="K246" s="180">
        <v>43</v>
      </c>
      <c r="L246" s="181">
        <v>0.2</v>
      </c>
      <c r="M246" s="176" t="s">
        <v>595</v>
      </c>
      <c r="N246" s="182">
        <v>43040</v>
      </c>
      <c r="O246" s="1"/>
      <c r="P246" s="1"/>
      <c r="Q246" s="1"/>
      <c r="R246" s="6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204">
        <v>98</v>
      </c>
      <c r="B247" s="205">
        <v>42998</v>
      </c>
      <c r="C247" s="205"/>
      <c r="D247" s="206" t="s">
        <v>757</v>
      </c>
      <c r="E247" s="207" t="s">
        <v>592</v>
      </c>
      <c r="F247" s="177">
        <v>75</v>
      </c>
      <c r="G247" s="207"/>
      <c r="H247" s="207">
        <v>90</v>
      </c>
      <c r="I247" s="209">
        <v>90</v>
      </c>
      <c r="J247" s="179" t="s">
        <v>758</v>
      </c>
      <c r="K247" s="180">
        <f t="shared" ref="K247:K252" si="121">H247-F247</f>
        <v>15</v>
      </c>
      <c r="L247" s="181">
        <f t="shared" ref="L247:L252" si="122">K247/F247</f>
        <v>0.2</v>
      </c>
      <c r="M247" s="176" t="s">
        <v>595</v>
      </c>
      <c r="N247" s="182">
        <v>43019</v>
      </c>
      <c r="O247" s="1"/>
      <c r="P247" s="1"/>
      <c r="Q247" s="1"/>
      <c r="R247" s="6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204">
        <v>99</v>
      </c>
      <c r="B248" s="205">
        <v>43011</v>
      </c>
      <c r="C248" s="205"/>
      <c r="D248" s="206" t="s">
        <v>759</v>
      </c>
      <c r="E248" s="207" t="s">
        <v>592</v>
      </c>
      <c r="F248" s="208">
        <v>315</v>
      </c>
      <c r="G248" s="207"/>
      <c r="H248" s="207">
        <v>392</v>
      </c>
      <c r="I248" s="209">
        <v>384</v>
      </c>
      <c r="J248" s="210" t="s">
        <v>760</v>
      </c>
      <c r="K248" s="180">
        <f t="shared" si="121"/>
        <v>77</v>
      </c>
      <c r="L248" s="211">
        <f t="shared" si="122"/>
        <v>0.24444444444444444</v>
      </c>
      <c r="M248" s="207" t="s">
        <v>595</v>
      </c>
      <c r="N248" s="212">
        <v>43017</v>
      </c>
      <c r="O248" s="1"/>
      <c r="P248" s="1"/>
      <c r="Q248" s="1"/>
      <c r="R248" s="6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204">
        <v>100</v>
      </c>
      <c r="B249" s="205">
        <v>43013</v>
      </c>
      <c r="C249" s="205"/>
      <c r="D249" s="206" t="s">
        <v>469</v>
      </c>
      <c r="E249" s="207" t="s">
        <v>592</v>
      </c>
      <c r="F249" s="208">
        <v>145</v>
      </c>
      <c r="G249" s="207"/>
      <c r="H249" s="207">
        <v>179</v>
      </c>
      <c r="I249" s="209">
        <v>180</v>
      </c>
      <c r="J249" s="210" t="s">
        <v>761</v>
      </c>
      <c r="K249" s="180">
        <f t="shared" si="121"/>
        <v>34</v>
      </c>
      <c r="L249" s="211">
        <f t="shared" si="122"/>
        <v>0.23448275862068965</v>
      </c>
      <c r="M249" s="207" t="s">
        <v>595</v>
      </c>
      <c r="N249" s="212">
        <v>43025</v>
      </c>
      <c r="O249" s="1"/>
      <c r="P249" s="1"/>
      <c r="Q249" s="1"/>
      <c r="R249" s="6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204">
        <v>101</v>
      </c>
      <c r="B250" s="205">
        <v>43014</v>
      </c>
      <c r="C250" s="205"/>
      <c r="D250" s="206" t="s">
        <v>359</v>
      </c>
      <c r="E250" s="207" t="s">
        <v>592</v>
      </c>
      <c r="F250" s="208">
        <v>256</v>
      </c>
      <c r="G250" s="207"/>
      <c r="H250" s="207">
        <v>323</v>
      </c>
      <c r="I250" s="209">
        <v>320</v>
      </c>
      <c r="J250" s="210" t="s">
        <v>686</v>
      </c>
      <c r="K250" s="180">
        <f t="shared" si="121"/>
        <v>67</v>
      </c>
      <c r="L250" s="211">
        <f t="shared" si="122"/>
        <v>0.26171875</v>
      </c>
      <c r="M250" s="207" t="s">
        <v>595</v>
      </c>
      <c r="N250" s="212">
        <v>43067</v>
      </c>
      <c r="O250" s="1"/>
      <c r="P250" s="1"/>
      <c r="Q250" s="1"/>
      <c r="R250" s="6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204">
        <v>102</v>
      </c>
      <c r="B251" s="205">
        <v>43017</v>
      </c>
      <c r="C251" s="205"/>
      <c r="D251" s="206" t="s">
        <v>373</v>
      </c>
      <c r="E251" s="207" t="s">
        <v>592</v>
      </c>
      <c r="F251" s="208">
        <v>137.5</v>
      </c>
      <c r="G251" s="207"/>
      <c r="H251" s="207">
        <v>184</v>
      </c>
      <c r="I251" s="209">
        <v>183</v>
      </c>
      <c r="J251" s="210" t="s">
        <v>762</v>
      </c>
      <c r="K251" s="180">
        <f t="shared" si="121"/>
        <v>46.5</v>
      </c>
      <c r="L251" s="211">
        <f t="shared" si="122"/>
        <v>0.33818181818181819</v>
      </c>
      <c r="M251" s="207" t="s">
        <v>595</v>
      </c>
      <c r="N251" s="212">
        <v>43108</v>
      </c>
      <c r="O251" s="1"/>
      <c r="P251" s="1"/>
      <c r="Q251" s="1"/>
      <c r="R251" s="6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204">
        <v>103</v>
      </c>
      <c r="B252" s="205">
        <v>43018</v>
      </c>
      <c r="C252" s="205"/>
      <c r="D252" s="206" t="s">
        <v>763</v>
      </c>
      <c r="E252" s="207" t="s">
        <v>592</v>
      </c>
      <c r="F252" s="208">
        <v>125.5</v>
      </c>
      <c r="G252" s="207"/>
      <c r="H252" s="207">
        <v>158</v>
      </c>
      <c r="I252" s="209">
        <v>155</v>
      </c>
      <c r="J252" s="210" t="s">
        <v>764</v>
      </c>
      <c r="K252" s="180">
        <f t="shared" si="121"/>
        <v>32.5</v>
      </c>
      <c r="L252" s="211">
        <f t="shared" si="122"/>
        <v>0.25896414342629481</v>
      </c>
      <c r="M252" s="207" t="s">
        <v>595</v>
      </c>
      <c r="N252" s="212">
        <v>43067</v>
      </c>
      <c r="O252" s="1"/>
      <c r="P252" s="1"/>
      <c r="Q252" s="1"/>
      <c r="R252" s="6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204">
        <v>104</v>
      </c>
      <c r="B253" s="205">
        <v>43018</v>
      </c>
      <c r="C253" s="205"/>
      <c r="D253" s="206" t="s">
        <v>765</v>
      </c>
      <c r="E253" s="207" t="s">
        <v>592</v>
      </c>
      <c r="F253" s="208">
        <v>895</v>
      </c>
      <c r="G253" s="207"/>
      <c r="H253" s="207">
        <v>1122.5</v>
      </c>
      <c r="I253" s="209">
        <v>1078</v>
      </c>
      <c r="J253" s="210" t="s">
        <v>766</v>
      </c>
      <c r="K253" s="180">
        <v>227.5</v>
      </c>
      <c r="L253" s="211">
        <v>0.25418994413407803</v>
      </c>
      <c r="M253" s="207" t="s">
        <v>595</v>
      </c>
      <c r="N253" s="212">
        <v>43117</v>
      </c>
      <c r="O253" s="1"/>
      <c r="P253" s="1"/>
      <c r="Q253" s="1"/>
      <c r="R253" s="6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204">
        <v>105</v>
      </c>
      <c r="B254" s="205">
        <v>43020</v>
      </c>
      <c r="C254" s="205"/>
      <c r="D254" s="206" t="s">
        <v>368</v>
      </c>
      <c r="E254" s="207" t="s">
        <v>592</v>
      </c>
      <c r="F254" s="208">
        <v>525</v>
      </c>
      <c r="G254" s="207"/>
      <c r="H254" s="207">
        <v>629</v>
      </c>
      <c r="I254" s="209">
        <v>629</v>
      </c>
      <c r="J254" s="210" t="s">
        <v>686</v>
      </c>
      <c r="K254" s="180">
        <v>104</v>
      </c>
      <c r="L254" s="211">
        <v>0.19809523809523799</v>
      </c>
      <c r="M254" s="207" t="s">
        <v>595</v>
      </c>
      <c r="N254" s="212">
        <v>43119</v>
      </c>
      <c r="O254" s="1"/>
      <c r="P254" s="1"/>
      <c r="Q254" s="1"/>
      <c r="R254" s="6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204">
        <v>106</v>
      </c>
      <c r="B255" s="205">
        <v>43046</v>
      </c>
      <c r="C255" s="205"/>
      <c r="D255" s="206" t="s">
        <v>409</v>
      </c>
      <c r="E255" s="207" t="s">
        <v>592</v>
      </c>
      <c r="F255" s="208">
        <v>740</v>
      </c>
      <c r="G255" s="207"/>
      <c r="H255" s="207">
        <v>892.5</v>
      </c>
      <c r="I255" s="209">
        <v>900</v>
      </c>
      <c r="J255" s="210" t="s">
        <v>767</v>
      </c>
      <c r="K255" s="180">
        <f t="shared" ref="K255:K257" si="123">H255-F255</f>
        <v>152.5</v>
      </c>
      <c r="L255" s="211">
        <f t="shared" ref="L255:L257" si="124">K255/F255</f>
        <v>0.20608108108108109</v>
      </c>
      <c r="M255" s="207" t="s">
        <v>595</v>
      </c>
      <c r="N255" s="212">
        <v>43052</v>
      </c>
      <c r="O255" s="1"/>
      <c r="P255" s="1"/>
      <c r="Q255" s="1"/>
      <c r="R255" s="6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173">
        <v>107</v>
      </c>
      <c r="B256" s="174">
        <v>43073</v>
      </c>
      <c r="C256" s="174"/>
      <c r="D256" s="175" t="s">
        <v>768</v>
      </c>
      <c r="E256" s="176" t="s">
        <v>592</v>
      </c>
      <c r="F256" s="177">
        <v>118.5</v>
      </c>
      <c r="G256" s="176"/>
      <c r="H256" s="176">
        <v>143.5</v>
      </c>
      <c r="I256" s="178">
        <v>145</v>
      </c>
      <c r="J256" s="179" t="s">
        <v>769</v>
      </c>
      <c r="K256" s="180">
        <f t="shared" si="123"/>
        <v>25</v>
      </c>
      <c r="L256" s="181">
        <f t="shared" si="124"/>
        <v>0.2109704641350211</v>
      </c>
      <c r="M256" s="176" t="s">
        <v>595</v>
      </c>
      <c r="N256" s="182">
        <v>43097</v>
      </c>
      <c r="O256" s="1"/>
      <c r="P256" s="1"/>
      <c r="Q256" s="1"/>
      <c r="R256" s="6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183">
        <v>108</v>
      </c>
      <c r="B257" s="184">
        <v>43090</v>
      </c>
      <c r="C257" s="184"/>
      <c r="D257" s="185" t="s">
        <v>441</v>
      </c>
      <c r="E257" s="186" t="s">
        <v>592</v>
      </c>
      <c r="F257" s="187">
        <v>715</v>
      </c>
      <c r="G257" s="187"/>
      <c r="H257" s="188">
        <v>500</v>
      </c>
      <c r="I257" s="188">
        <v>872</v>
      </c>
      <c r="J257" s="189" t="s">
        <v>770</v>
      </c>
      <c r="K257" s="190">
        <f t="shared" si="123"/>
        <v>-215</v>
      </c>
      <c r="L257" s="191">
        <f t="shared" si="124"/>
        <v>-0.30069930069930068</v>
      </c>
      <c r="M257" s="187" t="s">
        <v>606</v>
      </c>
      <c r="N257" s="184">
        <v>43670</v>
      </c>
      <c r="O257" s="1"/>
      <c r="P257" s="1"/>
      <c r="Q257" s="1"/>
      <c r="R257" s="6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173">
        <v>109</v>
      </c>
      <c r="B258" s="174">
        <v>43098</v>
      </c>
      <c r="C258" s="174"/>
      <c r="D258" s="175" t="s">
        <v>759</v>
      </c>
      <c r="E258" s="176" t="s">
        <v>592</v>
      </c>
      <c r="F258" s="177">
        <v>435</v>
      </c>
      <c r="G258" s="176"/>
      <c r="H258" s="176">
        <v>542.5</v>
      </c>
      <c r="I258" s="178">
        <v>539</v>
      </c>
      <c r="J258" s="179" t="s">
        <v>686</v>
      </c>
      <c r="K258" s="180">
        <v>107.5</v>
      </c>
      <c r="L258" s="181">
        <v>0.247126436781609</v>
      </c>
      <c r="M258" s="176" t="s">
        <v>595</v>
      </c>
      <c r="N258" s="182">
        <v>43206</v>
      </c>
      <c r="O258" s="1"/>
      <c r="P258" s="1"/>
      <c r="Q258" s="1"/>
      <c r="R258" s="6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173">
        <v>110</v>
      </c>
      <c r="B259" s="174">
        <v>43098</v>
      </c>
      <c r="C259" s="174"/>
      <c r="D259" s="175" t="s">
        <v>561</v>
      </c>
      <c r="E259" s="176" t="s">
        <v>592</v>
      </c>
      <c r="F259" s="177">
        <v>885</v>
      </c>
      <c r="G259" s="176"/>
      <c r="H259" s="176">
        <v>1090</v>
      </c>
      <c r="I259" s="178">
        <v>1084</v>
      </c>
      <c r="J259" s="179" t="s">
        <v>686</v>
      </c>
      <c r="K259" s="180">
        <v>205</v>
      </c>
      <c r="L259" s="181">
        <v>0.23163841807909599</v>
      </c>
      <c r="M259" s="176" t="s">
        <v>595</v>
      </c>
      <c r="N259" s="182">
        <v>43213</v>
      </c>
      <c r="O259" s="1"/>
      <c r="P259" s="1"/>
      <c r="Q259" s="1"/>
      <c r="R259" s="6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213">
        <v>111</v>
      </c>
      <c r="B260" s="214">
        <v>43192</v>
      </c>
      <c r="C260" s="214"/>
      <c r="D260" s="192" t="s">
        <v>771</v>
      </c>
      <c r="E260" s="187" t="s">
        <v>592</v>
      </c>
      <c r="F260" s="215">
        <v>478.5</v>
      </c>
      <c r="G260" s="187"/>
      <c r="H260" s="187">
        <v>442</v>
      </c>
      <c r="I260" s="188">
        <v>613</v>
      </c>
      <c r="J260" s="189" t="s">
        <v>772</v>
      </c>
      <c r="K260" s="190">
        <f t="shared" ref="K260:K263" si="125">H260-F260</f>
        <v>-36.5</v>
      </c>
      <c r="L260" s="191">
        <f t="shared" ref="L260:L263" si="126">K260/F260</f>
        <v>-7.6280041797283177E-2</v>
      </c>
      <c r="M260" s="187" t="s">
        <v>606</v>
      </c>
      <c r="N260" s="184">
        <v>43762</v>
      </c>
      <c r="O260" s="1"/>
      <c r="P260" s="1"/>
      <c r="Q260" s="1"/>
      <c r="R260" s="6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183">
        <v>112</v>
      </c>
      <c r="B261" s="184">
        <v>43194</v>
      </c>
      <c r="C261" s="184"/>
      <c r="D261" s="185" t="s">
        <v>773</v>
      </c>
      <c r="E261" s="186" t="s">
        <v>592</v>
      </c>
      <c r="F261" s="187">
        <f>141.5-7.3</f>
        <v>134.19999999999999</v>
      </c>
      <c r="G261" s="187"/>
      <c r="H261" s="188">
        <v>77</v>
      </c>
      <c r="I261" s="188">
        <v>180</v>
      </c>
      <c r="J261" s="189" t="s">
        <v>774</v>
      </c>
      <c r="K261" s="190">
        <f t="shared" si="125"/>
        <v>-57.199999999999989</v>
      </c>
      <c r="L261" s="191">
        <f t="shared" si="126"/>
        <v>-0.42622950819672129</v>
      </c>
      <c r="M261" s="187" t="s">
        <v>606</v>
      </c>
      <c r="N261" s="184">
        <v>43522</v>
      </c>
      <c r="O261" s="1"/>
      <c r="P261" s="1"/>
      <c r="Q261" s="1"/>
      <c r="R261" s="6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183">
        <v>113</v>
      </c>
      <c r="B262" s="184">
        <v>43209</v>
      </c>
      <c r="C262" s="184"/>
      <c r="D262" s="185" t="s">
        <v>775</v>
      </c>
      <c r="E262" s="186" t="s">
        <v>592</v>
      </c>
      <c r="F262" s="187">
        <v>430</v>
      </c>
      <c r="G262" s="187"/>
      <c r="H262" s="188">
        <v>220</v>
      </c>
      <c r="I262" s="188">
        <v>537</v>
      </c>
      <c r="J262" s="189" t="s">
        <v>776</v>
      </c>
      <c r="K262" s="190">
        <f t="shared" si="125"/>
        <v>-210</v>
      </c>
      <c r="L262" s="191">
        <f t="shared" si="126"/>
        <v>-0.48837209302325579</v>
      </c>
      <c r="M262" s="187" t="s">
        <v>606</v>
      </c>
      <c r="N262" s="184">
        <v>43252</v>
      </c>
      <c r="O262" s="1"/>
      <c r="P262" s="1"/>
      <c r="Q262" s="1"/>
      <c r="R262" s="6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204">
        <v>114</v>
      </c>
      <c r="B263" s="205">
        <v>43220</v>
      </c>
      <c r="C263" s="205"/>
      <c r="D263" s="206" t="s">
        <v>777</v>
      </c>
      <c r="E263" s="207" t="s">
        <v>592</v>
      </c>
      <c r="F263" s="207">
        <v>153.5</v>
      </c>
      <c r="G263" s="207"/>
      <c r="H263" s="207">
        <v>196</v>
      </c>
      <c r="I263" s="209">
        <v>196</v>
      </c>
      <c r="J263" s="179" t="s">
        <v>778</v>
      </c>
      <c r="K263" s="180">
        <f t="shared" si="125"/>
        <v>42.5</v>
      </c>
      <c r="L263" s="181">
        <f t="shared" si="126"/>
        <v>0.27687296416938112</v>
      </c>
      <c r="M263" s="176" t="s">
        <v>595</v>
      </c>
      <c r="N263" s="182">
        <v>43605</v>
      </c>
      <c r="O263" s="1"/>
      <c r="P263" s="1"/>
      <c r="Q263" s="1"/>
      <c r="R263" s="6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183">
        <v>115</v>
      </c>
      <c r="B264" s="184">
        <v>43306</v>
      </c>
      <c r="C264" s="184"/>
      <c r="D264" s="185" t="s">
        <v>746</v>
      </c>
      <c r="E264" s="186" t="s">
        <v>592</v>
      </c>
      <c r="F264" s="187">
        <v>27.5</v>
      </c>
      <c r="G264" s="187"/>
      <c r="H264" s="188">
        <v>13.1</v>
      </c>
      <c r="I264" s="188">
        <v>60</v>
      </c>
      <c r="J264" s="189" t="s">
        <v>779</v>
      </c>
      <c r="K264" s="190">
        <v>-14.4</v>
      </c>
      <c r="L264" s="191">
        <v>-0.52363636363636401</v>
      </c>
      <c r="M264" s="187" t="s">
        <v>606</v>
      </c>
      <c r="N264" s="184">
        <v>43138</v>
      </c>
      <c r="O264" s="1"/>
      <c r="P264" s="1"/>
      <c r="Q264" s="1"/>
      <c r="R264" s="6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213">
        <v>116</v>
      </c>
      <c r="B265" s="214">
        <v>43318</v>
      </c>
      <c r="C265" s="214"/>
      <c r="D265" s="192" t="s">
        <v>780</v>
      </c>
      <c r="E265" s="187" t="s">
        <v>592</v>
      </c>
      <c r="F265" s="187">
        <v>148.5</v>
      </c>
      <c r="G265" s="187"/>
      <c r="H265" s="187">
        <v>102</v>
      </c>
      <c r="I265" s="188">
        <v>182</v>
      </c>
      <c r="J265" s="189" t="s">
        <v>781</v>
      </c>
      <c r="K265" s="190">
        <f>H265-F265</f>
        <v>-46.5</v>
      </c>
      <c r="L265" s="191">
        <f>K265/F265</f>
        <v>-0.31313131313131315</v>
      </c>
      <c r="M265" s="187" t="s">
        <v>606</v>
      </c>
      <c r="N265" s="184">
        <v>43661</v>
      </c>
      <c r="O265" s="1"/>
      <c r="P265" s="1"/>
      <c r="Q265" s="1"/>
      <c r="R265" s="6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173">
        <v>117</v>
      </c>
      <c r="B266" s="174">
        <v>43335</v>
      </c>
      <c r="C266" s="174"/>
      <c r="D266" s="175" t="s">
        <v>782</v>
      </c>
      <c r="E266" s="176" t="s">
        <v>592</v>
      </c>
      <c r="F266" s="207">
        <v>285</v>
      </c>
      <c r="G266" s="176"/>
      <c r="H266" s="176">
        <v>355</v>
      </c>
      <c r="I266" s="178">
        <v>364</v>
      </c>
      <c r="J266" s="179" t="s">
        <v>783</v>
      </c>
      <c r="K266" s="180">
        <v>70</v>
      </c>
      <c r="L266" s="181">
        <v>0.24561403508771901</v>
      </c>
      <c r="M266" s="176" t="s">
        <v>595</v>
      </c>
      <c r="N266" s="182">
        <v>43455</v>
      </c>
      <c r="O266" s="1"/>
      <c r="P266" s="1"/>
      <c r="Q266" s="1"/>
      <c r="R266" s="6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173">
        <v>118</v>
      </c>
      <c r="B267" s="174">
        <v>43341</v>
      </c>
      <c r="C267" s="174"/>
      <c r="D267" s="175" t="s">
        <v>399</v>
      </c>
      <c r="E267" s="176" t="s">
        <v>592</v>
      </c>
      <c r="F267" s="207">
        <v>525</v>
      </c>
      <c r="G267" s="176"/>
      <c r="H267" s="176">
        <v>585</v>
      </c>
      <c r="I267" s="178">
        <v>635</v>
      </c>
      <c r="J267" s="179" t="s">
        <v>784</v>
      </c>
      <c r="K267" s="180">
        <f t="shared" ref="K267:K318" si="127">H267-F267</f>
        <v>60</v>
      </c>
      <c r="L267" s="181">
        <f t="shared" ref="L267:L318" si="128">K267/F267</f>
        <v>0.11428571428571428</v>
      </c>
      <c r="M267" s="176" t="s">
        <v>595</v>
      </c>
      <c r="N267" s="182">
        <v>43662</v>
      </c>
      <c r="O267" s="1"/>
      <c r="P267" s="1"/>
      <c r="Q267" s="1"/>
      <c r="R267" s="6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173">
        <v>119</v>
      </c>
      <c r="B268" s="174">
        <v>43395</v>
      </c>
      <c r="C268" s="174"/>
      <c r="D268" s="175" t="s">
        <v>384</v>
      </c>
      <c r="E268" s="176" t="s">
        <v>592</v>
      </c>
      <c r="F268" s="207">
        <v>475</v>
      </c>
      <c r="G268" s="176"/>
      <c r="H268" s="176">
        <v>574</v>
      </c>
      <c r="I268" s="178">
        <v>570</v>
      </c>
      <c r="J268" s="179" t="s">
        <v>686</v>
      </c>
      <c r="K268" s="180">
        <f t="shared" si="127"/>
        <v>99</v>
      </c>
      <c r="L268" s="181">
        <f t="shared" si="128"/>
        <v>0.20842105263157895</v>
      </c>
      <c r="M268" s="176" t="s">
        <v>595</v>
      </c>
      <c r="N268" s="182">
        <v>43403</v>
      </c>
      <c r="O268" s="1"/>
      <c r="P268" s="1"/>
      <c r="Q268" s="1"/>
      <c r="R268" s="6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204">
        <v>120</v>
      </c>
      <c r="B269" s="205">
        <v>43397</v>
      </c>
      <c r="C269" s="205"/>
      <c r="D269" s="206" t="s">
        <v>785</v>
      </c>
      <c r="E269" s="207" t="s">
        <v>592</v>
      </c>
      <c r="F269" s="207">
        <v>707.5</v>
      </c>
      <c r="G269" s="207"/>
      <c r="H269" s="207">
        <v>872</v>
      </c>
      <c r="I269" s="209">
        <v>872</v>
      </c>
      <c r="J269" s="210" t="s">
        <v>686</v>
      </c>
      <c r="K269" s="180">
        <f t="shared" si="127"/>
        <v>164.5</v>
      </c>
      <c r="L269" s="211">
        <f t="shared" si="128"/>
        <v>0.23250883392226149</v>
      </c>
      <c r="M269" s="207" t="s">
        <v>595</v>
      </c>
      <c r="N269" s="212">
        <v>43482</v>
      </c>
      <c r="O269" s="1"/>
      <c r="P269" s="1"/>
      <c r="Q269" s="1"/>
      <c r="R269" s="6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204">
        <v>121</v>
      </c>
      <c r="B270" s="205">
        <v>43398</v>
      </c>
      <c r="C270" s="205"/>
      <c r="D270" s="206" t="s">
        <v>786</v>
      </c>
      <c r="E270" s="207" t="s">
        <v>592</v>
      </c>
      <c r="F270" s="207">
        <v>162</v>
      </c>
      <c r="G270" s="207"/>
      <c r="H270" s="207">
        <v>204</v>
      </c>
      <c r="I270" s="209">
        <v>209</v>
      </c>
      <c r="J270" s="210" t="s">
        <v>787</v>
      </c>
      <c r="K270" s="180">
        <f t="shared" si="127"/>
        <v>42</v>
      </c>
      <c r="L270" s="211">
        <f t="shared" si="128"/>
        <v>0.25925925925925924</v>
      </c>
      <c r="M270" s="207" t="s">
        <v>595</v>
      </c>
      <c r="N270" s="212">
        <v>43539</v>
      </c>
      <c r="O270" s="1"/>
      <c r="P270" s="1"/>
      <c r="Q270" s="1"/>
      <c r="R270" s="6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204">
        <v>122</v>
      </c>
      <c r="B271" s="205">
        <v>43399</v>
      </c>
      <c r="C271" s="205"/>
      <c r="D271" s="206" t="s">
        <v>489</v>
      </c>
      <c r="E271" s="207" t="s">
        <v>592</v>
      </c>
      <c r="F271" s="207">
        <v>240</v>
      </c>
      <c r="G271" s="207"/>
      <c r="H271" s="207">
        <v>297</v>
      </c>
      <c r="I271" s="209">
        <v>297</v>
      </c>
      <c r="J271" s="210" t="s">
        <v>686</v>
      </c>
      <c r="K271" s="216">
        <f t="shared" si="127"/>
        <v>57</v>
      </c>
      <c r="L271" s="211">
        <f t="shared" si="128"/>
        <v>0.23749999999999999</v>
      </c>
      <c r="M271" s="207" t="s">
        <v>595</v>
      </c>
      <c r="N271" s="212">
        <v>43417</v>
      </c>
      <c r="O271" s="1"/>
      <c r="P271" s="1"/>
      <c r="Q271" s="1"/>
      <c r="R271" s="6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>
      <c r="A272" s="173">
        <v>123</v>
      </c>
      <c r="B272" s="174">
        <v>43439</v>
      </c>
      <c r="C272" s="174"/>
      <c r="D272" s="175" t="s">
        <v>788</v>
      </c>
      <c r="E272" s="176" t="s">
        <v>592</v>
      </c>
      <c r="F272" s="176">
        <v>202.5</v>
      </c>
      <c r="G272" s="176"/>
      <c r="H272" s="176">
        <v>255</v>
      </c>
      <c r="I272" s="178">
        <v>252</v>
      </c>
      <c r="J272" s="179" t="s">
        <v>686</v>
      </c>
      <c r="K272" s="180">
        <f t="shared" si="127"/>
        <v>52.5</v>
      </c>
      <c r="L272" s="181">
        <f t="shared" si="128"/>
        <v>0.25925925925925924</v>
      </c>
      <c r="M272" s="176" t="s">
        <v>595</v>
      </c>
      <c r="N272" s="182">
        <v>43542</v>
      </c>
      <c r="O272" s="1"/>
      <c r="P272" s="1"/>
      <c r="Q272" s="1"/>
      <c r="R272" s="6" t="s">
        <v>789</v>
      </c>
      <c r="S272" s="1"/>
      <c r="T272" s="1"/>
      <c r="U272" s="1"/>
      <c r="V272" s="1"/>
      <c r="W272" s="1"/>
      <c r="X272" s="1"/>
      <c r="Y272" s="1"/>
      <c r="Z272" s="1"/>
    </row>
    <row r="273" spans="1:26" ht="12.75" customHeight="1">
      <c r="A273" s="204">
        <v>124</v>
      </c>
      <c r="B273" s="205">
        <v>43465</v>
      </c>
      <c r="C273" s="174"/>
      <c r="D273" s="206" t="s">
        <v>159</v>
      </c>
      <c r="E273" s="207" t="s">
        <v>592</v>
      </c>
      <c r="F273" s="207">
        <v>710</v>
      </c>
      <c r="G273" s="207"/>
      <c r="H273" s="207">
        <v>866</v>
      </c>
      <c r="I273" s="209">
        <v>866</v>
      </c>
      <c r="J273" s="210" t="s">
        <v>686</v>
      </c>
      <c r="K273" s="180">
        <f t="shared" si="127"/>
        <v>156</v>
      </c>
      <c r="L273" s="181">
        <f t="shared" si="128"/>
        <v>0.21971830985915494</v>
      </c>
      <c r="M273" s="176" t="s">
        <v>595</v>
      </c>
      <c r="N273" s="182">
        <v>43553</v>
      </c>
      <c r="O273" s="1"/>
      <c r="P273" s="1"/>
      <c r="Q273" s="1"/>
      <c r="R273" s="6" t="s">
        <v>789</v>
      </c>
      <c r="S273" s="1"/>
      <c r="T273" s="1"/>
      <c r="U273" s="1"/>
      <c r="V273" s="1"/>
      <c r="W273" s="1"/>
      <c r="X273" s="1"/>
      <c r="Y273" s="1"/>
      <c r="Z273" s="1"/>
    </row>
    <row r="274" spans="1:26" ht="12.75" customHeight="1">
      <c r="A274" s="204">
        <v>125</v>
      </c>
      <c r="B274" s="205">
        <v>43522</v>
      </c>
      <c r="C274" s="205"/>
      <c r="D274" s="206" t="s">
        <v>174</v>
      </c>
      <c r="E274" s="207" t="s">
        <v>592</v>
      </c>
      <c r="F274" s="207">
        <v>337.25</v>
      </c>
      <c r="G274" s="207"/>
      <c r="H274" s="207">
        <v>398.5</v>
      </c>
      <c r="I274" s="209">
        <v>411</v>
      </c>
      <c r="J274" s="179" t="s">
        <v>790</v>
      </c>
      <c r="K274" s="180">
        <f t="shared" si="127"/>
        <v>61.25</v>
      </c>
      <c r="L274" s="181">
        <f t="shared" si="128"/>
        <v>0.1816160118606375</v>
      </c>
      <c r="M274" s="176" t="s">
        <v>595</v>
      </c>
      <c r="N274" s="182">
        <v>43760</v>
      </c>
      <c r="O274" s="1"/>
      <c r="P274" s="1"/>
      <c r="Q274" s="1"/>
      <c r="R274" s="6" t="s">
        <v>789</v>
      </c>
      <c r="S274" s="1"/>
      <c r="T274" s="1"/>
      <c r="U274" s="1"/>
      <c r="V274" s="1"/>
      <c r="W274" s="1"/>
      <c r="X274" s="1"/>
      <c r="Y274" s="1"/>
      <c r="Z274" s="1"/>
    </row>
    <row r="275" spans="1:26" ht="12.75" customHeight="1">
      <c r="A275" s="217">
        <v>126</v>
      </c>
      <c r="B275" s="218">
        <v>43559</v>
      </c>
      <c r="C275" s="218"/>
      <c r="D275" s="219" t="s">
        <v>791</v>
      </c>
      <c r="E275" s="220" t="s">
        <v>592</v>
      </c>
      <c r="F275" s="220">
        <v>130</v>
      </c>
      <c r="G275" s="220"/>
      <c r="H275" s="220">
        <v>65</v>
      </c>
      <c r="I275" s="221">
        <v>158</v>
      </c>
      <c r="J275" s="189" t="s">
        <v>792</v>
      </c>
      <c r="K275" s="190">
        <f t="shared" si="127"/>
        <v>-65</v>
      </c>
      <c r="L275" s="191">
        <f t="shared" si="128"/>
        <v>-0.5</v>
      </c>
      <c r="M275" s="187" t="s">
        <v>606</v>
      </c>
      <c r="N275" s="184">
        <v>43726</v>
      </c>
      <c r="O275" s="1"/>
      <c r="P275" s="1"/>
      <c r="Q275" s="1"/>
      <c r="R275" s="6" t="s">
        <v>793</v>
      </c>
      <c r="S275" s="1"/>
      <c r="T275" s="1"/>
      <c r="U275" s="1"/>
      <c r="V275" s="1"/>
      <c r="W275" s="1"/>
      <c r="X275" s="1"/>
      <c r="Y275" s="1"/>
      <c r="Z275" s="1"/>
    </row>
    <row r="276" spans="1:26" ht="12.75" customHeight="1">
      <c r="A276" s="204">
        <v>127</v>
      </c>
      <c r="B276" s="205">
        <v>43017</v>
      </c>
      <c r="C276" s="205"/>
      <c r="D276" s="206" t="s">
        <v>210</v>
      </c>
      <c r="E276" s="207" t="s">
        <v>592</v>
      </c>
      <c r="F276" s="207">
        <v>141.5</v>
      </c>
      <c r="G276" s="207"/>
      <c r="H276" s="207">
        <v>183.5</v>
      </c>
      <c r="I276" s="209">
        <v>210</v>
      </c>
      <c r="J276" s="179" t="s">
        <v>787</v>
      </c>
      <c r="K276" s="180">
        <f t="shared" si="127"/>
        <v>42</v>
      </c>
      <c r="L276" s="181">
        <f t="shared" si="128"/>
        <v>0.29681978798586572</v>
      </c>
      <c r="M276" s="176" t="s">
        <v>595</v>
      </c>
      <c r="N276" s="182">
        <v>43042</v>
      </c>
      <c r="O276" s="1"/>
      <c r="P276" s="1"/>
      <c r="Q276" s="1"/>
      <c r="R276" s="6" t="s">
        <v>793</v>
      </c>
      <c r="S276" s="1"/>
      <c r="T276" s="1"/>
      <c r="U276" s="1"/>
      <c r="V276" s="1"/>
      <c r="W276" s="1"/>
      <c r="X276" s="1"/>
      <c r="Y276" s="1"/>
      <c r="Z276" s="1"/>
    </row>
    <row r="277" spans="1:26" ht="12.75" customHeight="1">
      <c r="A277" s="217">
        <v>128</v>
      </c>
      <c r="B277" s="218">
        <v>43074</v>
      </c>
      <c r="C277" s="218"/>
      <c r="D277" s="219" t="s">
        <v>794</v>
      </c>
      <c r="E277" s="220" t="s">
        <v>592</v>
      </c>
      <c r="F277" s="215">
        <v>172</v>
      </c>
      <c r="G277" s="220"/>
      <c r="H277" s="220">
        <v>155.25</v>
      </c>
      <c r="I277" s="221">
        <v>230</v>
      </c>
      <c r="J277" s="189" t="s">
        <v>795</v>
      </c>
      <c r="K277" s="190">
        <f t="shared" si="127"/>
        <v>-16.75</v>
      </c>
      <c r="L277" s="191">
        <f t="shared" si="128"/>
        <v>-9.7383720930232565E-2</v>
      </c>
      <c r="M277" s="187" t="s">
        <v>606</v>
      </c>
      <c r="N277" s="184">
        <v>43787</v>
      </c>
      <c r="O277" s="1"/>
      <c r="P277" s="1"/>
      <c r="Q277" s="1"/>
      <c r="R277" s="6" t="s">
        <v>793</v>
      </c>
      <c r="S277" s="1"/>
      <c r="T277" s="1"/>
      <c r="U277" s="1"/>
      <c r="V277" s="1"/>
      <c r="W277" s="1"/>
      <c r="X277" s="1"/>
      <c r="Y277" s="1"/>
      <c r="Z277" s="1"/>
    </row>
    <row r="278" spans="1:26" ht="12.75" customHeight="1">
      <c r="A278" s="204">
        <v>129</v>
      </c>
      <c r="B278" s="205">
        <v>43398</v>
      </c>
      <c r="C278" s="205"/>
      <c r="D278" s="206" t="s">
        <v>120</v>
      </c>
      <c r="E278" s="207" t="s">
        <v>592</v>
      </c>
      <c r="F278" s="207">
        <v>698.5</v>
      </c>
      <c r="G278" s="207"/>
      <c r="H278" s="207">
        <v>890</v>
      </c>
      <c r="I278" s="209">
        <v>890</v>
      </c>
      <c r="J278" s="179" t="s">
        <v>796</v>
      </c>
      <c r="K278" s="180">
        <f t="shared" si="127"/>
        <v>191.5</v>
      </c>
      <c r="L278" s="181">
        <f t="shared" si="128"/>
        <v>0.27415891195418757</v>
      </c>
      <c r="M278" s="176" t="s">
        <v>595</v>
      </c>
      <c r="N278" s="182">
        <v>44328</v>
      </c>
      <c r="O278" s="1"/>
      <c r="P278" s="1"/>
      <c r="Q278" s="1"/>
      <c r="R278" s="6" t="s">
        <v>789</v>
      </c>
      <c r="S278" s="1"/>
      <c r="T278" s="1"/>
      <c r="U278" s="1"/>
      <c r="V278" s="1"/>
      <c r="W278" s="1"/>
      <c r="X278" s="1"/>
      <c r="Y278" s="1"/>
      <c r="Z278" s="1"/>
    </row>
    <row r="279" spans="1:26" ht="12.75" customHeight="1">
      <c r="A279" s="204">
        <v>130</v>
      </c>
      <c r="B279" s="205">
        <v>42877</v>
      </c>
      <c r="C279" s="205"/>
      <c r="D279" s="206" t="s">
        <v>797</v>
      </c>
      <c r="E279" s="207" t="s">
        <v>592</v>
      </c>
      <c r="F279" s="207">
        <v>127.6</v>
      </c>
      <c r="G279" s="207"/>
      <c r="H279" s="207">
        <v>138</v>
      </c>
      <c r="I279" s="209">
        <v>190</v>
      </c>
      <c r="J279" s="179" t="s">
        <v>798</v>
      </c>
      <c r="K279" s="180">
        <f t="shared" si="127"/>
        <v>10.400000000000006</v>
      </c>
      <c r="L279" s="181">
        <f t="shared" si="128"/>
        <v>8.1504702194357417E-2</v>
      </c>
      <c r="M279" s="176" t="s">
        <v>595</v>
      </c>
      <c r="N279" s="182">
        <v>43774</v>
      </c>
      <c r="O279" s="1"/>
      <c r="P279" s="1"/>
      <c r="Q279" s="1"/>
      <c r="R279" s="6" t="s">
        <v>793</v>
      </c>
      <c r="S279" s="1"/>
      <c r="T279" s="1"/>
      <c r="U279" s="1"/>
      <c r="V279" s="1"/>
      <c r="W279" s="1"/>
      <c r="X279" s="1"/>
      <c r="Y279" s="1"/>
      <c r="Z279" s="1"/>
    </row>
    <row r="280" spans="1:26" ht="12.75" customHeight="1">
      <c r="A280" s="204">
        <v>131</v>
      </c>
      <c r="B280" s="205">
        <v>43158</v>
      </c>
      <c r="C280" s="205"/>
      <c r="D280" s="206" t="s">
        <v>799</v>
      </c>
      <c r="E280" s="207" t="s">
        <v>592</v>
      </c>
      <c r="F280" s="207">
        <v>317</v>
      </c>
      <c r="G280" s="207"/>
      <c r="H280" s="207">
        <v>382.5</v>
      </c>
      <c r="I280" s="209">
        <v>398</v>
      </c>
      <c r="J280" s="179" t="s">
        <v>800</v>
      </c>
      <c r="K280" s="180">
        <f t="shared" si="127"/>
        <v>65.5</v>
      </c>
      <c r="L280" s="181">
        <f t="shared" si="128"/>
        <v>0.20662460567823343</v>
      </c>
      <c r="M280" s="176" t="s">
        <v>595</v>
      </c>
      <c r="N280" s="182">
        <v>44238</v>
      </c>
      <c r="O280" s="1"/>
      <c r="P280" s="1"/>
      <c r="Q280" s="1"/>
      <c r="R280" s="6" t="s">
        <v>793</v>
      </c>
      <c r="S280" s="1"/>
      <c r="T280" s="1"/>
      <c r="U280" s="1"/>
      <c r="V280" s="1"/>
      <c r="W280" s="1"/>
      <c r="X280" s="1"/>
      <c r="Y280" s="1"/>
      <c r="Z280" s="1"/>
    </row>
    <row r="281" spans="1:26" ht="12.75" customHeight="1">
      <c r="A281" s="217">
        <v>132</v>
      </c>
      <c r="B281" s="218">
        <v>43164</v>
      </c>
      <c r="C281" s="218"/>
      <c r="D281" s="219" t="s">
        <v>166</v>
      </c>
      <c r="E281" s="220" t="s">
        <v>592</v>
      </c>
      <c r="F281" s="215">
        <f>510-14.4</f>
        <v>495.6</v>
      </c>
      <c r="G281" s="220"/>
      <c r="H281" s="220">
        <v>350</v>
      </c>
      <c r="I281" s="221">
        <v>672</v>
      </c>
      <c r="J281" s="189" t="s">
        <v>801</v>
      </c>
      <c r="K281" s="190">
        <f t="shared" si="127"/>
        <v>-145.60000000000002</v>
      </c>
      <c r="L281" s="191">
        <f t="shared" si="128"/>
        <v>-0.29378531073446329</v>
      </c>
      <c r="M281" s="187" t="s">
        <v>606</v>
      </c>
      <c r="N281" s="184">
        <v>43887</v>
      </c>
      <c r="O281" s="1"/>
      <c r="P281" s="1"/>
      <c r="Q281" s="1"/>
      <c r="R281" s="6" t="s">
        <v>789</v>
      </c>
      <c r="S281" s="1"/>
      <c r="T281" s="1"/>
      <c r="U281" s="1"/>
      <c r="V281" s="1"/>
      <c r="W281" s="1"/>
      <c r="X281" s="1"/>
      <c r="Y281" s="1"/>
      <c r="Z281" s="1"/>
    </row>
    <row r="282" spans="1:26" ht="12.75" customHeight="1">
      <c r="A282" s="217">
        <v>133</v>
      </c>
      <c r="B282" s="218">
        <v>43237</v>
      </c>
      <c r="C282" s="218"/>
      <c r="D282" s="219" t="s">
        <v>802</v>
      </c>
      <c r="E282" s="220" t="s">
        <v>592</v>
      </c>
      <c r="F282" s="215">
        <v>230.3</v>
      </c>
      <c r="G282" s="220"/>
      <c r="H282" s="220">
        <v>102.5</v>
      </c>
      <c r="I282" s="221">
        <v>348</v>
      </c>
      <c r="J282" s="189" t="s">
        <v>803</v>
      </c>
      <c r="K282" s="190">
        <f t="shared" si="127"/>
        <v>-127.80000000000001</v>
      </c>
      <c r="L282" s="191">
        <f t="shared" si="128"/>
        <v>-0.55492835432045162</v>
      </c>
      <c r="M282" s="187" t="s">
        <v>606</v>
      </c>
      <c r="N282" s="184">
        <v>43896</v>
      </c>
      <c r="O282" s="1"/>
      <c r="P282" s="1"/>
      <c r="Q282" s="1"/>
      <c r="R282" s="6" t="s">
        <v>789</v>
      </c>
      <c r="S282" s="1"/>
      <c r="T282" s="1"/>
      <c r="U282" s="1"/>
      <c r="V282" s="1"/>
      <c r="W282" s="1"/>
      <c r="X282" s="1"/>
      <c r="Y282" s="1"/>
      <c r="Z282" s="1"/>
    </row>
    <row r="283" spans="1:26" ht="12.75" customHeight="1">
      <c r="A283" s="204">
        <v>134</v>
      </c>
      <c r="B283" s="205">
        <v>43258</v>
      </c>
      <c r="C283" s="205"/>
      <c r="D283" s="206" t="s">
        <v>445</v>
      </c>
      <c r="E283" s="207" t="s">
        <v>592</v>
      </c>
      <c r="F283" s="207">
        <f>342.5-5.1</f>
        <v>337.4</v>
      </c>
      <c r="G283" s="207"/>
      <c r="H283" s="207">
        <v>412.5</v>
      </c>
      <c r="I283" s="209">
        <v>439</v>
      </c>
      <c r="J283" s="179" t="s">
        <v>804</v>
      </c>
      <c r="K283" s="180">
        <f t="shared" si="127"/>
        <v>75.100000000000023</v>
      </c>
      <c r="L283" s="181">
        <f t="shared" si="128"/>
        <v>0.22258446947243635</v>
      </c>
      <c r="M283" s="176" t="s">
        <v>595</v>
      </c>
      <c r="N283" s="182">
        <v>44230</v>
      </c>
      <c r="O283" s="1"/>
      <c r="P283" s="1"/>
      <c r="Q283" s="1"/>
      <c r="R283" s="6" t="s">
        <v>793</v>
      </c>
      <c r="S283" s="1"/>
      <c r="T283" s="1"/>
      <c r="U283" s="1"/>
      <c r="V283" s="1"/>
      <c r="W283" s="1"/>
      <c r="X283" s="1"/>
      <c r="Y283" s="1"/>
      <c r="Z283" s="1"/>
    </row>
    <row r="284" spans="1:26" ht="12.75" customHeight="1">
      <c r="A284" s="198">
        <v>135</v>
      </c>
      <c r="B284" s="197">
        <v>43285</v>
      </c>
      <c r="C284" s="197"/>
      <c r="D284" s="198" t="s">
        <v>58</v>
      </c>
      <c r="E284" s="199" t="s">
        <v>592</v>
      </c>
      <c r="F284" s="199">
        <f>127.5-5.53</f>
        <v>121.97</v>
      </c>
      <c r="G284" s="200"/>
      <c r="H284" s="200">
        <v>122.5</v>
      </c>
      <c r="I284" s="200">
        <v>170</v>
      </c>
      <c r="J284" s="201" t="s">
        <v>805</v>
      </c>
      <c r="K284" s="202">
        <f t="shared" si="127"/>
        <v>0.53000000000000114</v>
      </c>
      <c r="L284" s="203">
        <f t="shared" si="128"/>
        <v>4.3453308190538747E-3</v>
      </c>
      <c r="M284" s="199" t="s">
        <v>615</v>
      </c>
      <c r="N284" s="197">
        <v>44431</v>
      </c>
      <c r="O284" s="1"/>
      <c r="P284" s="1"/>
      <c r="Q284" s="1"/>
      <c r="R284" s="6" t="s">
        <v>789</v>
      </c>
      <c r="S284" s="1"/>
      <c r="T284" s="1"/>
      <c r="U284" s="1"/>
      <c r="V284" s="1"/>
      <c r="W284" s="1"/>
      <c r="X284" s="1"/>
      <c r="Y284" s="1"/>
      <c r="Z284" s="1"/>
    </row>
    <row r="285" spans="1:26" ht="12.75" customHeight="1">
      <c r="A285" s="217">
        <v>136</v>
      </c>
      <c r="B285" s="218">
        <v>43294</v>
      </c>
      <c r="C285" s="218"/>
      <c r="D285" s="219" t="s">
        <v>806</v>
      </c>
      <c r="E285" s="220" t="s">
        <v>592</v>
      </c>
      <c r="F285" s="215">
        <v>46.5</v>
      </c>
      <c r="G285" s="220"/>
      <c r="H285" s="220">
        <v>17</v>
      </c>
      <c r="I285" s="221">
        <v>59</v>
      </c>
      <c r="J285" s="189" t="s">
        <v>807</v>
      </c>
      <c r="K285" s="190">
        <f t="shared" si="127"/>
        <v>-29.5</v>
      </c>
      <c r="L285" s="191">
        <f t="shared" si="128"/>
        <v>-0.63440860215053763</v>
      </c>
      <c r="M285" s="187" t="s">
        <v>606</v>
      </c>
      <c r="N285" s="184">
        <v>43887</v>
      </c>
      <c r="O285" s="1"/>
      <c r="P285" s="1"/>
      <c r="Q285" s="1"/>
      <c r="R285" s="6" t="s">
        <v>789</v>
      </c>
      <c r="S285" s="1"/>
      <c r="T285" s="1"/>
      <c r="U285" s="1"/>
      <c r="V285" s="1"/>
      <c r="W285" s="1"/>
      <c r="X285" s="1"/>
      <c r="Y285" s="1"/>
      <c r="Z285" s="1"/>
    </row>
    <row r="286" spans="1:26" ht="12.75" customHeight="1">
      <c r="A286" s="204">
        <v>137</v>
      </c>
      <c r="B286" s="205">
        <v>43396</v>
      </c>
      <c r="C286" s="205"/>
      <c r="D286" s="206" t="s">
        <v>428</v>
      </c>
      <c r="E286" s="207" t="s">
        <v>592</v>
      </c>
      <c r="F286" s="207">
        <v>156.5</v>
      </c>
      <c r="G286" s="207"/>
      <c r="H286" s="207">
        <v>207.5</v>
      </c>
      <c r="I286" s="209">
        <v>191</v>
      </c>
      <c r="J286" s="179" t="s">
        <v>686</v>
      </c>
      <c r="K286" s="180">
        <f t="shared" si="127"/>
        <v>51</v>
      </c>
      <c r="L286" s="181">
        <f t="shared" si="128"/>
        <v>0.32587859424920129</v>
      </c>
      <c r="M286" s="176" t="s">
        <v>595</v>
      </c>
      <c r="N286" s="182">
        <v>44369</v>
      </c>
      <c r="O286" s="1"/>
      <c r="P286" s="1"/>
      <c r="Q286" s="1"/>
      <c r="R286" s="6" t="s">
        <v>789</v>
      </c>
      <c r="S286" s="1"/>
      <c r="T286" s="1"/>
      <c r="U286" s="1"/>
      <c r="V286" s="1"/>
      <c r="W286" s="1"/>
      <c r="X286" s="1"/>
      <c r="Y286" s="1"/>
      <c r="Z286" s="1"/>
    </row>
    <row r="287" spans="1:26" ht="12.75" customHeight="1">
      <c r="A287" s="204">
        <v>138</v>
      </c>
      <c r="B287" s="205">
        <v>43439</v>
      </c>
      <c r="C287" s="205"/>
      <c r="D287" s="206" t="s">
        <v>347</v>
      </c>
      <c r="E287" s="207" t="s">
        <v>592</v>
      </c>
      <c r="F287" s="207">
        <v>259.5</v>
      </c>
      <c r="G287" s="207"/>
      <c r="H287" s="207">
        <v>320</v>
      </c>
      <c r="I287" s="209">
        <v>320</v>
      </c>
      <c r="J287" s="179" t="s">
        <v>686</v>
      </c>
      <c r="K287" s="180">
        <f t="shared" si="127"/>
        <v>60.5</v>
      </c>
      <c r="L287" s="181">
        <f t="shared" si="128"/>
        <v>0.23314065510597304</v>
      </c>
      <c r="M287" s="176" t="s">
        <v>595</v>
      </c>
      <c r="N287" s="182">
        <v>44323</v>
      </c>
      <c r="O287" s="1"/>
      <c r="P287" s="1"/>
      <c r="Q287" s="1"/>
      <c r="R287" s="6" t="s">
        <v>789</v>
      </c>
      <c r="S287" s="1"/>
      <c r="T287" s="1"/>
      <c r="U287" s="1"/>
      <c r="V287" s="1"/>
      <c r="W287" s="1"/>
      <c r="X287" s="1"/>
      <c r="Y287" s="1"/>
      <c r="Z287" s="1"/>
    </row>
    <row r="288" spans="1:26" ht="12.75" customHeight="1">
      <c r="A288" s="217">
        <v>139</v>
      </c>
      <c r="B288" s="218">
        <v>43439</v>
      </c>
      <c r="C288" s="218"/>
      <c r="D288" s="219" t="s">
        <v>808</v>
      </c>
      <c r="E288" s="220" t="s">
        <v>592</v>
      </c>
      <c r="F288" s="220">
        <v>715</v>
      </c>
      <c r="G288" s="220"/>
      <c r="H288" s="220">
        <v>445</v>
      </c>
      <c r="I288" s="221">
        <v>840</v>
      </c>
      <c r="J288" s="189" t="s">
        <v>809</v>
      </c>
      <c r="K288" s="190">
        <f t="shared" si="127"/>
        <v>-270</v>
      </c>
      <c r="L288" s="191">
        <f t="shared" si="128"/>
        <v>-0.3776223776223776</v>
      </c>
      <c r="M288" s="187" t="s">
        <v>606</v>
      </c>
      <c r="N288" s="184">
        <v>43800</v>
      </c>
      <c r="O288" s="1"/>
      <c r="P288" s="1"/>
      <c r="Q288" s="1"/>
      <c r="R288" s="6" t="s">
        <v>789</v>
      </c>
      <c r="S288" s="1"/>
      <c r="T288" s="1"/>
      <c r="U288" s="1"/>
      <c r="V288" s="1"/>
      <c r="W288" s="1"/>
      <c r="X288" s="1"/>
      <c r="Y288" s="1"/>
      <c r="Z288" s="1"/>
    </row>
    <row r="289" spans="1:26" ht="12.75" customHeight="1">
      <c r="A289" s="204">
        <v>140</v>
      </c>
      <c r="B289" s="205">
        <v>43469</v>
      </c>
      <c r="C289" s="205"/>
      <c r="D289" s="206" t="s">
        <v>180</v>
      </c>
      <c r="E289" s="207" t="s">
        <v>592</v>
      </c>
      <c r="F289" s="207">
        <v>875</v>
      </c>
      <c r="G289" s="207"/>
      <c r="H289" s="207">
        <v>1165</v>
      </c>
      <c r="I289" s="209">
        <v>1185</v>
      </c>
      <c r="J289" s="179" t="s">
        <v>810</v>
      </c>
      <c r="K289" s="180">
        <f t="shared" si="127"/>
        <v>290</v>
      </c>
      <c r="L289" s="181">
        <f t="shared" si="128"/>
        <v>0.33142857142857141</v>
      </c>
      <c r="M289" s="176" t="s">
        <v>595</v>
      </c>
      <c r="N289" s="182">
        <v>43847</v>
      </c>
      <c r="O289" s="1"/>
      <c r="P289" s="1"/>
      <c r="Q289" s="1"/>
      <c r="R289" s="6" t="s">
        <v>789</v>
      </c>
      <c r="S289" s="1"/>
      <c r="T289" s="1"/>
      <c r="U289" s="1"/>
      <c r="V289" s="1"/>
      <c r="W289" s="1"/>
      <c r="X289" s="1"/>
      <c r="Y289" s="1"/>
      <c r="Z289" s="1"/>
    </row>
    <row r="290" spans="1:26" ht="12.75" customHeight="1">
      <c r="A290" s="204">
        <v>141</v>
      </c>
      <c r="B290" s="205">
        <v>43559</v>
      </c>
      <c r="C290" s="205"/>
      <c r="D290" s="206" t="s">
        <v>365</v>
      </c>
      <c r="E290" s="207" t="s">
        <v>592</v>
      </c>
      <c r="F290" s="207">
        <f>387-14.63</f>
        <v>372.37</v>
      </c>
      <c r="G290" s="207"/>
      <c r="H290" s="207">
        <v>490</v>
      </c>
      <c r="I290" s="209">
        <v>490</v>
      </c>
      <c r="J290" s="179" t="s">
        <v>686</v>
      </c>
      <c r="K290" s="180">
        <f t="shared" si="127"/>
        <v>117.63</v>
      </c>
      <c r="L290" s="181">
        <f t="shared" si="128"/>
        <v>0.31589548030185027</v>
      </c>
      <c r="M290" s="176" t="s">
        <v>595</v>
      </c>
      <c r="N290" s="182">
        <v>43850</v>
      </c>
      <c r="O290" s="1"/>
      <c r="P290" s="1"/>
      <c r="Q290" s="1"/>
      <c r="R290" s="6" t="s">
        <v>789</v>
      </c>
      <c r="S290" s="1"/>
      <c r="T290" s="1"/>
      <c r="U290" s="1"/>
      <c r="V290" s="1"/>
      <c r="W290" s="1"/>
      <c r="X290" s="1"/>
      <c r="Y290" s="1"/>
      <c r="Z290" s="1"/>
    </row>
    <row r="291" spans="1:26" ht="12.75" customHeight="1">
      <c r="A291" s="217">
        <v>142</v>
      </c>
      <c r="B291" s="218">
        <v>43578</v>
      </c>
      <c r="C291" s="218"/>
      <c r="D291" s="219" t="s">
        <v>811</v>
      </c>
      <c r="E291" s="220" t="s">
        <v>605</v>
      </c>
      <c r="F291" s="220">
        <v>220</v>
      </c>
      <c r="G291" s="220"/>
      <c r="H291" s="220">
        <v>127.5</v>
      </c>
      <c r="I291" s="221">
        <v>284</v>
      </c>
      <c r="J291" s="189" t="s">
        <v>812</v>
      </c>
      <c r="K291" s="190">
        <f t="shared" si="127"/>
        <v>-92.5</v>
      </c>
      <c r="L291" s="191">
        <f t="shared" si="128"/>
        <v>-0.42045454545454547</v>
      </c>
      <c r="M291" s="187" t="s">
        <v>606</v>
      </c>
      <c r="N291" s="184">
        <v>43896</v>
      </c>
      <c r="O291" s="1"/>
      <c r="P291" s="1"/>
      <c r="Q291" s="1"/>
      <c r="R291" s="6" t="s">
        <v>789</v>
      </c>
      <c r="S291" s="1"/>
      <c r="T291" s="1"/>
      <c r="U291" s="1"/>
      <c r="V291" s="1"/>
      <c r="W291" s="1"/>
      <c r="X291" s="1"/>
      <c r="Y291" s="1"/>
      <c r="Z291" s="1"/>
    </row>
    <row r="292" spans="1:26" ht="12.75" customHeight="1">
      <c r="A292" s="204">
        <v>143</v>
      </c>
      <c r="B292" s="205">
        <v>43622</v>
      </c>
      <c r="C292" s="205"/>
      <c r="D292" s="206" t="s">
        <v>490</v>
      </c>
      <c r="E292" s="207" t="s">
        <v>605</v>
      </c>
      <c r="F292" s="207">
        <v>332.8</v>
      </c>
      <c r="G292" s="207"/>
      <c r="H292" s="207">
        <v>405</v>
      </c>
      <c r="I292" s="209">
        <v>419</v>
      </c>
      <c r="J292" s="179" t="s">
        <v>813</v>
      </c>
      <c r="K292" s="180">
        <f t="shared" si="127"/>
        <v>72.199999999999989</v>
      </c>
      <c r="L292" s="181">
        <f t="shared" si="128"/>
        <v>0.21694711538461534</v>
      </c>
      <c r="M292" s="176" t="s">
        <v>595</v>
      </c>
      <c r="N292" s="182">
        <v>43860</v>
      </c>
      <c r="O292" s="1"/>
      <c r="P292" s="1"/>
      <c r="Q292" s="1"/>
      <c r="R292" s="6" t="s">
        <v>793</v>
      </c>
      <c r="S292" s="1"/>
      <c r="T292" s="1"/>
      <c r="U292" s="1"/>
      <c r="V292" s="1"/>
      <c r="W292" s="1"/>
      <c r="X292" s="1"/>
      <c r="Y292" s="1"/>
      <c r="Z292" s="1"/>
    </row>
    <row r="293" spans="1:26" ht="12.75" customHeight="1">
      <c r="A293" s="198">
        <v>144</v>
      </c>
      <c r="B293" s="197">
        <v>43641</v>
      </c>
      <c r="C293" s="197"/>
      <c r="D293" s="198" t="s">
        <v>172</v>
      </c>
      <c r="E293" s="199" t="s">
        <v>592</v>
      </c>
      <c r="F293" s="199">
        <v>386</v>
      </c>
      <c r="G293" s="200"/>
      <c r="H293" s="200">
        <v>395</v>
      </c>
      <c r="I293" s="200">
        <v>452</v>
      </c>
      <c r="J293" s="201" t="s">
        <v>814</v>
      </c>
      <c r="K293" s="202">
        <f t="shared" si="127"/>
        <v>9</v>
      </c>
      <c r="L293" s="203">
        <f t="shared" si="128"/>
        <v>2.3316062176165803E-2</v>
      </c>
      <c r="M293" s="199" t="s">
        <v>615</v>
      </c>
      <c r="N293" s="197">
        <v>43868</v>
      </c>
      <c r="O293" s="1"/>
      <c r="P293" s="1"/>
      <c r="Q293" s="1"/>
      <c r="R293" s="6" t="s">
        <v>793</v>
      </c>
      <c r="S293" s="1"/>
      <c r="T293" s="1"/>
      <c r="U293" s="1"/>
      <c r="V293" s="1"/>
      <c r="W293" s="1"/>
      <c r="X293" s="1"/>
      <c r="Y293" s="1"/>
      <c r="Z293" s="1"/>
    </row>
    <row r="294" spans="1:26" ht="12.75" customHeight="1">
      <c r="A294" s="198">
        <v>145</v>
      </c>
      <c r="B294" s="197">
        <v>43707</v>
      </c>
      <c r="C294" s="197"/>
      <c r="D294" s="198" t="s">
        <v>146</v>
      </c>
      <c r="E294" s="199" t="s">
        <v>592</v>
      </c>
      <c r="F294" s="199">
        <v>137.5</v>
      </c>
      <c r="G294" s="200"/>
      <c r="H294" s="200">
        <v>138.5</v>
      </c>
      <c r="I294" s="200">
        <v>190</v>
      </c>
      <c r="J294" s="201" t="s">
        <v>815</v>
      </c>
      <c r="K294" s="202">
        <f t="shared" si="127"/>
        <v>1</v>
      </c>
      <c r="L294" s="203">
        <f t="shared" si="128"/>
        <v>7.2727272727272727E-3</v>
      </c>
      <c r="M294" s="199" t="s">
        <v>615</v>
      </c>
      <c r="N294" s="197">
        <v>44432</v>
      </c>
      <c r="O294" s="1"/>
      <c r="P294" s="1"/>
      <c r="Q294" s="1"/>
      <c r="R294" s="6" t="s">
        <v>789</v>
      </c>
      <c r="S294" s="1"/>
      <c r="T294" s="1"/>
      <c r="U294" s="1"/>
      <c r="V294" s="1"/>
      <c r="W294" s="1"/>
      <c r="X294" s="1"/>
      <c r="Y294" s="1"/>
      <c r="Z294" s="1"/>
    </row>
    <row r="295" spans="1:26" ht="12.75" customHeight="1">
      <c r="A295" s="204">
        <v>146</v>
      </c>
      <c r="B295" s="205">
        <v>43731</v>
      </c>
      <c r="C295" s="205"/>
      <c r="D295" s="206" t="s">
        <v>438</v>
      </c>
      <c r="E295" s="207" t="s">
        <v>592</v>
      </c>
      <c r="F295" s="207">
        <v>235</v>
      </c>
      <c r="G295" s="207"/>
      <c r="H295" s="207">
        <v>295</v>
      </c>
      <c r="I295" s="209">
        <v>296</v>
      </c>
      <c r="J295" s="179" t="s">
        <v>816</v>
      </c>
      <c r="K295" s="180">
        <f t="shared" si="127"/>
        <v>60</v>
      </c>
      <c r="L295" s="181">
        <f t="shared" si="128"/>
        <v>0.25531914893617019</v>
      </c>
      <c r="M295" s="176" t="s">
        <v>595</v>
      </c>
      <c r="N295" s="182">
        <v>43844</v>
      </c>
      <c r="O295" s="1"/>
      <c r="P295" s="1"/>
      <c r="Q295" s="1"/>
      <c r="R295" s="6" t="s">
        <v>793</v>
      </c>
      <c r="S295" s="1"/>
      <c r="T295" s="1"/>
      <c r="U295" s="1"/>
      <c r="V295" s="1"/>
      <c r="W295" s="1"/>
      <c r="X295" s="1"/>
      <c r="Y295" s="1"/>
      <c r="Z295" s="1"/>
    </row>
    <row r="296" spans="1:26" ht="12.75" customHeight="1">
      <c r="A296" s="204">
        <v>147</v>
      </c>
      <c r="B296" s="205">
        <v>43752</v>
      </c>
      <c r="C296" s="205"/>
      <c r="D296" s="206" t="s">
        <v>817</v>
      </c>
      <c r="E296" s="207" t="s">
        <v>592</v>
      </c>
      <c r="F296" s="207">
        <v>277.5</v>
      </c>
      <c r="G296" s="207"/>
      <c r="H296" s="207">
        <v>333</v>
      </c>
      <c r="I296" s="209">
        <v>333</v>
      </c>
      <c r="J296" s="179" t="s">
        <v>818</v>
      </c>
      <c r="K296" s="180">
        <f t="shared" si="127"/>
        <v>55.5</v>
      </c>
      <c r="L296" s="181">
        <f t="shared" si="128"/>
        <v>0.2</v>
      </c>
      <c r="M296" s="176" t="s">
        <v>595</v>
      </c>
      <c r="N296" s="182">
        <v>43846</v>
      </c>
      <c r="O296" s="1"/>
      <c r="P296" s="1"/>
      <c r="Q296" s="1"/>
      <c r="R296" s="6" t="s">
        <v>789</v>
      </c>
      <c r="S296" s="1"/>
      <c r="T296" s="1"/>
      <c r="U296" s="1"/>
      <c r="V296" s="1"/>
      <c r="W296" s="1"/>
      <c r="X296" s="1"/>
      <c r="Y296" s="1"/>
      <c r="Z296" s="1"/>
    </row>
    <row r="297" spans="1:26" ht="12.75" customHeight="1">
      <c r="A297" s="204">
        <v>148</v>
      </c>
      <c r="B297" s="205">
        <v>43752</v>
      </c>
      <c r="C297" s="205"/>
      <c r="D297" s="206" t="s">
        <v>819</v>
      </c>
      <c r="E297" s="207" t="s">
        <v>592</v>
      </c>
      <c r="F297" s="207">
        <v>930</v>
      </c>
      <c r="G297" s="207"/>
      <c r="H297" s="207">
        <v>1165</v>
      </c>
      <c r="I297" s="209">
        <v>1200</v>
      </c>
      <c r="J297" s="179" t="s">
        <v>820</v>
      </c>
      <c r="K297" s="180">
        <f t="shared" si="127"/>
        <v>235</v>
      </c>
      <c r="L297" s="181">
        <f t="shared" si="128"/>
        <v>0.25268817204301075</v>
      </c>
      <c r="M297" s="176" t="s">
        <v>595</v>
      </c>
      <c r="N297" s="182">
        <v>43847</v>
      </c>
      <c r="O297" s="1"/>
      <c r="P297" s="1"/>
      <c r="Q297" s="1"/>
      <c r="R297" s="6" t="s">
        <v>793</v>
      </c>
      <c r="S297" s="1"/>
      <c r="T297" s="1"/>
      <c r="U297" s="1"/>
      <c r="V297" s="1"/>
      <c r="W297" s="1"/>
      <c r="X297" s="1"/>
      <c r="Y297" s="1"/>
      <c r="Z297" s="1"/>
    </row>
    <row r="298" spans="1:26" ht="12.75" customHeight="1">
      <c r="A298" s="204">
        <v>149</v>
      </c>
      <c r="B298" s="205">
        <v>43753</v>
      </c>
      <c r="C298" s="205"/>
      <c r="D298" s="206" t="s">
        <v>821</v>
      </c>
      <c r="E298" s="207" t="s">
        <v>592</v>
      </c>
      <c r="F298" s="177">
        <v>111</v>
      </c>
      <c r="G298" s="207"/>
      <c r="H298" s="207">
        <v>141</v>
      </c>
      <c r="I298" s="209">
        <v>141</v>
      </c>
      <c r="J298" s="179" t="s">
        <v>822</v>
      </c>
      <c r="K298" s="180">
        <f t="shared" si="127"/>
        <v>30</v>
      </c>
      <c r="L298" s="181">
        <f t="shared" si="128"/>
        <v>0.27027027027027029</v>
      </c>
      <c r="M298" s="176" t="s">
        <v>595</v>
      </c>
      <c r="N298" s="182">
        <v>44328</v>
      </c>
      <c r="O298" s="1"/>
      <c r="P298" s="1"/>
      <c r="Q298" s="1"/>
      <c r="R298" s="6" t="s">
        <v>793</v>
      </c>
      <c r="S298" s="1"/>
      <c r="T298" s="1"/>
      <c r="U298" s="1"/>
      <c r="V298" s="1"/>
      <c r="W298" s="1"/>
      <c r="X298" s="1"/>
      <c r="Y298" s="1"/>
      <c r="Z298" s="1"/>
    </row>
    <row r="299" spans="1:26" ht="12.75" customHeight="1">
      <c r="A299" s="204">
        <v>150</v>
      </c>
      <c r="B299" s="205">
        <v>43753</v>
      </c>
      <c r="C299" s="205"/>
      <c r="D299" s="206" t="s">
        <v>823</v>
      </c>
      <c r="E299" s="207" t="s">
        <v>592</v>
      </c>
      <c r="F299" s="177">
        <v>296</v>
      </c>
      <c r="G299" s="207"/>
      <c r="H299" s="207">
        <v>370</v>
      </c>
      <c r="I299" s="209">
        <v>370</v>
      </c>
      <c r="J299" s="179" t="s">
        <v>686</v>
      </c>
      <c r="K299" s="180">
        <f t="shared" si="127"/>
        <v>74</v>
      </c>
      <c r="L299" s="181">
        <f t="shared" si="128"/>
        <v>0.25</v>
      </c>
      <c r="M299" s="176" t="s">
        <v>595</v>
      </c>
      <c r="N299" s="182">
        <v>43853</v>
      </c>
      <c r="O299" s="1"/>
      <c r="P299" s="1"/>
      <c r="Q299" s="1"/>
      <c r="R299" s="6" t="s">
        <v>793</v>
      </c>
      <c r="S299" s="1"/>
      <c r="T299" s="1"/>
      <c r="U299" s="1"/>
      <c r="V299" s="1"/>
      <c r="W299" s="1"/>
      <c r="X299" s="1"/>
      <c r="Y299" s="1"/>
      <c r="Z299" s="1"/>
    </row>
    <row r="300" spans="1:26" ht="12.75" customHeight="1">
      <c r="A300" s="204">
        <v>151</v>
      </c>
      <c r="B300" s="205">
        <v>43754</v>
      </c>
      <c r="C300" s="205"/>
      <c r="D300" s="206" t="s">
        <v>824</v>
      </c>
      <c r="E300" s="207" t="s">
        <v>592</v>
      </c>
      <c r="F300" s="177">
        <v>300</v>
      </c>
      <c r="G300" s="207"/>
      <c r="H300" s="207">
        <v>382.5</v>
      </c>
      <c r="I300" s="209">
        <v>344</v>
      </c>
      <c r="J300" s="179" t="s">
        <v>825</v>
      </c>
      <c r="K300" s="180">
        <f t="shared" si="127"/>
        <v>82.5</v>
      </c>
      <c r="L300" s="181">
        <f t="shared" si="128"/>
        <v>0.27500000000000002</v>
      </c>
      <c r="M300" s="176" t="s">
        <v>595</v>
      </c>
      <c r="N300" s="182">
        <v>44238</v>
      </c>
      <c r="O300" s="1"/>
      <c r="P300" s="1"/>
      <c r="Q300" s="1"/>
      <c r="R300" s="6" t="s">
        <v>793</v>
      </c>
      <c r="S300" s="1"/>
      <c r="T300" s="1"/>
      <c r="U300" s="1"/>
      <c r="V300" s="1"/>
      <c r="W300" s="1"/>
      <c r="X300" s="1"/>
      <c r="Y300" s="1"/>
      <c r="Z300" s="1"/>
    </row>
    <row r="301" spans="1:26" ht="12.75" customHeight="1">
      <c r="A301" s="204">
        <v>152</v>
      </c>
      <c r="B301" s="205">
        <v>43832</v>
      </c>
      <c r="C301" s="205"/>
      <c r="D301" s="206" t="s">
        <v>826</v>
      </c>
      <c r="E301" s="207" t="s">
        <v>592</v>
      </c>
      <c r="F301" s="177">
        <v>495</v>
      </c>
      <c r="G301" s="207"/>
      <c r="H301" s="207">
        <v>595</v>
      </c>
      <c r="I301" s="209">
        <v>590</v>
      </c>
      <c r="J301" s="179" t="s">
        <v>618</v>
      </c>
      <c r="K301" s="180">
        <f t="shared" si="127"/>
        <v>100</v>
      </c>
      <c r="L301" s="181">
        <f t="shared" si="128"/>
        <v>0.20202020202020202</v>
      </c>
      <c r="M301" s="176" t="s">
        <v>595</v>
      </c>
      <c r="N301" s="182">
        <v>44589</v>
      </c>
      <c r="O301" s="1"/>
      <c r="P301" s="1"/>
      <c r="Q301" s="1"/>
      <c r="R301" s="6" t="s">
        <v>793</v>
      </c>
      <c r="S301" s="1"/>
      <c r="T301" s="1"/>
      <c r="U301" s="1"/>
      <c r="V301" s="1"/>
      <c r="W301" s="1"/>
      <c r="X301" s="1"/>
      <c r="Y301" s="1"/>
      <c r="Z301" s="1"/>
    </row>
    <row r="302" spans="1:26" ht="12.75" customHeight="1">
      <c r="A302" s="204">
        <v>153</v>
      </c>
      <c r="B302" s="205">
        <v>43966</v>
      </c>
      <c r="C302" s="205"/>
      <c r="D302" s="206" t="s">
        <v>76</v>
      </c>
      <c r="E302" s="207" t="s">
        <v>592</v>
      </c>
      <c r="F302" s="177">
        <v>67.5</v>
      </c>
      <c r="G302" s="207"/>
      <c r="H302" s="207">
        <v>86</v>
      </c>
      <c r="I302" s="209">
        <v>86</v>
      </c>
      <c r="J302" s="179" t="s">
        <v>827</v>
      </c>
      <c r="K302" s="180">
        <f t="shared" si="127"/>
        <v>18.5</v>
      </c>
      <c r="L302" s="181">
        <f t="shared" si="128"/>
        <v>0.27407407407407408</v>
      </c>
      <c r="M302" s="176" t="s">
        <v>595</v>
      </c>
      <c r="N302" s="182">
        <v>44008</v>
      </c>
      <c r="O302" s="1"/>
      <c r="P302" s="1"/>
      <c r="Q302" s="1"/>
      <c r="R302" s="6" t="s">
        <v>793</v>
      </c>
      <c r="S302" s="1"/>
      <c r="T302" s="1"/>
      <c r="U302" s="1"/>
      <c r="V302" s="1"/>
      <c r="W302" s="1"/>
      <c r="X302" s="1"/>
      <c r="Y302" s="1"/>
      <c r="Z302" s="1"/>
    </row>
    <row r="303" spans="1:26" ht="12.75" customHeight="1">
      <c r="A303" s="204">
        <v>154</v>
      </c>
      <c r="B303" s="205">
        <v>44035</v>
      </c>
      <c r="C303" s="205"/>
      <c r="D303" s="206" t="s">
        <v>489</v>
      </c>
      <c r="E303" s="207" t="s">
        <v>592</v>
      </c>
      <c r="F303" s="177">
        <v>231</v>
      </c>
      <c r="G303" s="207"/>
      <c r="H303" s="207">
        <v>281</v>
      </c>
      <c r="I303" s="209">
        <v>281</v>
      </c>
      <c r="J303" s="179" t="s">
        <v>686</v>
      </c>
      <c r="K303" s="180">
        <f t="shared" si="127"/>
        <v>50</v>
      </c>
      <c r="L303" s="181">
        <f t="shared" si="128"/>
        <v>0.21645021645021645</v>
      </c>
      <c r="M303" s="176" t="s">
        <v>595</v>
      </c>
      <c r="N303" s="182">
        <v>44358</v>
      </c>
      <c r="O303" s="1"/>
      <c r="P303" s="1"/>
      <c r="Q303" s="1"/>
      <c r="R303" s="6" t="s">
        <v>793</v>
      </c>
      <c r="S303" s="1"/>
      <c r="T303" s="1"/>
      <c r="U303" s="1"/>
      <c r="V303" s="1"/>
      <c r="W303" s="1"/>
      <c r="X303" s="1"/>
      <c r="Y303" s="1"/>
      <c r="Z303" s="1"/>
    </row>
    <row r="304" spans="1:26" ht="12.75" customHeight="1">
      <c r="A304" s="204">
        <v>155</v>
      </c>
      <c r="B304" s="205">
        <v>44092</v>
      </c>
      <c r="C304" s="205"/>
      <c r="D304" s="206" t="s">
        <v>144</v>
      </c>
      <c r="E304" s="207" t="s">
        <v>592</v>
      </c>
      <c r="F304" s="207">
        <v>206</v>
      </c>
      <c r="G304" s="207"/>
      <c r="H304" s="207">
        <v>248</v>
      </c>
      <c r="I304" s="209">
        <v>248</v>
      </c>
      <c r="J304" s="179" t="s">
        <v>686</v>
      </c>
      <c r="K304" s="180">
        <f t="shared" si="127"/>
        <v>42</v>
      </c>
      <c r="L304" s="181">
        <f t="shared" si="128"/>
        <v>0.20388349514563106</v>
      </c>
      <c r="M304" s="176" t="s">
        <v>595</v>
      </c>
      <c r="N304" s="182">
        <v>44214</v>
      </c>
      <c r="O304" s="1"/>
      <c r="P304" s="1"/>
      <c r="Q304" s="1"/>
      <c r="R304" s="6" t="s">
        <v>793</v>
      </c>
      <c r="S304" s="1"/>
      <c r="T304" s="1"/>
      <c r="U304" s="1"/>
      <c r="V304" s="1"/>
      <c r="W304" s="1"/>
      <c r="X304" s="1"/>
      <c r="Y304" s="1"/>
      <c r="Z304" s="1"/>
    </row>
    <row r="305" spans="1:26" ht="12.75" customHeight="1">
      <c r="A305" s="204">
        <v>156</v>
      </c>
      <c r="B305" s="205">
        <v>44140</v>
      </c>
      <c r="C305" s="205"/>
      <c r="D305" s="206" t="s">
        <v>144</v>
      </c>
      <c r="E305" s="207" t="s">
        <v>592</v>
      </c>
      <c r="F305" s="207">
        <v>182.5</v>
      </c>
      <c r="G305" s="207"/>
      <c r="H305" s="207">
        <v>248</v>
      </c>
      <c r="I305" s="209">
        <v>248</v>
      </c>
      <c r="J305" s="179" t="s">
        <v>686</v>
      </c>
      <c r="K305" s="180">
        <f t="shared" si="127"/>
        <v>65.5</v>
      </c>
      <c r="L305" s="181">
        <f t="shared" si="128"/>
        <v>0.35890410958904112</v>
      </c>
      <c r="M305" s="176" t="s">
        <v>595</v>
      </c>
      <c r="N305" s="182">
        <v>44214</v>
      </c>
      <c r="O305" s="1"/>
      <c r="P305" s="1"/>
      <c r="Q305" s="1"/>
      <c r="R305" s="6" t="s">
        <v>793</v>
      </c>
      <c r="S305" s="1"/>
      <c r="T305" s="1"/>
      <c r="U305" s="1"/>
      <c r="V305" s="1"/>
      <c r="W305" s="1"/>
      <c r="X305" s="1"/>
      <c r="Y305" s="1"/>
      <c r="Z305" s="1"/>
    </row>
    <row r="306" spans="1:26" ht="12.75" customHeight="1">
      <c r="A306" s="204">
        <v>157</v>
      </c>
      <c r="B306" s="205">
        <v>44140</v>
      </c>
      <c r="C306" s="205"/>
      <c r="D306" s="206" t="s">
        <v>347</v>
      </c>
      <c r="E306" s="207" t="s">
        <v>592</v>
      </c>
      <c r="F306" s="207">
        <v>247.5</v>
      </c>
      <c r="G306" s="207"/>
      <c r="H306" s="207">
        <v>320</v>
      </c>
      <c r="I306" s="209">
        <v>320</v>
      </c>
      <c r="J306" s="179" t="s">
        <v>686</v>
      </c>
      <c r="K306" s="180">
        <f t="shared" si="127"/>
        <v>72.5</v>
      </c>
      <c r="L306" s="181">
        <f t="shared" si="128"/>
        <v>0.29292929292929293</v>
      </c>
      <c r="M306" s="176" t="s">
        <v>595</v>
      </c>
      <c r="N306" s="182">
        <v>44323</v>
      </c>
      <c r="O306" s="1"/>
      <c r="P306" s="1"/>
      <c r="Q306" s="1"/>
      <c r="R306" s="6" t="s">
        <v>793</v>
      </c>
      <c r="S306" s="1"/>
      <c r="T306" s="1"/>
      <c r="U306" s="1"/>
      <c r="V306" s="1"/>
      <c r="W306" s="1"/>
      <c r="X306" s="1"/>
      <c r="Y306" s="1"/>
      <c r="Z306" s="1"/>
    </row>
    <row r="307" spans="1:26" ht="12.75" customHeight="1">
      <c r="A307" s="204">
        <v>158</v>
      </c>
      <c r="B307" s="205">
        <v>44140</v>
      </c>
      <c r="C307" s="205"/>
      <c r="D307" s="206" t="s">
        <v>203</v>
      </c>
      <c r="E307" s="207" t="s">
        <v>592</v>
      </c>
      <c r="F307" s="177">
        <v>925</v>
      </c>
      <c r="G307" s="207"/>
      <c r="H307" s="207">
        <v>1095</v>
      </c>
      <c r="I307" s="209">
        <v>1093</v>
      </c>
      <c r="J307" s="179" t="s">
        <v>828</v>
      </c>
      <c r="K307" s="180">
        <f t="shared" si="127"/>
        <v>170</v>
      </c>
      <c r="L307" s="181">
        <f t="shared" si="128"/>
        <v>0.18378378378378379</v>
      </c>
      <c r="M307" s="176" t="s">
        <v>595</v>
      </c>
      <c r="N307" s="182">
        <v>44201</v>
      </c>
      <c r="O307" s="1"/>
      <c r="P307" s="1"/>
      <c r="Q307" s="1"/>
      <c r="R307" s="6" t="s">
        <v>793</v>
      </c>
      <c r="S307" s="1"/>
      <c r="T307" s="1"/>
      <c r="U307" s="1"/>
      <c r="V307" s="1"/>
      <c r="W307" s="1"/>
      <c r="X307" s="1"/>
      <c r="Y307" s="1"/>
      <c r="Z307" s="1"/>
    </row>
    <row r="308" spans="1:26" ht="12.75" customHeight="1">
      <c r="A308" s="204">
        <v>159</v>
      </c>
      <c r="B308" s="205">
        <v>44140</v>
      </c>
      <c r="C308" s="205"/>
      <c r="D308" s="206" t="s">
        <v>365</v>
      </c>
      <c r="E308" s="207" t="s">
        <v>592</v>
      </c>
      <c r="F308" s="177">
        <v>332.5</v>
      </c>
      <c r="G308" s="207"/>
      <c r="H308" s="207">
        <v>393</v>
      </c>
      <c r="I308" s="209">
        <v>406</v>
      </c>
      <c r="J308" s="179" t="s">
        <v>829</v>
      </c>
      <c r="K308" s="180">
        <f t="shared" si="127"/>
        <v>60.5</v>
      </c>
      <c r="L308" s="181">
        <f t="shared" si="128"/>
        <v>0.18195488721804512</v>
      </c>
      <c r="M308" s="176" t="s">
        <v>595</v>
      </c>
      <c r="N308" s="182">
        <v>44256</v>
      </c>
      <c r="O308" s="1"/>
      <c r="P308" s="1"/>
      <c r="Q308" s="1"/>
      <c r="R308" s="6" t="s">
        <v>793</v>
      </c>
      <c r="S308" s="1"/>
      <c r="T308" s="1"/>
      <c r="U308" s="1"/>
      <c r="V308" s="1"/>
      <c r="W308" s="1"/>
      <c r="X308" s="1"/>
      <c r="Y308" s="1"/>
      <c r="Z308" s="1"/>
    </row>
    <row r="309" spans="1:26" ht="12.75" customHeight="1">
      <c r="A309" s="204">
        <v>160</v>
      </c>
      <c r="B309" s="205">
        <v>44141</v>
      </c>
      <c r="C309" s="205"/>
      <c r="D309" s="206" t="s">
        <v>489</v>
      </c>
      <c r="E309" s="207" t="s">
        <v>592</v>
      </c>
      <c r="F309" s="177">
        <v>231</v>
      </c>
      <c r="G309" s="207"/>
      <c r="H309" s="207">
        <v>281</v>
      </c>
      <c r="I309" s="209">
        <v>281</v>
      </c>
      <c r="J309" s="179" t="s">
        <v>686</v>
      </c>
      <c r="K309" s="180">
        <f t="shared" si="127"/>
        <v>50</v>
      </c>
      <c r="L309" s="181">
        <f t="shared" si="128"/>
        <v>0.21645021645021645</v>
      </c>
      <c r="M309" s="176" t="s">
        <v>595</v>
      </c>
      <c r="N309" s="182">
        <v>44358</v>
      </c>
      <c r="O309" s="1"/>
      <c r="P309" s="1"/>
      <c r="Q309" s="1"/>
      <c r="R309" s="6" t="s">
        <v>793</v>
      </c>
      <c r="S309" s="1"/>
      <c r="T309" s="1"/>
      <c r="U309" s="1"/>
      <c r="V309" s="1"/>
      <c r="W309" s="1"/>
      <c r="X309" s="1"/>
      <c r="Y309" s="1"/>
      <c r="Z309" s="1"/>
    </row>
    <row r="310" spans="1:26" ht="12.75" customHeight="1">
      <c r="A310" s="204">
        <v>161</v>
      </c>
      <c r="B310" s="205">
        <v>44187</v>
      </c>
      <c r="C310" s="205"/>
      <c r="D310" s="206" t="s">
        <v>830</v>
      </c>
      <c r="E310" s="207" t="s">
        <v>592</v>
      </c>
      <c r="F310" s="177">
        <v>190</v>
      </c>
      <c r="G310" s="207"/>
      <c r="H310" s="207">
        <v>239</v>
      </c>
      <c r="I310" s="209">
        <v>239</v>
      </c>
      <c r="J310" s="179" t="s">
        <v>831</v>
      </c>
      <c r="K310" s="180">
        <f t="shared" si="127"/>
        <v>49</v>
      </c>
      <c r="L310" s="181">
        <f t="shared" si="128"/>
        <v>0.25789473684210529</v>
      </c>
      <c r="M310" s="176" t="s">
        <v>595</v>
      </c>
      <c r="N310" s="182">
        <v>44844</v>
      </c>
      <c r="O310" s="1"/>
      <c r="P310" s="1"/>
      <c r="Q310" s="1"/>
      <c r="R310" s="6" t="s">
        <v>793</v>
      </c>
    </row>
    <row r="311" spans="1:26" ht="12.75" customHeight="1">
      <c r="A311" s="204">
        <v>162</v>
      </c>
      <c r="B311" s="205">
        <v>44258</v>
      </c>
      <c r="C311" s="205"/>
      <c r="D311" s="206" t="s">
        <v>826</v>
      </c>
      <c r="E311" s="207" t="s">
        <v>592</v>
      </c>
      <c r="F311" s="177">
        <v>495</v>
      </c>
      <c r="G311" s="207"/>
      <c r="H311" s="207">
        <v>595</v>
      </c>
      <c r="I311" s="209">
        <v>590</v>
      </c>
      <c r="J311" s="179" t="s">
        <v>618</v>
      </c>
      <c r="K311" s="180">
        <f t="shared" si="127"/>
        <v>100</v>
      </c>
      <c r="L311" s="181">
        <f t="shared" si="128"/>
        <v>0.20202020202020202</v>
      </c>
      <c r="M311" s="176" t="s">
        <v>595</v>
      </c>
      <c r="N311" s="182">
        <v>44589</v>
      </c>
      <c r="O311" s="1"/>
      <c r="P311" s="1"/>
      <c r="R311" s="6" t="s">
        <v>793</v>
      </c>
    </row>
    <row r="312" spans="1:26" ht="12.75" customHeight="1">
      <c r="A312" s="204">
        <v>163</v>
      </c>
      <c r="B312" s="205">
        <v>44274</v>
      </c>
      <c r="C312" s="205"/>
      <c r="D312" s="206" t="s">
        <v>365</v>
      </c>
      <c r="E312" s="207" t="s">
        <v>592</v>
      </c>
      <c r="F312" s="177">
        <v>355</v>
      </c>
      <c r="G312" s="207"/>
      <c r="H312" s="207">
        <v>422.5</v>
      </c>
      <c r="I312" s="209">
        <v>420</v>
      </c>
      <c r="J312" s="179" t="s">
        <v>832</v>
      </c>
      <c r="K312" s="180">
        <f t="shared" si="127"/>
        <v>67.5</v>
      </c>
      <c r="L312" s="181">
        <f t="shared" si="128"/>
        <v>0.19014084507042253</v>
      </c>
      <c r="M312" s="176" t="s">
        <v>595</v>
      </c>
      <c r="N312" s="182">
        <v>44361</v>
      </c>
      <c r="O312" s="1"/>
      <c r="R312" s="222" t="s">
        <v>793</v>
      </c>
      <c r="S312" s="1"/>
      <c r="T312" s="1"/>
      <c r="U312" s="1"/>
      <c r="V312" s="1"/>
      <c r="W312" s="1"/>
      <c r="X312" s="1"/>
      <c r="Y312" s="1"/>
      <c r="Z312" s="1"/>
    </row>
    <row r="313" spans="1:26" ht="12.75" customHeight="1">
      <c r="A313" s="204">
        <v>164</v>
      </c>
      <c r="B313" s="205">
        <v>44295</v>
      </c>
      <c r="C313" s="205"/>
      <c r="D313" s="206" t="s">
        <v>327</v>
      </c>
      <c r="E313" s="207" t="s">
        <v>592</v>
      </c>
      <c r="F313" s="177">
        <v>555</v>
      </c>
      <c r="G313" s="207"/>
      <c r="H313" s="207">
        <v>663</v>
      </c>
      <c r="I313" s="209">
        <v>663</v>
      </c>
      <c r="J313" s="179" t="s">
        <v>833</v>
      </c>
      <c r="K313" s="180">
        <f t="shared" si="127"/>
        <v>108</v>
      </c>
      <c r="L313" s="181">
        <f t="shared" si="128"/>
        <v>0.19459459459459461</v>
      </c>
      <c r="M313" s="176" t="s">
        <v>595</v>
      </c>
      <c r="N313" s="182">
        <v>44321</v>
      </c>
      <c r="O313" s="1"/>
      <c r="P313" s="1"/>
      <c r="Q313" s="1"/>
      <c r="R313" s="222" t="s">
        <v>793</v>
      </c>
    </row>
    <row r="314" spans="1:26" ht="12.75" customHeight="1">
      <c r="A314" s="204">
        <v>165</v>
      </c>
      <c r="B314" s="205">
        <v>44308</v>
      </c>
      <c r="C314" s="205"/>
      <c r="D314" s="206" t="s">
        <v>797</v>
      </c>
      <c r="E314" s="207" t="s">
        <v>592</v>
      </c>
      <c r="F314" s="177">
        <v>126.5</v>
      </c>
      <c r="G314" s="207"/>
      <c r="H314" s="207">
        <v>155</v>
      </c>
      <c r="I314" s="209">
        <v>155</v>
      </c>
      <c r="J314" s="179" t="s">
        <v>686</v>
      </c>
      <c r="K314" s="180">
        <f t="shared" si="127"/>
        <v>28.5</v>
      </c>
      <c r="L314" s="181">
        <f t="shared" si="128"/>
        <v>0.22529644268774704</v>
      </c>
      <c r="M314" s="176" t="s">
        <v>595</v>
      </c>
      <c r="N314" s="182">
        <v>44362</v>
      </c>
      <c r="O314" s="1"/>
      <c r="R314" s="222" t="s">
        <v>793</v>
      </c>
    </row>
    <row r="315" spans="1:26" ht="12.75" customHeight="1">
      <c r="A315" s="183">
        <v>166</v>
      </c>
      <c r="B315" s="214">
        <v>44368</v>
      </c>
      <c r="C315" s="214"/>
      <c r="D315" s="185" t="s">
        <v>834</v>
      </c>
      <c r="E315" s="187" t="s">
        <v>592</v>
      </c>
      <c r="F315" s="215">
        <v>287.5</v>
      </c>
      <c r="G315" s="187"/>
      <c r="H315" s="187">
        <v>245</v>
      </c>
      <c r="I315" s="188">
        <v>344</v>
      </c>
      <c r="J315" s="189" t="s">
        <v>835</v>
      </c>
      <c r="K315" s="190">
        <f t="shared" si="127"/>
        <v>-42.5</v>
      </c>
      <c r="L315" s="191">
        <f t="shared" si="128"/>
        <v>-0.14782608695652175</v>
      </c>
      <c r="M315" s="187" t="s">
        <v>606</v>
      </c>
      <c r="N315" s="184">
        <v>44508</v>
      </c>
      <c r="O315" s="1"/>
      <c r="R315" s="222" t="s">
        <v>793</v>
      </c>
    </row>
    <row r="316" spans="1:26" ht="12.75" customHeight="1">
      <c r="A316" s="204">
        <v>167</v>
      </c>
      <c r="B316" s="205">
        <v>44368</v>
      </c>
      <c r="C316" s="205"/>
      <c r="D316" s="206" t="s">
        <v>489</v>
      </c>
      <c r="E316" s="207" t="s">
        <v>592</v>
      </c>
      <c r="F316" s="177">
        <v>241</v>
      </c>
      <c r="G316" s="207"/>
      <c r="H316" s="207">
        <v>298</v>
      </c>
      <c r="I316" s="209">
        <v>320</v>
      </c>
      <c r="J316" s="179" t="s">
        <v>686</v>
      </c>
      <c r="K316" s="180">
        <f t="shared" si="127"/>
        <v>57</v>
      </c>
      <c r="L316" s="181">
        <f t="shared" si="128"/>
        <v>0.23651452282157676</v>
      </c>
      <c r="M316" s="176" t="s">
        <v>595</v>
      </c>
      <c r="N316" s="182">
        <v>44802</v>
      </c>
      <c r="O316" s="41"/>
      <c r="R316" s="222" t="s">
        <v>793</v>
      </c>
    </row>
    <row r="317" spans="1:26" ht="12.75" customHeight="1">
      <c r="A317" s="204">
        <v>168</v>
      </c>
      <c r="B317" s="205">
        <v>44406</v>
      </c>
      <c r="C317" s="205"/>
      <c r="D317" s="206" t="s">
        <v>797</v>
      </c>
      <c r="E317" s="207" t="s">
        <v>592</v>
      </c>
      <c r="F317" s="177">
        <v>162.5</v>
      </c>
      <c r="G317" s="207"/>
      <c r="H317" s="207">
        <v>200</v>
      </c>
      <c r="I317" s="209">
        <v>200</v>
      </c>
      <c r="J317" s="179" t="s">
        <v>686</v>
      </c>
      <c r="K317" s="180">
        <f t="shared" si="127"/>
        <v>37.5</v>
      </c>
      <c r="L317" s="181">
        <f t="shared" si="128"/>
        <v>0.23076923076923078</v>
      </c>
      <c r="M317" s="176" t="s">
        <v>595</v>
      </c>
      <c r="N317" s="182">
        <v>44802</v>
      </c>
      <c r="O317" s="1"/>
      <c r="R317" s="222" t="s">
        <v>793</v>
      </c>
    </row>
    <row r="318" spans="1:26" ht="12.75" customHeight="1">
      <c r="A318" s="204">
        <v>169</v>
      </c>
      <c r="B318" s="205">
        <v>44462</v>
      </c>
      <c r="C318" s="205"/>
      <c r="D318" s="206" t="s">
        <v>446</v>
      </c>
      <c r="E318" s="207" t="s">
        <v>592</v>
      </c>
      <c r="F318" s="177">
        <v>1235</v>
      </c>
      <c r="G318" s="207"/>
      <c r="H318" s="207">
        <v>1505</v>
      </c>
      <c r="I318" s="209">
        <v>1500</v>
      </c>
      <c r="J318" s="179" t="s">
        <v>686</v>
      </c>
      <c r="K318" s="180">
        <f t="shared" si="127"/>
        <v>270</v>
      </c>
      <c r="L318" s="181">
        <f t="shared" si="128"/>
        <v>0.21862348178137653</v>
      </c>
      <c r="M318" s="176" t="s">
        <v>595</v>
      </c>
      <c r="N318" s="182">
        <v>44564</v>
      </c>
      <c r="O318" s="1"/>
      <c r="R318" s="222" t="s">
        <v>793</v>
      </c>
    </row>
    <row r="319" spans="1:26" ht="12.75" customHeight="1">
      <c r="A319" s="223">
        <v>170</v>
      </c>
      <c r="B319" s="224">
        <v>44480</v>
      </c>
      <c r="C319" s="224"/>
      <c r="D319" s="225" t="s">
        <v>836</v>
      </c>
      <c r="E319" s="226" t="s">
        <v>592</v>
      </c>
      <c r="F319" s="60">
        <v>58.75</v>
      </c>
      <c r="G319" s="226"/>
      <c r="H319" s="227"/>
      <c r="I319" s="56"/>
      <c r="J319" s="228" t="s">
        <v>593</v>
      </c>
      <c r="K319" s="223"/>
      <c r="L319" s="224"/>
      <c r="M319" s="224"/>
      <c r="N319" s="225"/>
      <c r="O319" s="41"/>
      <c r="R319" s="222" t="s">
        <v>793</v>
      </c>
    </row>
    <row r="320" spans="1:26" ht="12.75" customHeight="1">
      <c r="A320" s="229">
        <v>171</v>
      </c>
      <c r="B320" s="230">
        <v>44481</v>
      </c>
      <c r="C320" s="230"/>
      <c r="D320" s="231" t="s">
        <v>278</v>
      </c>
      <c r="E320" s="56" t="s">
        <v>592</v>
      </c>
      <c r="F320" s="232" t="s">
        <v>837</v>
      </c>
      <c r="G320" s="56"/>
      <c r="H320" s="56"/>
      <c r="I320" s="56">
        <v>380</v>
      </c>
      <c r="J320" s="233" t="s">
        <v>593</v>
      </c>
      <c r="K320" s="229"/>
      <c r="L320" s="230"/>
      <c r="M320" s="230"/>
      <c r="N320" s="231"/>
      <c r="O320" s="41"/>
      <c r="R320" s="222" t="s">
        <v>793</v>
      </c>
    </row>
    <row r="321" spans="1:38" ht="12.75" customHeight="1">
      <c r="A321" s="204">
        <v>172</v>
      </c>
      <c r="B321" s="205">
        <v>44481</v>
      </c>
      <c r="C321" s="205"/>
      <c r="D321" s="206" t="s">
        <v>838</v>
      </c>
      <c r="E321" s="207" t="s">
        <v>592</v>
      </c>
      <c r="F321" s="177">
        <v>45.5</v>
      </c>
      <c r="G321" s="207"/>
      <c r="H321" s="207">
        <v>56.5</v>
      </c>
      <c r="I321" s="209">
        <v>56</v>
      </c>
      <c r="J321" s="179" t="s">
        <v>686</v>
      </c>
      <c r="K321" s="180">
        <f t="shared" ref="K321:K322" si="129">H321-F321</f>
        <v>11</v>
      </c>
      <c r="L321" s="181">
        <f t="shared" ref="L321:L322" si="130">K321/F321</f>
        <v>0.24175824175824176</v>
      </c>
      <c r="M321" s="176" t="s">
        <v>595</v>
      </c>
      <c r="N321" s="182">
        <v>44881</v>
      </c>
      <c r="O321" s="41"/>
      <c r="R321" s="222"/>
    </row>
    <row r="322" spans="1:38" ht="12.75" customHeight="1">
      <c r="A322" s="204">
        <v>173</v>
      </c>
      <c r="B322" s="205">
        <v>44551</v>
      </c>
      <c r="C322" s="205"/>
      <c r="D322" s="206" t="s">
        <v>131</v>
      </c>
      <c r="E322" s="207" t="s">
        <v>592</v>
      </c>
      <c r="F322" s="177">
        <v>2300</v>
      </c>
      <c r="G322" s="207"/>
      <c r="H322" s="207">
        <f>(2820+2200)/2</f>
        <v>2510</v>
      </c>
      <c r="I322" s="209">
        <v>3000</v>
      </c>
      <c r="J322" s="179" t="s">
        <v>839</v>
      </c>
      <c r="K322" s="180">
        <f t="shared" si="129"/>
        <v>210</v>
      </c>
      <c r="L322" s="181">
        <f t="shared" si="130"/>
        <v>9.1304347826086957E-2</v>
      </c>
      <c r="M322" s="176" t="s">
        <v>595</v>
      </c>
      <c r="N322" s="182">
        <v>44649</v>
      </c>
      <c r="O322" s="1"/>
      <c r="R322" s="222"/>
    </row>
    <row r="323" spans="1:38" ht="12.75" customHeight="1">
      <c r="A323" s="204">
        <v>174</v>
      </c>
      <c r="B323" s="205">
        <v>44606</v>
      </c>
      <c r="C323" s="205"/>
      <c r="D323" s="206" t="s">
        <v>436</v>
      </c>
      <c r="E323" s="207" t="s">
        <v>592</v>
      </c>
      <c r="F323" s="177">
        <v>635</v>
      </c>
      <c r="G323" s="207"/>
      <c r="H323" s="207">
        <v>700</v>
      </c>
      <c r="I323" s="209">
        <v>764</v>
      </c>
      <c r="J323" s="179" t="s">
        <v>1087</v>
      </c>
      <c r="K323" s="180">
        <f t="shared" ref="K323" si="131">H323-F323</f>
        <v>65</v>
      </c>
      <c r="L323" s="181">
        <f t="shared" ref="L323" si="132">K323/F323</f>
        <v>0.10236220472440945</v>
      </c>
      <c r="M323" s="176" t="s">
        <v>595</v>
      </c>
      <c r="N323" s="182">
        <v>45159</v>
      </c>
      <c r="O323" s="41"/>
      <c r="R323" s="222"/>
    </row>
    <row r="324" spans="1:38" ht="12.75" customHeight="1">
      <c r="A324" s="204">
        <v>175</v>
      </c>
      <c r="B324" s="205">
        <v>44613</v>
      </c>
      <c r="C324" s="205"/>
      <c r="D324" s="206" t="s">
        <v>446</v>
      </c>
      <c r="E324" s="207" t="s">
        <v>592</v>
      </c>
      <c r="F324" s="177">
        <v>1255</v>
      </c>
      <c r="G324" s="207"/>
      <c r="H324" s="207">
        <v>1515</v>
      </c>
      <c r="I324" s="209">
        <v>1510</v>
      </c>
      <c r="J324" s="179" t="s">
        <v>686</v>
      </c>
      <c r="K324" s="180">
        <f>H324-F324</f>
        <v>260</v>
      </c>
      <c r="L324" s="181">
        <f>K324/F324</f>
        <v>0.20717131474103587</v>
      </c>
      <c r="M324" s="176" t="s">
        <v>595</v>
      </c>
      <c r="N324" s="182">
        <v>44834</v>
      </c>
      <c r="O324" s="41"/>
      <c r="R324" s="222"/>
    </row>
    <row r="325" spans="1:38" ht="12.75" customHeight="1">
      <c r="A325">
        <v>176</v>
      </c>
      <c r="B325" s="230">
        <v>44670</v>
      </c>
      <c r="C325" s="230"/>
      <c r="D325" s="58" t="s">
        <v>552</v>
      </c>
      <c r="E325" s="234" t="s">
        <v>592</v>
      </c>
      <c r="F325" s="56" t="s">
        <v>840</v>
      </c>
      <c r="G325" s="56"/>
      <c r="H325" s="56"/>
      <c r="I325" s="56">
        <v>553</v>
      </c>
      <c r="J325" s="56" t="s">
        <v>593</v>
      </c>
      <c r="K325" s="56"/>
      <c r="L325" s="56"/>
      <c r="M325" s="56"/>
      <c r="N325" s="56"/>
      <c r="O325" s="41"/>
      <c r="R325" s="222"/>
    </row>
    <row r="326" spans="1:38" ht="12.75" customHeight="1">
      <c r="A326" s="204">
        <v>177</v>
      </c>
      <c r="B326" s="205">
        <v>44746</v>
      </c>
      <c r="C326" s="205"/>
      <c r="D326" s="206" t="s">
        <v>841</v>
      </c>
      <c r="E326" s="207" t="s">
        <v>592</v>
      </c>
      <c r="F326" s="177">
        <v>207.5</v>
      </c>
      <c r="G326" s="207"/>
      <c r="H326" s="207">
        <v>254</v>
      </c>
      <c r="I326" s="209">
        <v>254</v>
      </c>
      <c r="J326" s="179" t="s">
        <v>686</v>
      </c>
      <c r="K326" s="180">
        <f t="shared" ref="K326:K328" si="133">H326-F326</f>
        <v>46.5</v>
      </c>
      <c r="L326" s="181">
        <f t="shared" ref="L326:L328" si="134">K326/F326</f>
        <v>0.22409638554216868</v>
      </c>
      <c r="M326" s="176" t="s">
        <v>595</v>
      </c>
      <c r="N326" s="182">
        <v>44792</v>
      </c>
      <c r="O326" s="1"/>
      <c r="R326" s="222"/>
    </row>
    <row r="327" spans="1:38" ht="12.75" customHeight="1">
      <c r="A327" s="204">
        <v>178</v>
      </c>
      <c r="B327" s="205">
        <v>44775</v>
      </c>
      <c r="C327" s="205"/>
      <c r="D327" s="206" t="s">
        <v>491</v>
      </c>
      <c r="E327" s="207" t="s">
        <v>592</v>
      </c>
      <c r="F327" s="177">
        <v>31.25</v>
      </c>
      <c r="G327" s="207"/>
      <c r="H327" s="207">
        <v>38.75</v>
      </c>
      <c r="I327" s="209">
        <v>38</v>
      </c>
      <c r="J327" s="179" t="s">
        <v>686</v>
      </c>
      <c r="K327" s="180">
        <f t="shared" si="133"/>
        <v>7.5</v>
      </c>
      <c r="L327" s="181">
        <f t="shared" si="134"/>
        <v>0.24</v>
      </c>
      <c r="M327" s="176" t="s">
        <v>595</v>
      </c>
      <c r="N327" s="182">
        <v>44844</v>
      </c>
      <c r="O327" s="41"/>
      <c r="R327" s="60"/>
    </row>
    <row r="328" spans="1:38" ht="12.75" customHeight="1">
      <c r="A328" s="204">
        <v>179</v>
      </c>
      <c r="B328" s="205">
        <v>44841</v>
      </c>
      <c r="C328" s="205"/>
      <c r="D328" s="206" t="s">
        <v>842</v>
      </c>
      <c r="E328" s="207" t="s">
        <v>592</v>
      </c>
      <c r="F328" s="177">
        <v>665</v>
      </c>
      <c r="G328" s="207"/>
      <c r="H328" s="207">
        <v>807.5</v>
      </c>
      <c r="I328" s="209">
        <v>840</v>
      </c>
      <c r="J328" s="179" t="s">
        <v>839</v>
      </c>
      <c r="K328" s="180">
        <f t="shared" si="133"/>
        <v>142.5</v>
      </c>
      <c r="L328" s="181">
        <f t="shared" si="134"/>
        <v>0.21428571428571427</v>
      </c>
      <c r="M328" s="176" t="s">
        <v>595</v>
      </c>
      <c r="N328" s="182">
        <v>45097</v>
      </c>
      <c r="O328" s="41"/>
      <c r="R328" s="60"/>
    </row>
    <row r="329" spans="1:38" ht="12.75" customHeight="1">
      <c r="A329" s="204">
        <v>180</v>
      </c>
      <c r="B329" s="205">
        <v>44844</v>
      </c>
      <c r="C329" s="205"/>
      <c r="D329" s="206" t="s">
        <v>438</v>
      </c>
      <c r="E329" s="207" t="s">
        <v>592</v>
      </c>
      <c r="F329" s="177">
        <v>227.5</v>
      </c>
      <c r="G329" s="207"/>
      <c r="H329" s="207">
        <v>270</v>
      </c>
      <c r="I329" s="209">
        <v>291</v>
      </c>
      <c r="J329" s="179" t="s">
        <v>1101</v>
      </c>
      <c r="K329" s="180">
        <f t="shared" ref="K329" si="135">H329-F329</f>
        <v>42.5</v>
      </c>
      <c r="L329" s="181">
        <f t="shared" ref="L329" si="136">K329/F329</f>
        <v>0.18681318681318682</v>
      </c>
      <c r="M329" s="176" t="s">
        <v>595</v>
      </c>
      <c r="N329" s="182">
        <v>45160</v>
      </c>
      <c r="O329" s="41"/>
      <c r="Q329" s="41"/>
      <c r="R329" s="60"/>
    </row>
    <row r="330" spans="1:38" ht="12.75" customHeight="1">
      <c r="A330" s="204">
        <v>181</v>
      </c>
      <c r="B330" s="205">
        <v>44845</v>
      </c>
      <c r="C330" s="205"/>
      <c r="D330" s="206" t="s">
        <v>436</v>
      </c>
      <c r="E330" s="207" t="s">
        <v>592</v>
      </c>
      <c r="F330" s="177">
        <v>555</v>
      </c>
      <c r="G330" s="207"/>
      <c r="H330" s="207">
        <v>700</v>
      </c>
      <c r="I330" s="209">
        <v>765</v>
      </c>
      <c r="J330" s="179" t="s">
        <v>1088</v>
      </c>
      <c r="K330" s="180">
        <f t="shared" ref="K330" si="137">H330-F330</f>
        <v>145</v>
      </c>
      <c r="L330" s="181">
        <f t="shared" ref="L330" si="138">K330/F330</f>
        <v>0.26126126126126126</v>
      </c>
      <c r="M330" s="176" t="s">
        <v>595</v>
      </c>
      <c r="N330" s="182">
        <v>45159</v>
      </c>
      <c r="O330" s="41"/>
      <c r="Q330" s="41"/>
      <c r="R330" s="60"/>
    </row>
    <row r="331" spans="1:38" ht="12.75" customHeight="1">
      <c r="A331" s="204">
        <v>182</v>
      </c>
      <c r="B331" s="205">
        <v>44981</v>
      </c>
      <c r="C331" s="205"/>
      <c r="D331" s="206" t="s">
        <v>453</v>
      </c>
      <c r="E331" s="207" t="s">
        <v>592</v>
      </c>
      <c r="F331" s="177">
        <v>1675</v>
      </c>
      <c r="G331" s="207"/>
      <c r="H331" s="207">
        <v>2080</v>
      </c>
      <c r="I331" s="209">
        <v>2080</v>
      </c>
      <c r="J331" s="179" t="s">
        <v>686</v>
      </c>
      <c r="K331" s="180">
        <f>H331-F331</f>
        <v>405</v>
      </c>
      <c r="L331" s="181">
        <f>K331/F331</f>
        <v>0.2417910447761194</v>
      </c>
      <c r="M331" s="176" t="s">
        <v>595</v>
      </c>
      <c r="N331" s="182">
        <v>45119</v>
      </c>
      <c r="O331" s="41"/>
      <c r="R331" s="60" t="s">
        <v>906</v>
      </c>
    </row>
    <row r="332" spans="1:38" ht="12.75" customHeight="1">
      <c r="A332" s="204">
        <v>183</v>
      </c>
      <c r="B332" s="205">
        <v>44986</v>
      </c>
      <c r="C332" s="205"/>
      <c r="D332" s="206" t="s">
        <v>491</v>
      </c>
      <c r="E332" s="207" t="s">
        <v>592</v>
      </c>
      <c r="F332" s="177">
        <v>57.5</v>
      </c>
      <c r="G332" s="207"/>
      <c r="H332" s="207">
        <v>120</v>
      </c>
      <c r="I332" s="209">
        <v>120</v>
      </c>
      <c r="J332" s="179" t="s">
        <v>686</v>
      </c>
      <c r="K332" s="180">
        <f>H332-F332</f>
        <v>62.5</v>
      </c>
      <c r="L332" s="181">
        <f>K332/F332</f>
        <v>1.0869565217391304</v>
      </c>
      <c r="M332" s="176" t="s">
        <v>595</v>
      </c>
      <c r="N332" s="182">
        <v>45049</v>
      </c>
      <c r="O332" s="41"/>
      <c r="R332" s="60" t="s">
        <v>906</v>
      </c>
    </row>
    <row r="333" spans="1:38" ht="12.75" customHeight="1">
      <c r="A333" s="235">
        <v>184</v>
      </c>
      <c r="B333" s="230">
        <v>45008</v>
      </c>
      <c r="C333" s="230"/>
      <c r="D333" s="58" t="s">
        <v>508</v>
      </c>
      <c r="E333" s="234" t="s">
        <v>592</v>
      </c>
      <c r="F333" s="234" t="s">
        <v>843</v>
      </c>
      <c r="G333" s="56"/>
      <c r="H333" s="56"/>
      <c r="I333" s="56">
        <v>3523</v>
      </c>
      <c r="J333" s="56" t="s">
        <v>593</v>
      </c>
      <c r="K333" s="56"/>
      <c r="L333" s="56"/>
      <c r="M333" s="56"/>
      <c r="N333" s="56"/>
      <c r="O333" s="41"/>
      <c r="R333" s="60" t="s">
        <v>906</v>
      </c>
    </row>
    <row r="334" spans="1:38" ht="12.75" customHeight="1">
      <c r="A334" s="204">
        <v>185</v>
      </c>
      <c r="B334" s="205">
        <v>45027</v>
      </c>
      <c r="C334" s="205"/>
      <c r="D334" s="206" t="s">
        <v>844</v>
      </c>
      <c r="E334" s="207" t="s">
        <v>592</v>
      </c>
      <c r="F334" s="177">
        <v>460</v>
      </c>
      <c r="G334" s="207"/>
      <c r="H334" s="207">
        <v>825</v>
      </c>
      <c r="I334" s="209">
        <v>810</v>
      </c>
      <c r="J334" s="179" t="s">
        <v>686</v>
      </c>
      <c r="K334" s="180">
        <f>H334-F334</f>
        <v>365</v>
      </c>
      <c r="L334" s="181">
        <f>K334/F334</f>
        <v>0.79347826086956519</v>
      </c>
      <c r="M334" s="176" t="s">
        <v>595</v>
      </c>
      <c r="N334" s="182">
        <v>45155</v>
      </c>
      <c r="O334" s="41"/>
      <c r="R334" s="60" t="s">
        <v>906</v>
      </c>
    </row>
    <row r="335" spans="1:38" ht="12.75" customHeight="1">
      <c r="A335" s="229">
        <v>186</v>
      </c>
      <c r="B335" s="230">
        <v>45050</v>
      </c>
      <c r="C335" s="58"/>
      <c r="D335" s="58" t="s">
        <v>42</v>
      </c>
      <c r="E335" s="234" t="s">
        <v>592</v>
      </c>
      <c r="F335" s="56" t="s">
        <v>845</v>
      </c>
      <c r="G335" s="56"/>
      <c r="H335" s="56"/>
      <c r="I335" s="56">
        <v>5040</v>
      </c>
      <c r="J335" s="56" t="s">
        <v>593</v>
      </c>
      <c r="K335" s="56"/>
      <c r="L335" s="56"/>
      <c r="M335" s="56"/>
      <c r="N335" s="56"/>
      <c r="O335" s="41"/>
      <c r="R335" s="60" t="s">
        <v>906</v>
      </c>
    </row>
    <row r="336" spans="1:38" ht="12.75" customHeight="1">
      <c r="A336" s="204">
        <v>187</v>
      </c>
      <c r="B336" s="205">
        <v>45075</v>
      </c>
      <c r="C336" s="205"/>
      <c r="D336" s="206" t="s">
        <v>846</v>
      </c>
      <c r="E336" s="207" t="s">
        <v>592</v>
      </c>
      <c r="F336" s="177">
        <v>585</v>
      </c>
      <c r="G336" s="207"/>
      <c r="H336" s="207">
        <v>732</v>
      </c>
      <c r="I336" s="209">
        <v>732</v>
      </c>
      <c r="J336" s="179" t="s">
        <v>686</v>
      </c>
      <c r="K336" s="180">
        <f>H336-F336</f>
        <v>147</v>
      </c>
      <c r="L336" s="181">
        <f>K336/F336</f>
        <v>0.25128205128205128</v>
      </c>
      <c r="M336" s="176" t="s">
        <v>595</v>
      </c>
      <c r="N336" s="182">
        <v>45152</v>
      </c>
      <c r="O336" s="41"/>
      <c r="Q336" s="41"/>
      <c r="R336" s="60" t="s">
        <v>906</v>
      </c>
      <c r="T336" s="41"/>
      <c r="V336" s="41"/>
      <c r="W336" s="60"/>
      <c r="Y336" s="41"/>
      <c r="AA336" s="41"/>
      <c r="AB336" s="60"/>
      <c r="AD336" s="41"/>
      <c r="AF336" s="41"/>
      <c r="AG336" s="60"/>
      <c r="AI336" s="41"/>
      <c r="AK336" s="41"/>
      <c r="AL336" s="60"/>
    </row>
    <row r="337" spans="1:38" ht="12.75" customHeight="1">
      <c r="A337" s="229">
        <v>188</v>
      </c>
      <c r="B337" s="230">
        <v>45078</v>
      </c>
      <c r="C337" s="58"/>
      <c r="D337" s="58" t="s">
        <v>540</v>
      </c>
      <c r="E337" s="234" t="s">
        <v>592</v>
      </c>
      <c r="F337" s="56" t="s">
        <v>847</v>
      </c>
      <c r="G337" s="56"/>
      <c r="H337" s="56"/>
      <c r="I337" s="56">
        <v>4300</v>
      </c>
      <c r="J337" s="56" t="s">
        <v>593</v>
      </c>
      <c r="K337" s="56"/>
      <c r="L337" s="56"/>
      <c r="M337" s="56"/>
      <c r="N337" s="56"/>
      <c r="O337" s="41"/>
      <c r="Q337" s="41"/>
      <c r="R337" s="60" t="s">
        <v>906</v>
      </c>
      <c r="T337" s="41"/>
      <c r="V337" s="41"/>
      <c r="W337" s="60"/>
      <c r="Y337" s="41"/>
      <c r="AA337" s="41"/>
      <c r="AB337" s="60"/>
      <c r="AD337" s="41"/>
      <c r="AF337" s="41"/>
      <c r="AG337" s="60"/>
      <c r="AI337" s="41"/>
      <c r="AK337" s="41"/>
      <c r="AL337" s="60"/>
    </row>
    <row r="338" spans="1:38" ht="12.75" customHeight="1">
      <c r="A338" s="229">
        <v>189</v>
      </c>
      <c r="B338" s="230">
        <v>45103</v>
      </c>
      <c r="C338" s="58"/>
      <c r="D338" s="58" t="s">
        <v>881</v>
      </c>
      <c r="E338" s="234" t="s">
        <v>592</v>
      </c>
      <c r="F338" s="56" t="s">
        <v>666</v>
      </c>
      <c r="G338" s="56"/>
      <c r="H338" s="56"/>
      <c r="I338" s="56">
        <v>383</v>
      </c>
      <c r="J338" s="56" t="s">
        <v>593</v>
      </c>
      <c r="K338" s="56"/>
      <c r="L338" s="56"/>
      <c r="M338" s="56"/>
      <c r="N338" s="56"/>
      <c r="O338" s="41"/>
      <c r="Q338" s="41"/>
      <c r="R338" s="60" t="s">
        <v>906</v>
      </c>
      <c r="T338" s="41"/>
      <c r="V338" s="41"/>
      <c r="W338" s="60"/>
      <c r="Y338" s="41"/>
      <c r="AA338" s="41"/>
      <c r="AB338" s="60"/>
      <c r="AD338" s="41"/>
      <c r="AF338" s="41"/>
      <c r="AG338" s="60"/>
      <c r="AI338" s="41"/>
      <c r="AK338" s="41"/>
      <c r="AL338" s="60"/>
    </row>
    <row r="339" spans="1:38" ht="12.75" customHeight="1">
      <c r="A339" s="229">
        <v>190</v>
      </c>
      <c r="B339" s="230">
        <v>45120</v>
      </c>
      <c r="C339" s="58"/>
      <c r="D339" s="58" t="s">
        <v>539</v>
      </c>
      <c r="E339" s="234" t="s">
        <v>592</v>
      </c>
      <c r="F339" s="56" t="s">
        <v>879</v>
      </c>
      <c r="G339" s="56"/>
      <c r="H339" s="56"/>
      <c r="I339" s="56">
        <v>2935</v>
      </c>
      <c r="J339" s="56" t="s">
        <v>593</v>
      </c>
      <c r="K339" s="56"/>
      <c r="L339" s="56"/>
      <c r="M339" s="56"/>
      <c r="N339" s="56"/>
      <c r="O339" s="41"/>
      <c r="Q339" s="41"/>
      <c r="R339" s="60" t="s">
        <v>906</v>
      </c>
      <c r="T339" s="41"/>
      <c r="V339" s="41"/>
      <c r="W339" s="60"/>
      <c r="Y339" s="41"/>
      <c r="AA339" s="41"/>
      <c r="AB339" s="60"/>
      <c r="AD339" s="41"/>
      <c r="AF339" s="41"/>
      <c r="AG339" s="60"/>
      <c r="AI339" s="41"/>
      <c r="AK339" s="41"/>
      <c r="AL339" s="60"/>
    </row>
    <row r="340" spans="1:38" ht="12.75" customHeight="1">
      <c r="A340" s="204">
        <v>191</v>
      </c>
      <c r="B340" s="205">
        <v>45125</v>
      </c>
      <c r="C340" s="205"/>
      <c r="D340" s="206" t="s">
        <v>203</v>
      </c>
      <c r="E340" s="207" t="s">
        <v>592</v>
      </c>
      <c r="F340" s="177">
        <v>3980</v>
      </c>
      <c r="G340" s="207"/>
      <c r="H340" s="207">
        <v>4895</v>
      </c>
      <c r="I340" s="209">
        <v>4895</v>
      </c>
      <c r="J340" s="179" t="s">
        <v>686</v>
      </c>
      <c r="K340" s="180">
        <f>H340-F340</f>
        <v>915</v>
      </c>
      <c r="L340" s="181">
        <f>K340/F340</f>
        <v>0.22989949748743718</v>
      </c>
      <c r="M340" s="176" t="s">
        <v>595</v>
      </c>
      <c r="N340" s="182">
        <v>45155</v>
      </c>
      <c r="O340" s="41"/>
      <c r="R340" s="60" t="s">
        <v>906</v>
      </c>
      <c r="T340" s="41"/>
      <c r="W340" s="60"/>
      <c r="Y340" s="41"/>
      <c r="AB340" s="60"/>
      <c r="AD340" s="41"/>
      <c r="AG340" s="60"/>
      <c r="AI340" s="41"/>
      <c r="AL340" s="60"/>
    </row>
    <row r="341" spans="1:38" ht="12.75" customHeight="1">
      <c r="A341" s="229">
        <v>192</v>
      </c>
      <c r="B341" s="230">
        <v>45145</v>
      </c>
      <c r="C341" s="58"/>
      <c r="D341" s="58" t="s">
        <v>958</v>
      </c>
      <c r="E341" s="234" t="s">
        <v>592</v>
      </c>
      <c r="F341" s="56" t="s">
        <v>959</v>
      </c>
      <c r="G341" s="56"/>
      <c r="H341" s="56"/>
      <c r="I341" s="56">
        <v>725</v>
      </c>
      <c r="J341" s="56" t="s">
        <v>593</v>
      </c>
      <c r="K341" s="56"/>
      <c r="L341" s="56"/>
      <c r="M341" s="56"/>
      <c r="N341" s="56"/>
      <c r="O341" s="41"/>
      <c r="R341" s="60"/>
      <c r="T341" s="41"/>
      <c r="W341" s="60"/>
      <c r="Y341" s="41"/>
      <c r="AB341" s="60"/>
      <c r="AD341" s="41"/>
      <c r="AG341" s="60"/>
      <c r="AI341" s="41"/>
      <c r="AL341" s="60"/>
    </row>
    <row r="342" spans="1:38" ht="12.75" customHeight="1">
      <c r="A342" s="229"/>
      <c r="B342" s="230"/>
      <c r="C342" s="58"/>
      <c r="D342" s="58"/>
      <c r="E342" s="234"/>
      <c r="F342" s="56"/>
      <c r="G342" s="56"/>
      <c r="H342" s="56"/>
      <c r="I342" s="56"/>
      <c r="J342" s="56"/>
      <c r="K342" s="56"/>
      <c r="L342" s="56"/>
      <c r="M342" s="56"/>
      <c r="N342" s="56"/>
      <c r="O342" s="41"/>
      <c r="R342" s="60"/>
      <c r="T342" s="41"/>
      <c r="W342" s="60"/>
      <c r="Y342" s="41"/>
      <c r="AB342" s="60"/>
      <c r="AD342" s="41"/>
      <c r="AG342" s="60"/>
      <c r="AI342" s="41"/>
      <c r="AL342" s="60"/>
    </row>
    <row r="343" spans="1:38" ht="12.75" customHeight="1">
      <c r="A343" s="229"/>
      <c r="B343" s="230"/>
      <c r="C343" s="58"/>
      <c r="D343" s="58"/>
      <c r="E343" s="234"/>
      <c r="F343" s="56"/>
      <c r="G343" s="56"/>
      <c r="H343" s="56"/>
      <c r="I343" s="56"/>
      <c r="J343" s="56"/>
      <c r="K343" s="56"/>
      <c r="L343" s="56"/>
      <c r="M343" s="56"/>
      <c r="N343" s="56"/>
      <c r="O343" s="41"/>
      <c r="R343" s="60"/>
      <c r="T343" s="41"/>
      <c r="W343" s="60"/>
      <c r="Y343" s="41"/>
      <c r="AB343" s="60"/>
      <c r="AD343" s="41"/>
      <c r="AG343" s="60"/>
      <c r="AI343" s="41"/>
      <c r="AL343" s="60"/>
    </row>
    <row r="344" spans="1:38" ht="12.75" customHeight="1">
      <c r="A344" s="58"/>
      <c r="B344" s="58"/>
      <c r="C344" s="58"/>
      <c r="D344" s="58"/>
      <c r="E344" s="58"/>
      <c r="F344" s="56"/>
      <c r="G344" s="56"/>
      <c r="H344" s="56"/>
      <c r="I344" s="56"/>
      <c r="J344" s="31"/>
      <c r="K344" s="56"/>
      <c r="L344" s="56"/>
      <c r="M344" s="56"/>
      <c r="N344" s="58"/>
      <c r="O344" s="41"/>
      <c r="R344" s="60"/>
      <c r="T344" s="41"/>
      <c r="W344" s="60"/>
      <c r="Y344" s="41"/>
      <c r="AB344" s="60"/>
      <c r="AD344" s="41"/>
      <c r="AG344" s="60"/>
      <c r="AI344" s="41"/>
      <c r="AL344" s="60"/>
    </row>
    <row r="345" spans="1:38" ht="12.75" customHeight="1">
      <c r="B345" s="236" t="s">
        <v>848</v>
      </c>
      <c r="F345" s="60"/>
      <c r="G345" s="60"/>
      <c r="H345" s="60"/>
      <c r="I345" s="60"/>
      <c r="J345" s="41"/>
      <c r="K345" s="60"/>
      <c r="L345" s="60"/>
      <c r="M345" s="60"/>
      <c r="O345" s="41"/>
      <c r="R345" s="60"/>
      <c r="T345" s="41"/>
      <c r="W345" s="60"/>
      <c r="Y345" s="41"/>
      <c r="AB345" s="60"/>
      <c r="AD345" s="41"/>
      <c r="AG345" s="60"/>
      <c r="AI345" s="41"/>
      <c r="AL345" s="60"/>
    </row>
    <row r="346" spans="1:38" ht="12.75" customHeight="1">
      <c r="A346" s="237"/>
      <c r="F346" s="60"/>
      <c r="G346" s="60"/>
      <c r="H346" s="60"/>
      <c r="I346" s="60"/>
      <c r="J346" s="41"/>
      <c r="K346" s="60"/>
      <c r="L346" s="60"/>
      <c r="M346" s="60"/>
      <c r="O346" s="41"/>
      <c r="R346" s="60"/>
      <c r="T346" s="41"/>
      <c r="W346" s="60"/>
      <c r="Y346" s="41"/>
      <c r="AB346" s="60"/>
      <c r="AD346" s="41"/>
      <c r="AG346" s="60"/>
      <c r="AI346" s="41"/>
      <c r="AL346" s="60"/>
    </row>
    <row r="347" spans="1:38" ht="12.75" customHeight="1">
      <c r="A347" s="237"/>
      <c r="F347" s="60"/>
      <c r="G347" s="60"/>
      <c r="H347" s="60"/>
      <c r="I347" s="60"/>
      <c r="J347" s="41"/>
      <c r="K347" s="60"/>
      <c r="L347" s="60"/>
      <c r="M347" s="60"/>
      <c r="O347" s="41"/>
      <c r="R347" s="60"/>
    </row>
    <row r="348" spans="1:38" ht="12.75" customHeight="1">
      <c r="A348" s="56"/>
      <c r="F348" s="60"/>
      <c r="G348" s="60"/>
      <c r="H348" s="60"/>
      <c r="I348" s="60"/>
      <c r="J348" s="41"/>
      <c r="K348" s="60"/>
      <c r="L348" s="60"/>
      <c r="M348" s="60"/>
      <c r="O348" s="41"/>
      <c r="R348" s="60"/>
    </row>
    <row r="349" spans="1:38" ht="12.75" customHeight="1">
      <c r="F349" s="60"/>
      <c r="G349" s="60"/>
      <c r="H349" s="60"/>
      <c r="I349" s="60"/>
      <c r="J349" s="41"/>
      <c r="K349" s="60"/>
      <c r="L349" s="60"/>
      <c r="M349" s="60"/>
      <c r="O349" s="41"/>
      <c r="R349" s="60"/>
    </row>
    <row r="350" spans="1:38" ht="12.75" customHeight="1">
      <c r="F350" s="60"/>
      <c r="G350" s="60"/>
      <c r="H350" s="60"/>
      <c r="I350" s="60"/>
      <c r="J350" s="41"/>
      <c r="K350" s="60"/>
      <c r="L350" s="60"/>
      <c r="M350" s="60"/>
      <c r="O350" s="41"/>
      <c r="R350" s="60"/>
    </row>
    <row r="351" spans="1:38" ht="12.75" customHeight="1">
      <c r="F351" s="60"/>
      <c r="G351" s="60"/>
      <c r="H351" s="60"/>
      <c r="I351" s="60"/>
      <c r="J351" s="41"/>
      <c r="K351" s="60"/>
      <c r="L351" s="60"/>
      <c r="M351" s="60"/>
      <c r="O351" s="41"/>
      <c r="R351" s="60"/>
    </row>
    <row r="352" spans="1:38" ht="12.75" customHeight="1">
      <c r="F352" s="60"/>
      <c r="G352" s="60"/>
      <c r="H352" s="60"/>
      <c r="I352" s="60"/>
      <c r="J352" s="41"/>
      <c r="K352" s="60"/>
      <c r="L352" s="60"/>
      <c r="M352" s="60"/>
      <c r="O352" s="41"/>
      <c r="R352" s="60"/>
    </row>
    <row r="353" spans="6:18" ht="12.75" customHeight="1">
      <c r="F353" s="60"/>
      <c r="G353" s="60"/>
      <c r="H353" s="60"/>
      <c r="I353" s="60"/>
      <c r="J353" s="41"/>
      <c r="K353" s="60"/>
      <c r="L353" s="60"/>
      <c r="M353" s="60"/>
      <c r="O353" s="41"/>
      <c r="R353" s="60"/>
    </row>
    <row r="354" spans="6:18" ht="12.75" customHeight="1">
      <c r="F354" s="60"/>
      <c r="G354" s="60"/>
      <c r="H354" s="60"/>
      <c r="I354" s="60"/>
      <c r="J354" s="41"/>
      <c r="K354" s="60"/>
      <c r="L354" s="60"/>
      <c r="M354" s="60"/>
      <c r="O354" s="41"/>
      <c r="R354" s="60"/>
    </row>
    <row r="355" spans="6:18" ht="12.75" customHeight="1">
      <c r="F355" s="60"/>
      <c r="G355" s="60"/>
      <c r="H355" s="60"/>
      <c r="I355" s="60"/>
      <c r="J355" s="41"/>
      <c r="K355" s="60"/>
      <c r="L355" s="60"/>
      <c r="M355" s="60"/>
      <c r="O355" s="41"/>
      <c r="R355" s="60"/>
    </row>
    <row r="356" spans="6:18" ht="12.75" customHeight="1">
      <c r="F356" s="60"/>
      <c r="G356" s="60"/>
      <c r="H356" s="60"/>
      <c r="I356" s="60"/>
      <c r="J356" s="41"/>
      <c r="K356" s="60"/>
      <c r="L356" s="60"/>
      <c r="M356" s="60"/>
      <c r="O356" s="41"/>
      <c r="R356" s="60"/>
    </row>
    <row r="357" spans="6:18" ht="12.75" customHeight="1">
      <c r="F357" s="60"/>
      <c r="G357" s="60"/>
      <c r="H357" s="60"/>
      <c r="I357" s="60"/>
      <c r="J357" s="41"/>
      <c r="K357" s="60"/>
      <c r="L357" s="60"/>
      <c r="M357" s="60"/>
      <c r="O357" s="41"/>
      <c r="R357" s="60"/>
    </row>
    <row r="358" spans="6:18" ht="12.75" customHeight="1">
      <c r="F358" s="60"/>
      <c r="G358" s="60"/>
      <c r="H358" s="60"/>
      <c r="I358" s="60"/>
      <c r="J358" s="41"/>
      <c r="K358" s="60"/>
      <c r="L358" s="60"/>
      <c r="M358" s="60"/>
      <c r="O358" s="41"/>
      <c r="R358" s="60"/>
    </row>
    <row r="359" spans="6:18" ht="12.75" customHeight="1">
      <c r="F359" s="60"/>
      <c r="G359" s="60"/>
      <c r="H359" s="60"/>
      <c r="I359" s="60"/>
      <c r="J359" s="41"/>
      <c r="K359" s="60"/>
      <c r="L359" s="60"/>
      <c r="M359" s="60"/>
      <c r="O359" s="41"/>
      <c r="R359" s="60"/>
    </row>
    <row r="360" spans="6:18" ht="12.75" customHeight="1">
      <c r="F360" s="60"/>
      <c r="G360" s="60"/>
      <c r="H360" s="60"/>
      <c r="I360" s="60"/>
      <c r="J360" s="41"/>
      <c r="K360" s="60"/>
      <c r="L360" s="60"/>
      <c r="M360" s="60"/>
      <c r="O360" s="41"/>
      <c r="R360" s="60"/>
    </row>
    <row r="361" spans="6:18" ht="12.75" customHeight="1">
      <c r="F361" s="60"/>
      <c r="G361" s="60"/>
      <c r="H361" s="60"/>
      <c r="I361" s="60"/>
      <c r="J361" s="41"/>
      <c r="K361" s="60"/>
      <c r="L361" s="60"/>
      <c r="M361" s="60"/>
      <c r="O361" s="41"/>
      <c r="R361" s="60"/>
    </row>
    <row r="362" spans="6:18" ht="12.75" customHeight="1">
      <c r="F362" s="60"/>
      <c r="G362" s="60"/>
      <c r="H362" s="60"/>
      <c r="I362" s="60"/>
      <c r="J362" s="41"/>
      <c r="K362" s="60"/>
      <c r="L362" s="60"/>
      <c r="M362" s="60"/>
      <c r="O362" s="41"/>
      <c r="R362" s="60"/>
    </row>
    <row r="363" spans="6:18" ht="12.75" customHeight="1">
      <c r="F363" s="60"/>
      <c r="G363" s="60"/>
      <c r="H363" s="60"/>
      <c r="I363" s="60"/>
      <c r="J363" s="41"/>
      <c r="K363" s="60"/>
      <c r="L363" s="60"/>
      <c r="M363" s="60"/>
      <c r="O363" s="41"/>
      <c r="R363" s="60"/>
    </row>
    <row r="364" spans="6:18" ht="12.75" customHeight="1">
      <c r="F364" s="60"/>
      <c r="G364" s="60"/>
      <c r="H364" s="60"/>
      <c r="I364" s="60"/>
      <c r="J364" s="41"/>
      <c r="K364" s="60"/>
      <c r="L364" s="60"/>
      <c r="M364" s="60"/>
      <c r="O364" s="41"/>
      <c r="R364" s="60"/>
    </row>
    <row r="365" spans="6:18" ht="12.75" customHeight="1">
      <c r="F365" s="60"/>
      <c r="G365" s="60"/>
      <c r="H365" s="60"/>
      <c r="I365" s="60"/>
      <c r="J365" s="41"/>
      <c r="K365" s="60"/>
      <c r="L365" s="60"/>
      <c r="M365" s="60"/>
      <c r="O365" s="41"/>
      <c r="R365" s="60"/>
    </row>
    <row r="366" spans="6:18" ht="12.75" customHeight="1">
      <c r="F366" s="60"/>
      <c r="G366" s="60"/>
      <c r="H366" s="60"/>
      <c r="I366" s="60"/>
      <c r="J366" s="41"/>
      <c r="K366" s="60"/>
      <c r="L366" s="60"/>
      <c r="M366" s="60"/>
      <c r="O366" s="41"/>
      <c r="R366" s="60"/>
    </row>
    <row r="367" spans="6:18" ht="12.75" customHeight="1">
      <c r="F367" s="60"/>
      <c r="G367" s="60"/>
      <c r="H367" s="60"/>
      <c r="I367" s="60"/>
      <c r="J367" s="41"/>
      <c r="K367" s="60"/>
      <c r="L367" s="60"/>
      <c r="M367" s="60"/>
      <c r="O367" s="41"/>
      <c r="R367" s="60"/>
    </row>
    <row r="368" spans="6:18" ht="12.75" customHeight="1">
      <c r="F368" s="60"/>
      <c r="G368" s="60"/>
      <c r="H368" s="60"/>
      <c r="I368" s="60"/>
      <c r="J368" s="41"/>
      <c r="K368" s="60"/>
      <c r="L368" s="60"/>
      <c r="M368" s="60"/>
      <c r="O368" s="41"/>
      <c r="R368" s="60"/>
    </row>
    <row r="369" spans="6:18" ht="12.75" customHeight="1">
      <c r="F369" s="60"/>
      <c r="G369" s="60"/>
      <c r="H369" s="60"/>
      <c r="I369" s="60"/>
      <c r="J369" s="41"/>
      <c r="K369" s="60"/>
      <c r="L369" s="60"/>
      <c r="M369" s="60"/>
      <c r="O369" s="41"/>
      <c r="R369" s="60"/>
    </row>
    <row r="370" spans="6:18" ht="12.75" customHeight="1">
      <c r="F370" s="60"/>
      <c r="G370" s="60"/>
      <c r="H370" s="60"/>
      <c r="I370" s="60"/>
      <c r="J370" s="41"/>
      <c r="K370" s="60"/>
      <c r="L370" s="60"/>
      <c r="M370" s="60"/>
      <c r="O370" s="41"/>
      <c r="R370" s="60"/>
    </row>
    <row r="371" spans="6:18" ht="12.75" customHeight="1">
      <c r="F371" s="60"/>
      <c r="G371" s="60"/>
      <c r="H371" s="60"/>
      <c r="I371" s="60"/>
      <c r="J371" s="41"/>
      <c r="K371" s="60"/>
      <c r="L371" s="60"/>
      <c r="M371" s="60"/>
      <c r="O371" s="41"/>
      <c r="R371" s="60"/>
    </row>
    <row r="372" spans="6:18" ht="12.75" customHeight="1">
      <c r="F372" s="60"/>
      <c r="G372" s="60"/>
      <c r="H372" s="60"/>
      <c r="I372" s="60"/>
      <c r="J372" s="41"/>
      <c r="K372" s="60"/>
      <c r="L372" s="60"/>
      <c r="M372" s="60"/>
      <c r="O372" s="41"/>
      <c r="R372" s="60"/>
    </row>
    <row r="373" spans="6:18" ht="12.75" customHeight="1">
      <c r="F373" s="60"/>
      <c r="G373" s="60"/>
      <c r="H373" s="60"/>
      <c r="I373" s="60"/>
      <c r="J373" s="41"/>
      <c r="K373" s="60"/>
      <c r="L373" s="60"/>
      <c r="M373" s="60"/>
      <c r="O373" s="41"/>
      <c r="R373" s="60"/>
    </row>
    <row r="374" spans="6:18" ht="12.75" customHeight="1">
      <c r="F374" s="60"/>
      <c r="G374" s="60"/>
      <c r="H374" s="60"/>
      <c r="I374" s="60"/>
      <c r="J374" s="41"/>
      <c r="K374" s="60"/>
      <c r="L374" s="60"/>
      <c r="M374" s="60"/>
      <c r="O374" s="41"/>
      <c r="R374" s="60"/>
    </row>
    <row r="375" spans="6:18" ht="12.75" customHeight="1">
      <c r="F375" s="60"/>
      <c r="G375" s="60"/>
      <c r="H375" s="60"/>
      <c r="I375" s="60"/>
      <c r="J375" s="41"/>
      <c r="K375" s="60"/>
      <c r="L375" s="60"/>
      <c r="M375" s="60"/>
      <c r="O375" s="41"/>
      <c r="R375" s="60"/>
    </row>
    <row r="376" spans="6:18" ht="12.75" customHeight="1">
      <c r="F376" s="60"/>
      <c r="G376" s="60"/>
      <c r="H376" s="60"/>
      <c r="I376" s="60"/>
      <c r="J376" s="41"/>
      <c r="K376" s="60"/>
      <c r="L376" s="60"/>
      <c r="M376" s="60"/>
      <c r="O376" s="41"/>
      <c r="R376" s="60"/>
    </row>
    <row r="377" spans="6:18" ht="12.75" customHeight="1">
      <c r="F377" s="60"/>
      <c r="G377" s="60"/>
      <c r="H377" s="60"/>
      <c r="I377" s="60"/>
      <c r="J377" s="41"/>
      <c r="K377" s="60"/>
      <c r="L377" s="60"/>
      <c r="M377" s="60"/>
      <c r="O377" s="41"/>
      <c r="R377" s="60"/>
    </row>
    <row r="378" spans="6:18" ht="12.75" customHeight="1">
      <c r="F378" s="60"/>
      <c r="G378" s="60"/>
      <c r="H378" s="60"/>
      <c r="I378" s="60"/>
      <c r="J378" s="41"/>
      <c r="K378" s="60"/>
      <c r="L378" s="60"/>
      <c r="M378" s="60"/>
      <c r="O378" s="41"/>
      <c r="R378" s="60"/>
    </row>
    <row r="379" spans="6:18" ht="12.75" customHeight="1">
      <c r="F379" s="60"/>
      <c r="G379" s="60"/>
      <c r="H379" s="60"/>
      <c r="I379" s="60"/>
      <c r="J379" s="41"/>
      <c r="K379" s="60"/>
      <c r="L379" s="60"/>
      <c r="M379" s="60"/>
      <c r="O379" s="41"/>
      <c r="R379" s="60"/>
    </row>
    <row r="380" spans="6:18" ht="12.75" customHeight="1">
      <c r="F380" s="60"/>
      <c r="G380" s="60"/>
      <c r="H380" s="60"/>
      <c r="I380" s="60"/>
      <c r="J380" s="41"/>
      <c r="K380" s="60"/>
      <c r="L380" s="60"/>
      <c r="M380" s="60"/>
      <c r="O380" s="41"/>
      <c r="R380" s="60"/>
    </row>
    <row r="381" spans="6:18" ht="12.75" customHeight="1">
      <c r="F381" s="60"/>
      <c r="G381" s="60"/>
      <c r="H381" s="60"/>
      <c r="I381" s="60"/>
      <c r="J381" s="41"/>
      <c r="K381" s="60"/>
      <c r="L381" s="60"/>
      <c r="M381" s="60"/>
      <c r="O381" s="41"/>
      <c r="R381" s="60"/>
    </row>
    <row r="382" spans="6:18" ht="12.75" customHeight="1">
      <c r="F382" s="60"/>
      <c r="G382" s="60"/>
      <c r="H382" s="60"/>
      <c r="I382" s="60"/>
      <c r="J382" s="41"/>
      <c r="K382" s="60"/>
      <c r="L382" s="60"/>
      <c r="M382" s="60"/>
      <c r="O382" s="41"/>
      <c r="R382" s="60"/>
    </row>
    <row r="383" spans="6:18" ht="12.75" customHeight="1">
      <c r="F383" s="60"/>
      <c r="G383" s="60"/>
      <c r="H383" s="60"/>
      <c r="I383" s="60"/>
      <c r="J383" s="41"/>
      <c r="K383" s="60"/>
      <c r="L383" s="60"/>
      <c r="M383" s="60"/>
      <c r="O383" s="41"/>
      <c r="R383" s="60"/>
    </row>
    <row r="384" spans="6:18" ht="12.75" customHeight="1">
      <c r="F384" s="60"/>
      <c r="G384" s="60"/>
      <c r="H384" s="60"/>
      <c r="I384" s="60"/>
      <c r="J384" s="41"/>
      <c r="K384" s="60"/>
      <c r="L384" s="60"/>
      <c r="M384" s="60"/>
      <c r="O384" s="41"/>
      <c r="R384" s="60"/>
    </row>
    <row r="385" spans="6:18" ht="12.75" customHeight="1">
      <c r="F385" s="60"/>
      <c r="G385" s="60"/>
      <c r="H385" s="60"/>
      <c r="I385" s="60"/>
      <c r="J385" s="41"/>
      <c r="K385" s="60"/>
      <c r="L385" s="60"/>
      <c r="M385" s="60"/>
      <c r="O385" s="41"/>
      <c r="R385" s="60"/>
    </row>
    <row r="386" spans="6:18" ht="12.75" customHeight="1">
      <c r="F386" s="60"/>
      <c r="G386" s="60"/>
      <c r="H386" s="60"/>
      <c r="I386" s="60"/>
      <c r="J386" s="41"/>
      <c r="K386" s="60"/>
      <c r="L386" s="60"/>
      <c r="M386" s="60"/>
      <c r="O386" s="41"/>
      <c r="R386" s="60"/>
    </row>
    <row r="387" spans="6:18" ht="12.75" customHeight="1">
      <c r="F387" s="60"/>
      <c r="G387" s="60"/>
      <c r="H387" s="60"/>
      <c r="I387" s="60"/>
      <c r="J387" s="41"/>
      <c r="K387" s="60"/>
      <c r="L387" s="60"/>
      <c r="M387" s="60"/>
      <c r="O387" s="41"/>
      <c r="R387" s="60"/>
    </row>
    <row r="388" spans="6:18" ht="12.75" customHeight="1">
      <c r="F388" s="60"/>
      <c r="G388" s="60"/>
      <c r="H388" s="60"/>
      <c r="I388" s="60"/>
      <c r="J388" s="41"/>
      <c r="K388" s="60"/>
      <c r="L388" s="60"/>
      <c r="M388" s="60"/>
      <c r="O388" s="41"/>
      <c r="R388" s="60"/>
    </row>
    <row r="389" spans="6:18" ht="12.75" customHeight="1">
      <c r="F389" s="60"/>
      <c r="G389" s="60"/>
      <c r="H389" s="60"/>
      <c r="I389" s="60"/>
      <c r="J389" s="41"/>
      <c r="K389" s="60"/>
      <c r="L389" s="60"/>
      <c r="M389" s="60"/>
      <c r="O389" s="41"/>
      <c r="R389" s="60"/>
    </row>
    <row r="390" spans="6:18" ht="12.75" customHeight="1">
      <c r="F390" s="60"/>
      <c r="G390" s="60"/>
      <c r="H390" s="60"/>
      <c r="I390" s="60"/>
      <c r="J390" s="41"/>
      <c r="K390" s="60"/>
      <c r="L390" s="60"/>
      <c r="M390" s="60"/>
      <c r="O390" s="41"/>
      <c r="R390" s="60"/>
    </row>
    <row r="391" spans="6:18" ht="12.75" customHeight="1">
      <c r="F391" s="60"/>
      <c r="G391" s="60"/>
      <c r="H391" s="60"/>
      <c r="I391" s="60"/>
      <c r="J391" s="41"/>
      <c r="K391" s="60"/>
      <c r="L391" s="60"/>
      <c r="M391" s="60"/>
      <c r="O391" s="41"/>
      <c r="R391" s="60"/>
    </row>
    <row r="392" spans="6:18" ht="12.75" customHeight="1">
      <c r="F392" s="60"/>
      <c r="G392" s="60"/>
      <c r="H392" s="60"/>
      <c r="I392" s="60"/>
      <c r="J392" s="41"/>
      <c r="K392" s="60"/>
      <c r="L392" s="60"/>
      <c r="M392" s="60"/>
      <c r="O392" s="41"/>
      <c r="R392" s="60"/>
    </row>
    <row r="393" spans="6:18" ht="12.75" customHeight="1">
      <c r="F393" s="60"/>
      <c r="G393" s="60"/>
      <c r="H393" s="60"/>
      <c r="I393" s="60"/>
      <c r="J393" s="41"/>
      <c r="K393" s="60"/>
      <c r="L393" s="60"/>
      <c r="M393" s="60"/>
      <c r="O393" s="41"/>
      <c r="R393" s="60"/>
    </row>
    <row r="394" spans="6:18" ht="12.75" customHeight="1">
      <c r="F394" s="60"/>
      <c r="G394" s="60"/>
      <c r="H394" s="60"/>
      <c r="I394" s="60"/>
      <c r="J394" s="41"/>
      <c r="K394" s="60"/>
      <c r="L394" s="60"/>
      <c r="M394" s="60"/>
      <c r="O394" s="41"/>
      <c r="R394" s="60"/>
    </row>
    <row r="395" spans="6:18" ht="12.75" customHeight="1">
      <c r="F395" s="60"/>
      <c r="G395" s="60"/>
      <c r="H395" s="60"/>
      <c r="I395" s="60"/>
      <c r="J395" s="41"/>
      <c r="K395" s="60"/>
      <c r="L395" s="60"/>
      <c r="M395" s="60"/>
      <c r="O395" s="41"/>
      <c r="R395" s="60"/>
    </row>
    <row r="396" spans="6:18" ht="12.75" customHeight="1">
      <c r="F396" s="60"/>
      <c r="G396" s="60"/>
      <c r="H396" s="60"/>
      <c r="I396" s="60"/>
      <c r="J396" s="41"/>
      <c r="K396" s="60"/>
      <c r="L396" s="60"/>
      <c r="M396" s="60"/>
      <c r="O396" s="41"/>
      <c r="R396" s="60"/>
    </row>
    <row r="397" spans="6:18" ht="12.75" customHeight="1">
      <c r="F397" s="60"/>
      <c r="G397" s="60"/>
      <c r="H397" s="60"/>
      <c r="I397" s="60"/>
      <c r="J397" s="41"/>
      <c r="K397" s="60"/>
      <c r="L397" s="60"/>
      <c r="M397" s="60"/>
      <c r="O397" s="41"/>
      <c r="R397" s="60"/>
    </row>
    <row r="398" spans="6:18" ht="12.75" customHeight="1">
      <c r="F398" s="60"/>
      <c r="G398" s="60"/>
      <c r="H398" s="60"/>
      <c r="I398" s="60"/>
      <c r="J398" s="41"/>
      <c r="K398" s="60"/>
      <c r="L398" s="60"/>
      <c r="M398" s="60"/>
      <c r="O398" s="41"/>
      <c r="R398" s="60"/>
    </row>
    <row r="399" spans="6:18" ht="12.75" customHeight="1">
      <c r="F399" s="60"/>
      <c r="G399" s="60"/>
      <c r="H399" s="60"/>
      <c r="I399" s="60"/>
      <c r="J399" s="41"/>
      <c r="K399" s="60"/>
      <c r="L399" s="60"/>
      <c r="M399" s="60"/>
      <c r="O399" s="41"/>
      <c r="R399" s="60"/>
    </row>
    <row r="400" spans="6:18" ht="12.75" customHeight="1">
      <c r="F400" s="60"/>
      <c r="G400" s="60"/>
      <c r="H400" s="60"/>
      <c r="I400" s="60"/>
      <c r="J400" s="41"/>
      <c r="K400" s="60"/>
      <c r="L400" s="60"/>
      <c r="M400" s="60"/>
      <c r="O400" s="41"/>
      <c r="R400" s="60"/>
    </row>
    <row r="401" spans="6:18" ht="12.75" customHeight="1">
      <c r="F401" s="60"/>
      <c r="G401" s="60"/>
      <c r="H401" s="60"/>
      <c r="I401" s="60"/>
      <c r="J401" s="41"/>
      <c r="K401" s="60"/>
      <c r="L401" s="60"/>
      <c r="M401" s="60"/>
      <c r="O401" s="41"/>
      <c r="R401" s="60"/>
    </row>
    <row r="402" spans="6:18" ht="12.75" customHeight="1">
      <c r="F402" s="60"/>
      <c r="G402" s="60"/>
      <c r="H402" s="60"/>
      <c r="I402" s="60"/>
      <c r="J402" s="41"/>
      <c r="K402" s="60"/>
      <c r="L402" s="60"/>
      <c r="M402" s="60"/>
      <c r="O402" s="41"/>
      <c r="R402" s="60"/>
    </row>
    <row r="403" spans="6:18" ht="12.75" customHeight="1">
      <c r="F403" s="60"/>
      <c r="G403" s="60"/>
      <c r="H403" s="60"/>
      <c r="I403" s="60"/>
      <c r="J403" s="41"/>
      <c r="K403" s="60"/>
      <c r="L403" s="60"/>
      <c r="M403" s="60"/>
      <c r="O403" s="41"/>
      <c r="R403" s="60"/>
    </row>
    <row r="404" spans="6:18" ht="12.75" customHeight="1">
      <c r="F404" s="60"/>
      <c r="G404" s="60"/>
      <c r="H404" s="60"/>
      <c r="I404" s="60"/>
      <c r="J404" s="41"/>
      <c r="K404" s="60"/>
      <c r="L404" s="60"/>
      <c r="M404" s="60"/>
      <c r="O404" s="41"/>
      <c r="R404" s="60"/>
    </row>
    <row r="405" spans="6:18" ht="12.75" customHeight="1">
      <c r="F405" s="60"/>
      <c r="G405" s="60"/>
      <c r="H405" s="60"/>
      <c r="I405" s="60"/>
      <c r="J405" s="41"/>
      <c r="K405" s="60"/>
      <c r="L405" s="60"/>
      <c r="M405" s="60"/>
      <c r="O405" s="41"/>
      <c r="R405" s="60"/>
    </row>
    <row r="406" spans="6:18" ht="12.75" customHeight="1">
      <c r="F406" s="60"/>
      <c r="G406" s="60"/>
      <c r="H406" s="60"/>
      <c r="I406" s="60"/>
      <c r="J406" s="41"/>
      <c r="K406" s="60"/>
      <c r="L406" s="60"/>
      <c r="M406" s="60"/>
      <c r="O406" s="41"/>
      <c r="R406" s="60"/>
    </row>
    <row r="407" spans="6:18" ht="12.75" customHeight="1">
      <c r="F407" s="60"/>
      <c r="G407" s="60"/>
      <c r="H407" s="60"/>
      <c r="I407" s="60"/>
      <c r="J407" s="41"/>
      <c r="K407" s="60"/>
      <c r="L407" s="60"/>
      <c r="M407" s="60"/>
      <c r="O407" s="41"/>
      <c r="R407" s="60"/>
    </row>
    <row r="408" spans="6:18" ht="12.75" customHeight="1">
      <c r="F408" s="60"/>
      <c r="G408" s="60"/>
      <c r="H408" s="60"/>
      <c r="I408" s="60"/>
      <c r="J408" s="41"/>
      <c r="K408" s="60"/>
      <c r="L408" s="60"/>
      <c r="M408" s="60"/>
      <c r="O408" s="41"/>
      <c r="R408" s="60"/>
    </row>
    <row r="409" spans="6:18" ht="12.75" customHeight="1">
      <c r="F409" s="60"/>
      <c r="G409" s="60"/>
      <c r="H409" s="60"/>
      <c r="I409" s="60"/>
      <c r="J409" s="41"/>
      <c r="K409" s="60"/>
      <c r="L409" s="60"/>
      <c r="M409" s="60"/>
      <c r="O409" s="41"/>
      <c r="R409" s="60"/>
    </row>
    <row r="410" spans="6:18" ht="12.75" customHeight="1">
      <c r="F410" s="60"/>
      <c r="G410" s="60"/>
      <c r="H410" s="60"/>
      <c r="I410" s="60"/>
      <c r="J410" s="41"/>
      <c r="K410" s="60"/>
      <c r="L410" s="60"/>
      <c r="M410" s="60"/>
      <c r="O410" s="41"/>
      <c r="R410" s="60"/>
    </row>
    <row r="411" spans="6:18" ht="12.75" customHeight="1">
      <c r="F411" s="60"/>
      <c r="G411" s="60"/>
      <c r="H411" s="60"/>
      <c r="I411" s="60"/>
      <c r="J411" s="41"/>
      <c r="K411" s="60"/>
      <c r="L411" s="60"/>
      <c r="M411" s="60"/>
      <c r="O411" s="41"/>
      <c r="R411" s="60"/>
    </row>
    <row r="412" spans="6:18" ht="12.75" customHeight="1">
      <c r="F412" s="60"/>
      <c r="G412" s="60"/>
      <c r="H412" s="60"/>
      <c r="I412" s="60"/>
      <c r="J412" s="41"/>
      <c r="K412" s="60"/>
      <c r="L412" s="60"/>
      <c r="M412" s="60"/>
      <c r="O412" s="41"/>
      <c r="R412" s="60"/>
    </row>
    <row r="413" spans="6:18" ht="12.75" customHeight="1">
      <c r="F413" s="60"/>
      <c r="G413" s="60"/>
      <c r="H413" s="60"/>
      <c r="I413" s="60"/>
      <c r="J413" s="41"/>
      <c r="K413" s="60"/>
      <c r="L413" s="60"/>
      <c r="M413" s="60"/>
      <c r="O413" s="41"/>
      <c r="R413" s="60"/>
    </row>
    <row r="414" spans="6:18" ht="12.75" customHeight="1">
      <c r="F414" s="60"/>
      <c r="G414" s="60"/>
      <c r="H414" s="60"/>
      <c r="I414" s="60"/>
      <c r="J414" s="41"/>
      <c r="K414" s="60"/>
      <c r="L414" s="60"/>
      <c r="M414" s="60"/>
      <c r="O414" s="41"/>
      <c r="R414" s="60"/>
    </row>
    <row r="415" spans="6:18" ht="12.75" customHeight="1">
      <c r="F415" s="60"/>
      <c r="G415" s="60"/>
      <c r="H415" s="60"/>
      <c r="I415" s="60"/>
      <c r="J415" s="41"/>
      <c r="K415" s="60"/>
      <c r="L415" s="60"/>
      <c r="M415" s="60"/>
      <c r="O415" s="41"/>
      <c r="R415" s="60"/>
    </row>
    <row r="416" spans="6:18" ht="12.75" customHeight="1">
      <c r="F416" s="60"/>
      <c r="G416" s="60"/>
      <c r="H416" s="60"/>
      <c r="I416" s="60"/>
      <c r="J416" s="41"/>
      <c r="K416" s="60"/>
      <c r="L416" s="60"/>
      <c r="M416" s="60"/>
      <c r="O416" s="41"/>
      <c r="R416" s="60"/>
    </row>
    <row r="417" spans="6:18" ht="12.75" customHeight="1">
      <c r="F417" s="60"/>
      <c r="G417" s="60"/>
      <c r="H417" s="60"/>
      <c r="I417" s="60"/>
      <c r="J417" s="41"/>
      <c r="K417" s="60"/>
      <c r="L417" s="60"/>
      <c r="M417" s="60"/>
      <c r="O417" s="41"/>
      <c r="R417" s="60"/>
    </row>
    <row r="418" spans="6:18" ht="12.75" customHeight="1">
      <c r="F418" s="60"/>
      <c r="G418" s="60"/>
      <c r="H418" s="60"/>
      <c r="I418" s="60"/>
      <c r="J418" s="41"/>
      <c r="K418" s="60"/>
      <c r="L418" s="60"/>
      <c r="M418" s="60"/>
      <c r="O418" s="41"/>
      <c r="R418" s="60"/>
    </row>
    <row r="419" spans="6:18" ht="12.75" customHeight="1">
      <c r="F419" s="60"/>
      <c r="G419" s="60"/>
      <c r="H419" s="60"/>
      <c r="I419" s="60"/>
      <c r="J419" s="41"/>
      <c r="K419" s="60"/>
      <c r="L419" s="60"/>
      <c r="M419" s="60"/>
      <c r="O419" s="41"/>
      <c r="R419" s="60"/>
    </row>
    <row r="420" spans="6:18" ht="12.75" customHeight="1">
      <c r="F420" s="60"/>
      <c r="G420" s="60"/>
      <c r="H420" s="60"/>
      <c r="I420" s="60"/>
      <c r="J420" s="41"/>
      <c r="K420" s="60"/>
      <c r="L420" s="60"/>
      <c r="M420" s="60"/>
      <c r="O420" s="41"/>
      <c r="R420" s="60"/>
    </row>
    <row r="421" spans="6:18" ht="12.75" customHeight="1">
      <c r="F421" s="60"/>
      <c r="G421" s="60"/>
      <c r="H421" s="60"/>
      <c r="I421" s="60"/>
      <c r="J421" s="41"/>
      <c r="K421" s="60"/>
      <c r="L421" s="60"/>
      <c r="M421" s="60"/>
      <c r="O421" s="41"/>
      <c r="R421" s="60"/>
    </row>
    <row r="422" spans="6:18" ht="12.75" customHeight="1">
      <c r="F422" s="60"/>
      <c r="G422" s="60"/>
      <c r="H422" s="60"/>
      <c r="I422" s="60"/>
      <c r="J422" s="41"/>
      <c r="K422" s="60"/>
      <c r="L422" s="60"/>
      <c r="M422" s="60"/>
      <c r="O422" s="41"/>
      <c r="R422" s="60"/>
    </row>
    <row r="423" spans="6:18" ht="12.75" customHeight="1">
      <c r="F423" s="60"/>
      <c r="G423" s="60"/>
      <c r="H423" s="60"/>
      <c r="I423" s="60"/>
      <c r="J423" s="41"/>
      <c r="K423" s="60"/>
      <c r="L423" s="60"/>
      <c r="M423" s="60"/>
      <c r="O423" s="41"/>
      <c r="R423" s="60"/>
    </row>
    <row r="424" spans="6:18" ht="12.75" customHeight="1">
      <c r="F424" s="60"/>
      <c r="G424" s="60"/>
      <c r="H424" s="60"/>
      <c r="I424" s="60"/>
      <c r="J424" s="41"/>
      <c r="K424" s="60"/>
      <c r="L424" s="60"/>
      <c r="M424" s="60"/>
      <c r="O424" s="41"/>
      <c r="R424" s="60"/>
    </row>
    <row r="425" spans="6:18" ht="12.75" customHeight="1">
      <c r="F425" s="60"/>
      <c r="G425" s="60"/>
      <c r="H425" s="60"/>
      <c r="I425" s="60"/>
      <c r="J425" s="41"/>
      <c r="K425" s="60"/>
      <c r="L425" s="60"/>
      <c r="M425" s="60"/>
      <c r="O425" s="41"/>
      <c r="R425" s="60"/>
    </row>
    <row r="426" spans="6:18" ht="12.75" customHeight="1">
      <c r="F426" s="60"/>
      <c r="G426" s="60"/>
      <c r="H426" s="60"/>
      <c r="I426" s="60"/>
      <c r="J426" s="41"/>
      <c r="K426" s="60"/>
      <c r="L426" s="60"/>
      <c r="M426" s="60"/>
      <c r="O426" s="41"/>
      <c r="R426" s="60"/>
    </row>
    <row r="427" spans="6:18" ht="12.75" customHeight="1">
      <c r="F427" s="60"/>
      <c r="G427" s="60"/>
      <c r="H427" s="60"/>
      <c r="I427" s="60"/>
      <c r="J427" s="41"/>
      <c r="K427" s="60"/>
      <c r="L427" s="60"/>
      <c r="M427" s="60"/>
      <c r="O427" s="41"/>
      <c r="R427" s="60"/>
    </row>
    <row r="428" spans="6:18" ht="12.75" customHeight="1">
      <c r="F428" s="60"/>
      <c r="G428" s="60"/>
      <c r="H428" s="60"/>
      <c r="I428" s="60"/>
      <c r="J428" s="41"/>
      <c r="K428" s="60"/>
      <c r="L428" s="60"/>
      <c r="M428" s="60"/>
      <c r="O428" s="41"/>
      <c r="R428" s="60"/>
    </row>
    <row r="429" spans="6:18" ht="12.75" customHeight="1">
      <c r="F429" s="60"/>
      <c r="G429" s="60"/>
      <c r="H429" s="60"/>
      <c r="I429" s="60"/>
      <c r="J429" s="41"/>
      <c r="K429" s="60"/>
      <c r="L429" s="60"/>
      <c r="M429" s="60"/>
      <c r="O429" s="41"/>
      <c r="R429" s="60"/>
    </row>
    <row r="430" spans="6:18" ht="12.75" customHeight="1">
      <c r="F430" s="60"/>
      <c r="G430" s="60"/>
      <c r="H430" s="60"/>
      <c r="I430" s="60"/>
      <c r="J430" s="41"/>
      <c r="K430" s="60"/>
      <c r="L430" s="60"/>
      <c r="M430" s="60"/>
      <c r="O430" s="41"/>
      <c r="R430" s="60"/>
    </row>
    <row r="431" spans="6:18" ht="12.75" customHeight="1">
      <c r="F431" s="60"/>
      <c r="G431" s="60"/>
      <c r="H431" s="60"/>
      <c r="I431" s="60"/>
      <c r="J431" s="41"/>
      <c r="K431" s="60"/>
      <c r="L431" s="60"/>
      <c r="M431" s="60"/>
      <c r="O431" s="41"/>
      <c r="R431" s="60"/>
    </row>
    <row r="432" spans="6:18" ht="12.75" customHeight="1">
      <c r="F432" s="60"/>
      <c r="G432" s="60"/>
      <c r="H432" s="60"/>
      <c r="I432" s="60"/>
      <c r="J432" s="41"/>
      <c r="K432" s="60"/>
      <c r="L432" s="60"/>
      <c r="M432" s="60"/>
      <c r="O432" s="41"/>
      <c r="R432" s="60"/>
    </row>
    <row r="433" spans="6:18" ht="12.75" customHeight="1">
      <c r="F433" s="60"/>
      <c r="G433" s="60"/>
      <c r="H433" s="60"/>
      <c r="I433" s="60"/>
      <c r="J433" s="41"/>
      <c r="K433" s="60"/>
      <c r="L433" s="60"/>
      <c r="M433" s="60"/>
      <c r="O433" s="41"/>
      <c r="R433" s="60"/>
    </row>
    <row r="434" spans="6:18" ht="12.75" customHeight="1">
      <c r="F434" s="60"/>
      <c r="G434" s="60"/>
      <c r="H434" s="60"/>
      <c r="I434" s="60"/>
      <c r="J434" s="41"/>
      <c r="K434" s="60"/>
      <c r="L434" s="60"/>
      <c r="M434" s="60"/>
      <c r="O434" s="41"/>
      <c r="R434" s="60"/>
    </row>
    <row r="435" spans="6:18" ht="12.75" customHeight="1">
      <c r="F435" s="60"/>
      <c r="G435" s="60"/>
      <c r="H435" s="60"/>
      <c r="I435" s="60"/>
      <c r="J435" s="41"/>
      <c r="K435" s="60"/>
      <c r="L435" s="60"/>
      <c r="M435" s="60"/>
      <c r="O435" s="41"/>
      <c r="R435" s="60"/>
    </row>
    <row r="436" spans="6:18" ht="12.75" customHeight="1">
      <c r="F436" s="60"/>
      <c r="G436" s="60"/>
      <c r="H436" s="60"/>
      <c r="I436" s="60"/>
      <c r="J436" s="41"/>
      <c r="K436" s="60"/>
      <c r="L436" s="60"/>
      <c r="M436" s="60"/>
      <c r="O436" s="41"/>
      <c r="R436" s="60"/>
    </row>
    <row r="437" spans="6:18" ht="12.75" customHeight="1">
      <c r="F437" s="60"/>
      <c r="G437" s="60"/>
      <c r="H437" s="60"/>
      <c r="I437" s="60"/>
      <c r="J437" s="41"/>
      <c r="K437" s="60"/>
      <c r="L437" s="60"/>
      <c r="M437" s="60"/>
      <c r="O437" s="41"/>
      <c r="R437" s="60"/>
    </row>
    <row r="438" spans="6:18" ht="12.75" customHeight="1">
      <c r="F438" s="60"/>
      <c r="G438" s="60"/>
      <c r="H438" s="60"/>
      <c r="I438" s="60"/>
      <c r="J438" s="41"/>
      <c r="K438" s="60"/>
      <c r="L438" s="60"/>
      <c r="M438" s="60"/>
      <c r="O438" s="41"/>
      <c r="R438" s="60"/>
    </row>
    <row r="439" spans="6:18" ht="12.75" customHeight="1">
      <c r="F439" s="60"/>
      <c r="G439" s="60"/>
      <c r="H439" s="60"/>
      <c r="I439" s="60"/>
      <c r="J439" s="41"/>
      <c r="K439" s="60"/>
      <c r="L439" s="60"/>
      <c r="M439" s="60"/>
      <c r="O439" s="41"/>
      <c r="R439" s="60"/>
    </row>
    <row r="440" spans="6:18" ht="12.75" customHeight="1">
      <c r="F440" s="60"/>
      <c r="G440" s="60"/>
      <c r="H440" s="60"/>
      <c r="I440" s="60"/>
      <c r="J440" s="41"/>
      <c r="K440" s="60"/>
      <c r="L440" s="60"/>
      <c r="M440" s="60"/>
      <c r="O440" s="41"/>
      <c r="R440" s="60"/>
    </row>
    <row r="441" spans="6:18" ht="12.75" customHeight="1">
      <c r="F441" s="60"/>
      <c r="G441" s="60"/>
      <c r="H441" s="60"/>
      <c r="I441" s="60"/>
      <c r="J441" s="41"/>
      <c r="K441" s="60"/>
      <c r="L441" s="60"/>
      <c r="M441" s="60"/>
      <c r="O441" s="41"/>
      <c r="R441" s="60"/>
    </row>
    <row r="442" spans="6:18" ht="12.75" customHeight="1">
      <c r="F442" s="60"/>
      <c r="G442" s="60"/>
      <c r="H442" s="60"/>
      <c r="I442" s="60"/>
      <c r="J442" s="41"/>
      <c r="K442" s="60"/>
      <c r="L442" s="60"/>
      <c r="M442" s="60"/>
      <c r="O442" s="41"/>
      <c r="R442" s="60"/>
    </row>
    <row r="443" spans="6:18" ht="12.75" customHeight="1">
      <c r="F443" s="60"/>
      <c r="G443" s="60"/>
      <c r="H443" s="60"/>
      <c r="I443" s="60"/>
      <c r="J443" s="41"/>
      <c r="K443" s="60"/>
      <c r="L443" s="60"/>
      <c r="M443" s="60"/>
      <c r="O443" s="41"/>
      <c r="R443" s="60"/>
    </row>
    <row r="444" spans="6:18" ht="12.75" customHeight="1">
      <c r="F444" s="60"/>
      <c r="G444" s="60"/>
      <c r="H444" s="60"/>
      <c r="I444" s="60"/>
      <c r="J444" s="41"/>
      <c r="K444" s="60"/>
      <c r="L444" s="60"/>
      <c r="M444" s="60"/>
      <c r="O444" s="41"/>
      <c r="R444" s="60"/>
    </row>
    <row r="445" spans="6:18" ht="12.75" customHeight="1">
      <c r="F445" s="60"/>
      <c r="G445" s="60"/>
      <c r="H445" s="60"/>
      <c r="I445" s="60"/>
      <c r="J445" s="41"/>
      <c r="K445" s="60"/>
      <c r="L445" s="60"/>
      <c r="M445" s="60"/>
      <c r="O445" s="41"/>
      <c r="R445" s="60"/>
    </row>
    <row r="446" spans="6:18" ht="12.75" customHeight="1">
      <c r="F446" s="60"/>
      <c r="G446" s="60"/>
      <c r="H446" s="60"/>
      <c r="I446" s="60"/>
      <c r="J446" s="41"/>
      <c r="K446" s="60"/>
      <c r="L446" s="60"/>
      <c r="M446" s="60"/>
      <c r="O446" s="41"/>
      <c r="R446" s="60"/>
    </row>
    <row r="447" spans="6:18" ht="12.75" customHeight="1">
      <c r="F447" s="60"/>
      <c r="G447" s="60"/>
      <c r="H447" s="60"/>
      <c r="I447" s="60"/>
      <c r="J447" s="41"/>
      <c r="K447" s="60"/>
      <c r="L447" s="60"/>
      <c r="M447" s="60"/>
      <c r="O447" s="41"/>
      <c r="R447" s="60"/>
    </row>
    <row r="448" spans="6:18" ht="12.75" customHeight="1">
      <c r="F448" s="60"/>
      <c r="G448" s="60"/>
      <c r="H448" s="60"/>
      <c r="I448" s="60"/>
      <c r="J448" s="41"/>
      <c r="K448" s="60"/>
      <c r="L448" s="60"/>
      <c r="M448" s="60"/>
      <c r="O448" s="41"/>
      <c r="R448" s="60"/>
    </row>
    <row r="449" spans="6:18" ht="12.75" customHeight="1">
      <c r="F449" s="60"/>
      <c r="G449" s="60"/>
      <c r="H449" s="60"/>
      <c r="I449" s="60"/>
      <c r="J449" s="41"/>
      <c r="K449" s="60"/>
      <c r="L449" s="60"/>
      <c r="M449" s="60"/>
      <c r="O449" s="41"/>
      <c r="R449" s="60"/>
    </row>
    <row r="450" spans="6:18" ht="12.75" customHeight="1">
      <c r="F450" s="60"/>
      <c r="G450" s="60"/>
      <c r="H450" s="60"/>
      <c r="I450" s="60"/>
      <c r="J450" s="41"/>
      <c r="K450" s="60"/>
      <c r="L450" s="60"/>
      <c r="M450" s="60"/>
      <c r="O450" s="41"/>
      <c r="R450" s="60"/>
    </row>
    <row r="451" spans="6:18" ht="12.75" customHeight="1">
      <c r="F451" s="60"/>
      <c r="G451" s="60"/>
      <c r="H451" s="60"/>
      <c r="I451" s="60"/>
      <c r="J451" s="41"/>
      <c r="K451" s="60"/>
      <c r="L451" s="60"/>
      <c r="M451" s="60"/>
      <c r="O451" s="41"/>
      <c r="R451" s="60"/>
    </row>
    <row r="452" spans="6:18" ht="12.75" customHeight="1">
      <c r="F452" s="60"/>
      <c r="G452" s="60"/>
      <c r="H452" s="60"/>
      <c r="I452" s="60"/>
      <c r="J452" s="41"/>
      <c r="K452" s="60"/>
      <c r="L452" s="60"/>
      <c r="M452" s="60"/>
      <c r="O452" s="41"/>
      <c r="R452" s="60"/>
    </row>
    <row r="453" spans="6:18" ht="12.75" customHeight="1">
      <c r="F453" s="60"/>
      <c r="G453" s="60"/>
      <c r="H453" s="60"/>
      <c r="I453" s="60"/>
      <c r="J453" s="41"/>
      <c r="K453" s="60"/>
      <c r="L453" s="60"/>
      <c r="M453" s="60"/>
      <c r="O453" s="41"/>
      <c r="R453" s="60"/>
    </row>
    <row r="454" spans="6:18" ht="12.75" customHeight="1">
      <c r="F454" s="60"/>
      <c r="G454" s="60"/>
      <c r="H454" s="60"/>
      <c r="I454" s="60"/>
      <c r="J454" s="41"/>
      <c r="K454" s="60"/>
      <c r="L454" s="60"/>
      <c r="M454" s="60"/>
      <c r="O454" s="41"/>
      <c r="R454" s="60"/>
    </row>
    <row r="455" spans="6:18" ht="12.75" customHeight="1">
      <c r="F455" s="60"/>
      <c r="G455" s="60"/>
      <c r="H455" s="60"/>
      <c r="I455" s="60"/>
      <c r="J455" s="41"/>
      <c r="K455" s="60"/>
      <c r="L455" s="60"/>
      <c r="M455" s="60"/>
      <c r="O455" s="41"/>
      <c r="R455" s="60"/>
    </row>
    <row r="456" spans="6:18" ht="12.75" customHeight="1">
      <c r="F456" s="60"/>
      <c r="G456" s="60"/>
      <c r="H456" s="60"/>
      <c r="I456" s="60"/>
      <c r="J456" s="41"/>
      <c r="K456" s="60"/>
      <c r="L456" s="60"/>
      <c r="M456" s="60"/>
      <c r="O456" s="41"/>
      <c r="R456" s="60"/>
    </row>
    <row r="457" spans="6:18" ht="12.75" customHeight="1">
      <c r="F457" s="60"/>
      <c r="G457" s="60"/>
      <c r="H457" s="60"/>
      <c r="I457" s="60"/>
      <c r="J457" s="41"/>
      <c r="K457" s="60"/>
      <c r="L457" s="60"/>
      <c r="M457" s="60"/>
      <c r="O457" s="41"/>
      <c r="R457" s="60"/>
    </row>
    <row r="458" spans="6:18" ht="12.75" customHeight="1">
      <c r="F458" s="60"/>
      <c r="G458" s="60"/>
      <c r="H458" s="60"/>
      <c r="I458" s="60"/>
      <c r="J458" s="41"/>
      <c r="K458" s="60"/>
      <c r="L458" s="60"/>
      <c r="M458" s="60"/>
      <c r="O458" s="41"/>
      <c r="R458" s="60"/>
    </row>
    <row r="459" spans="6:18" ht="12.75" customHeight="1">
      <c r="F459" s="60"/>
      <c r="G459" s="60"/>
      <c r="H459" s="60"/>
      <c r="I459" s="60"/>
      <c r="J459" s="41"/>
      <c r="K459" s="60"/>
      <c r="L459" s="60"/>
      <c r="M459" s="60"/>
      <c r="O459" s="41"/>
      <c r="R459" s="60"/>
    </row>
    <row r="460" spans="6:18" ht="12.75" customHeight="1">
      <c r="F460" s="60"/>
      <c r="G460" s="60"/>
      <c r="H460" s="60"/>
      <c r="I460" s="60"/>
      <c r="J460" s="41"/>
      <c r="K460" s="60"/>
      <c r="L460" s="60"/>
      <c r="M460" s="60"/>
      <c r="O460" s="41"/>
      <c r="R460" s="60"/>
    </row>
    <row r="461" spans="6:18" ht="12.75" customHeight="1">
      <c r="F461" s="60"/>
      <c r="G461" s="60"/>
      <c r="H461" s="60"/>
      <c r="I461" s="60"/>
      <c r="J461" s="41"/>
      <c r="K461" s="60"/>
      <c r="L461" s="60"/>
      <c r="M461" s="60"/>
      <c r="O461" s="41"/>
      <c r="R461" s="60"/>
    </row>
    <row r="462" spans="6:18" ht="12.75" customHeight="1">
      <c r="F462" s="60"/>
      <c r="G462" s="60"/>
      <c r="H462" s="60"/>
      <c r="I462" s="60"/>
      <c r="J462" s="41"/>
      <c r="K462" s="60"/>
      <c r="L462" s="60"/>
      <c r="M462" s="60"/>
      <c r="O462" s="41"/>
      <c r="R462" s="60"/>
    </row>
    <row r="463" spans="6:18" ht="12.75" customHeight="1">
      <c r="F463" s="60"/>
      <c r="G463" s="60"/>
      <c r="H463" s="60"/>
      <c r="I463" s="60"/>
      <c r="J463" s="41"/>
      <c r="K463" s="60"/>
      <c r="L463" s="60"/>
      <c r="M463" s="60"/>
      <c r="O463" s="41"/>
      <c r="R463" s="60"/>
    </row>
    <row r="464" spans="6:18" ht="12.75" customHeight="1">
      <c r="F464" s="60"/>
      <c r="G464" s="60"/>
      <c r="H464" s="60"/>
      <c r="I464" s="60"/>
      <c r="J464" s="41"/>
      <c r="K464" s="60"/>
      <c r="L464" s="60"/>
      <c r="M464" s="60"/>
      <c r="O464" s="41"/>
      <c r="R464" s="60"/>
    </row>
    <row r="465" spans="6:18" ht="12.75" customHeight="1">
      <c r="F465" s="60"/>
      <c r="G465" s="60"/>
      <c r="H465" s="60"/>
      <c r="I465" s="60"/>
      <c r="J465" s="41"/>
      <c r="K465" s="60"/>
      <c r="L465" s="60"/>
      <c r="M465" s="60"/>
      <c r="O465" s="41"/>
      <c r="R465" s="60"/>
    </row>
    <row r="466" spans="6:18" ht="12.75" customHeight="1">
      <c r="F466" s="60"/>
      <c r="G466" s="60"/>
      <c r="H466" s="60"/>
      <c r="I466" s="60"/>
      <c r="J466" s="41"/>
      <c r="K466" s="60"/>
      <c r="L466" s="60"/>
      <c r="M466" s="60"/>
      <c r="O466" s="41"/>
      <c r="R466" s="60"/>
    </row>
    <row r="467" spans="6:18" ht="12.75" customHeight="1">
      <c r="F467" s="60"/>
      <c r="G467" s="60"/>
      <c r="H467" s="60"/>
      <c r="I467" s="60"/>
      <c r="J467" s="41"/>
      <c r="K467" s="60"/>
      <c r="L467" s="60"/>
      <c r="M467" s="60"/>
      <c r="O467" s="41"/>
      <c r="R467" s="60"/>
    </row>
    <row r="468" spans="6:18" ht="12.75" customHeight="1">
      <c r="F468" s="60"/>
      <c r="G468" s="60"/>
      <c r="H468" s="60"/>
      <c r="I468" s="60"/>
      <c r="J468" s="41"/>
      <c r="K468" s="60"/>
      <c r="L468" s="60"/>
      <c r="M468" s="60"/>
      <c r="O468" s="41"/>
      <c r="R468" s="60"/>
    </row>
    <row r="469" spans="6:18" ht="12.75" customHeight="1">
      <c r="F469" s="60"/>
      <c r="G469" s="60"/>
      <c r="H469" s="60"/>
      <c r="I469" s="60"/>
      <c r="J469" s="41"/>
      <c r="K469" s="60"/>
      <c r="L469" s="60"/>
      <c r="M469" s="60"/>
      <c r="O469" s="41"/>
      <c r="R469" s="60"/>
    </row>
    <row r="470" spans="6:18" ht="12.75" customHeight="1">
      <c r="F470" s="60"/>
      <c r="G470" s="60"/>
      <c r="H470" s="60"/>
      <c r="I470" s="60"/>
      <c r="J470" s="41"/>
      <c r="K470" s="60"/>
      <c r="L470" s="60"/>
      <c r="M470" s="60"/>
      <c r="O470" s="41"/>
      <c r="R470" s="60"/>
    </row>
    <row r="471" spans="6:18" ht="12.75" customHeight="1">
      <c r="F471" s="60"/>
      <c r="G471" s="60"/>
      <c r="H471" s="60"/>
      <c r="I471" s="60"/>
      <c r="J471" s="41"/>
      <c r="K471" s="60"/>
      <c r="L471" s="60"/>
      <c r="M471" s="60"/>
      <c r="O471" s="41"/>
      <c r="R471" s="60"/>
    </row>
    <row r="472" spans="6:18" ht="12.75" customHeight="1">
      <c r="F472" s="60"/>
      <c r="G472" s="60"/>
      <c r="H472" s="60"/>
      <c r="I472" s="60"/>
      <c r="J472" s="41"/>
      <c r="K472" s="60"/>
      <c r="L472" s="60"/>
      <c r="M472" s="60"/>
      <c r="O472" s="41"/>
      <c r="R472" s="60"/>
    </row>
    <row r="473" spans="6:18" ht="12.75" customHeight="1">
      <c r="F473" s="60"/>
      <c r="G473" s="60"/>
      <c r="H473" s="60"/>
      <c r="I473" s="60"/>
      <c r="J473" s="41"/>
      <c r="K473" s="60"/>
      <c r="L473" s="60"/>
      <c r="M473" s="60"/>
      <c r="O473" s="41"/>
      <c r="R473" s="60"/>
    </row>
    <row r="474" spans="6:18" ht="12.75" customHeight="1">
      <c r="F474" s="60"/>
      <c r="G474" s="60"/>
      <c r="H474" s="60"/>
      <c r="I474" s="60"/>
      <c r="J474" s="41"/>
      <c r="K474" s="60"/>
      <c r="L474" s="60"/>
      <c r="M474" s="60"/>
      <c r="O474" s="41"/>
      <c r="R474" s="60"/>
    </row>
    <row r="475" spans="6:18" ht="12.75" customHeight="1">
      <c r="F475" s="60"/>
      <c r="G475" s="60"/>
      <c r="H475" s="60"/>
      <c r="I475" s="60"/>
      <c r="J475" s="41"/>
      <c r="K475" s="60"/>
      <c r="L475" s="60"/>
      <c r="M475" s="60"/>
      <c r="O475" s="41"/>
      <c r="R475" s="60"/>
    </row>
    <row r="476" spans="6:18" ht="12.75" customHeight="1">
      <c r="F476" s="60"/>
      <c r="G476" s="60"/>
      <c r="H476" s="60"/>
      <c r="I476" s="60"/>
      <c r="J476" s="41"/>
      <c r="K476" s="60"/>
      <c r="L476" s="60"/>
      <c r="M476" s="60"/>
      <c r="O476" s="41"/>
      <c r="R476" s="60"/>
    </row>
    <row r="477" spans="6:18" ht="12.75" customHeight="1">
      <c r="F477" s="60"/>
      <c r="G477" s="60"/>
      <c r="H477" s="60"/>
      <c r="I477" s="60"/>
      <c r="J477" s="41"/>
      <c r="K477" s="60"/>
      <c r="L477" s="60"/>
      <c r="M477" s="60"/>
      <c r="O477" s="41"/>
      <c r="R477" s="60"/>
    </row>
    <row r="478" spans="6:18" ht="12.75" customHeight="1">
      <c r="F478" s="60"/>
      <c r="G478" s="60"/>
      <c r="H478" s="60"/>
      <c r="I478" s="60"/>
      <c r="J478" s="41"/>
      <c r="K478" s="60"/>
      <c r="L478" s="60"/>
      <c r="M478" s="60"/>
      <c r="O478" s="41"/>
      <c r="R478" s="60"/>
    </row>
    <row r="479" spans="6:18" ht="12.75" customHeight="1">
      <c r="F479" s="60"/>
      <c r="G479" s="60"/>
      <c r="H479" s="60"/>
      <c r="I479" s="60"/>
      <c r="J479" s="41"/>
      <c r="K479" s="60"/>
      <c r="L479" s="60"/>
      <c r="M479" s="60"/>
      <c r="O479" s="41"/>
      <c r="R479" s="60"/>
    </row>
    <row r="480" spans="6:18" ht="12.75" customHeight="1">
      <c r="F480" s="60"/>
      <c r="G480" s="60"/>
      <c r="H480" s="60"/>
      <c r="I480" s="60"/>
      <c r="J480" s="41"/>
      <c r="K480" s="60"/>
      <c r="L480" s="60"/>
      <c r="M480" s="60"/>
      <c r="O480" s="41"/>
      <c r="R480" s="60"/>
    </row>
    <row r="481" spans="6:18" ht="12.75" customHeight="1">
      <c r="F481" s="60"/>
      <c r="G481" s="60"/>
      <c r="H481" s="60"/>
      <c r="I481" s="60"/>
      <c r="J481" s="41"/>
      <c r="K481" s="60"/>
      <c r="L481" s="60"/>
      <c r="M481" s="60"/>
      <c r="O481" s="41"/>
      <c r="R481" s="60"/>
    </row>
    <row r="482" spans="6:18" ht="12.75" customHeight="1">
      <c r="F482" s="60"/>
      <c r="G482" s="60"/>
      <c r="H482" s="60"/>
      <c r="I482" s="60"/>
      <c r="J482" s="41"/>
      <c r="K482" s="60"/>
      <c r="L482" s="60"/>
      <c r="M482" s="60"/>
      <c r="O482" s="41"/>
      <c r="R482" s="60"/>
    </row>
    <row r="483" spans="6:18" ht="12.75" customHeight="1">
      <c r="F483" s="60"/>
      <c r="G483" s="60"/>
      <c r="H483" s="60"/>
      <c r="I483" s="60"/>
      <c r="J483" s="41"/>
      <c r="K483" s="60"/>
      <c r="L483" s="60"/>
      <c r="M483" s="60"/>
      <c r="O483" s="41"/>
      <c r="R483" s="60"/>
    </row>
    <row r="484" spans="6:18" ht="12.75" customHeight="1">
      <c r="F484" s="60"/>
      <c r="G484" s="60"/>
      <c r="H484" s="60"/>
      <c r="I484" s="60"/>
      <c r="J484" s="41"/>
      <c r="K484" s="60"/>
      <c r="L484" s="60"/>
      <c r="M484" s="60"/>
      <c r="O484" s="41"/>
      <c r="R484" s="60"/>
    </row>
    <row r="485" spans="6:18" ht="12.75" customHeight="1">
      <c r="F485" s="60"/>
      <c r="G485" s="60"/>
      <c r="H485" s="60"/>
      <c r="I485" s="60"/>
      <c r="J485" s="41"/>
      <c r="K485" s="60"/>
      <c r="L485" s="60"/>
      <c r="M485" s="60"/>
      <c r="O485" s="41"/>
      <c r="R485" s="60"/>
    </row>
    <row r="486" spans="6:18" ht="12.75" customHeight="1">
      <c r="F486" s="60"/>
      <c r="G486" s="60"/>
      <c r="H486" s="60"/>
      <c r="I486" s="60"/>
      <c r="J486" s="41"/>
      <c r="K486" s="60"/>
      <c r="L486" s="60"/>
      <c r="M486" s="60"/>
      <c r="O486" s="41"/>
      <c r="R486" s="60"/>
    </row>
    <row r="487" spans="6:18" ht="12.75" customHeight="1">
      <c r="F487" s="60"/>
      <c r="G487" s="60"/>
      <c r="H487" s="60"/>
      <c r="I487" s="60"/>
      <c r="J487" s="41"/>
      <c r="K487" s="60"/>
      <c r="L487" s="60"/>
      <c r="M487" s="60"/>
      <c r="O487" s="41"/>
      <c r="R487" s="60"/>
    </row>
    <row r="488" spans="6:18" ht="12.75" customHeight="1">
      <c r="F488" s="60"/>
      <c r="G488" s="60"/>
      <c r="H488" s="60"/>
      <c r="I488" s="60"/>
      <c r="J488" s="41"/>
      <c r="K488" s="60"/>
      <c r="L488" s="60"/>
      <c r="M488" s="60"/>
      <c r="O488" s="41"/>
      <c r="R488" s="60"/>
    </row>
    <row r="489" spans="6:18" ht="12.75" customHeight="1">
      <c r="F489" s="60"/>
      <c r="G489" s="60"/>
      <c r="H489" s="60"/>
      <c r="I489" s="60"/>
      <c r="J489" s="41"/>
      <c r="K489" s="60"/>
      <c r="L489" s="60"/>
      <c r="M489" s="60"/>
      <c r="O489" s="41"/>
      <c r="R489" s="60"/>
    </row>
    <row r="490" spans="6:18" ht="12.75" customHeight="1">
      <c r="F490" s="60"/>
      <c r="G490" s="60"/>
      <c r="H490" s="60"/>
      <c r="I490" s="60"/>
      <c r="J490" s="41"/>
      <c r="K490" s="60"/>
      <c r="L490" s="60"/>
      <c r="M490" s="60"/>
      <c r="O490" s="41"/>
      <c r="R490" s="60"/>
    </row>
    <row r="491" spans="6:18" ht="12.75" customHeight="1">
      <c r="F491" s="60"/>
      <c r="G491" s="60"/>
      <c r="H491" s="60"/>
      <c r="I491" s="60"/>
      <c r="J491" s="41"/>
      <c r="K491" s="60"/>
      <c r="L491" s="60"/>
      <c r="M491" s="60"/>
      <c r="O491" s="41"/>
      <c r="R491" s="60"/>
    </row>
    <row r="492" spans="6:18" ht="12.75" customHeight="1">
      <c r="F492" s="60"/>
      <c r="G492" s="60"/>
      <c r="H492" s="60"/>
      <c r="I492" s="60"/>
      <c r="J492" s="41"/>
      <c r="K492" s="60"/>
      <c r="L492" s="60"/>
      <c r="M492" s="60"/>
      <c r="O492" s="41"/>
      <c r="R492" s="60"/>
    </row>
    <row r="493" spans="6:18" ht="12.75" customHeight="1">
      <c r="F493" s="60"/>
      <c r="G493" s="60"/>
      <c r="H493" s="60"/>
      <c r="I493" s="60"/>
      <c r="J493" s="41"/>
      <c r="K493" s="60"/>
      <c r="L493" s="60"/>
      <c r="M493" s="60"/>
      <c r="O493" s="41"/>
      <c r="R493" s="60"/>
    </row>
    <row r="494" spans="6:18" ht="12.75" customHeight="1">
      <c r="F494" s="60"/>
      <c r="G494" s="60"/>
      <c r="H494" s="60"/>
      <c r="I494" s="60"/>
      <c r="J494" s="41"/>
      <c r="K494" s="60"/>
      <c r="L494" s="60"/>
      <c r="M494" s="60"/>
      <c r="O494" s="41"/>
      <c r="R494" s="60"/>
    </row>
    <row r="495" spans="6:18" ht="12.75" customHeight="1">
      <c r="F495" s="60"/>
      <c r="G495" s="60"/>
      <c r="H495" s="60"/>
      <c r="I495" s="60"/>
      <c r="J495" s="41"/>
      <c r="K495" s="60"/>
      <c r="L495" s="60"/>
      <c r="M495" s="60"/>
      <c r="O495" s="41"/>
      <c r="R495" s="60"/>
    </row>
    <row r="496" spans="6:18" ht="12.75" customHeight="1">
      <c r="F496" s="60"/>
      <c r="G496" s="60"/>
      <c r="H496" s="60"/>
      <c r="I496" s="60"/>
      <c r="J496" s="41"/>
      <c r="K496" s="60"/>
      <c r="L496" s="60"/>
      <c r="M496" s="60"/>
      <c r="O496" s="41"/>
      <c r="R496" s="60"/>
    </row>
    <row r="497" spans="6:18" ht="12.75" customHeight="1">
      <c r="F497" s="60"/>
      <c r="G497" s="60"/>
      <c r="H497" s="60"/>
      <c r="I497" s="60"/>
      <c r="J497" s="41"/>
      <c r="K497" s="60"/>
      <c r="L497" s="60"/>
      <c r="M497" s="60"/>
      <c r="O497" s="41"/>
      <c r="R497" s="60"/>
    </row>
    <row r="498" spans="6:18" ht="12.75" customHeight="1">
      <c r="F498" s="60"/>
      <c r="G498" s="60"/>
      <c r="H498" s="60"/>
      <c r="I498" s="60"/>
      <c r="J498" s="41"/>
      <c r="K498" s="60"/>
      <c r="L498" s="60"/>
      <c r="M498" s="60"/>
      <c r="O498" s="41"/>
      <c r="R498" s="60"/>
    </row>
    <row r="499" spans="6:18" ht="12.75" customHeight="1">
      <c r="F499" s="60"/>
      <c r="G499" s="60"/>
      <c r="H499" s="60"/>
      <c r="I499" s="60"/>
      <c r="J499" s="41"/>
      <c r="K499" s="60"/>
      <c r="L499" s="60"/>
      <c r="M499" s="60"/>
      <c r="O499" s="41"/>
      <c r="R499" s="60"/>
    </row>
    <row r="500" spans="6:18" ht="12.75" customHeight="1">
      <c r="F500" s="60"/>
      <c r="G500" s="60"/>
      <c r="H500" s="60"/>
      <c r="I500" s="60"/>
      <c r="J500" s="41"/>
      <c r="K500" s="60"/>
      <c r="L500" s="60"/>
      <c r="M500" s="60"/>
      <c r="O500" s="41"/>
      <c r="R500" s="60"/>
    </row>
    <row r="501" spans="6:18" ht="12.75" customHeight="1">
      <c r="F501" s="60"/>
      <c r="G501" s="60"/>
      <c r="H501" s="60"/>
      <c r="I501" s="60"/>
      <c r="J501" s="41"/>
      <c r="K501" s="60"/>
      <c r="L501" s="60"/>
      <c r="M501" s="60"/>
      <c r="O501" s="41"/>
      <c r="R501" s="60"/>
    </row>
    <row r="502" spans="6:18" ht="12.75" customHeight="1">
      <c r="F502" s="60"/>
      <c r="G502" s="60"/>
      <c r="H502" s="60"/>
      <c r="I502" s="60"/>
      <c r="J502" s="41"/>
      <c r="K502" s="60"/>
      <c r="L502" s="60"/>
      <c r="M502" s="60"/>
      <c r="O502" s="41"/>
      <c r="R502" s="60"/>
    </row>
    <row r="503" spans="6:18" ht="12.75" customHeight="1">
      <c r="F503" s="60"/>
      <c r="G503" s="60"/>
      <c r="H503" s="60"/>
      <c r="I503" s="60"/>
      <c r="J503" s="41"/>
      <c r="K503" s="60"/>
      <c r="L503" s="60"/>
      <c r="M503" s="60"/>
      <c r="O503" s="41"/>
      <c r="R503" s="60"/>
    </row>
    <row r="504" spans="6:18" ht="12.75" customHeight="1">
      <c r="F504" s="60"/>
      <c r="G504" s="60"/>
      <c r="H504" s="60"/>
      <c r="I504" s="60"/>
      <c r="J504" s="41"/>
      <c r="K504" s="60"/>
      <c r="L504" s="60"/>
      <c r="M504" s="60"/>
      <c r="O504" s="41"/>
      <c r="R504" s="60"/>
    </row>
    <row r="505" spans="6:18" ht="12.75" customHeight="1">
      <c r="F505" s="60"/>
      <c r="G505" s="60"/>
      <c r="H505" s="60"/>
      <c r="I505" s="60"/>
      <c r="J505" s="41"/>
      <c r="K505" s="60"/>
      <c r="L505" s="60"/>
      <c r="M505" s="60"/>
      <c r="O505" s="41"/>
      <c r="R505" s="60"/>
    </row>
    <row r="506" spans="6:18" ht="12.75" customHeight="1">
      <c r="F506" s="60"/>
      <c r="G506" s="60"/>
      <c r="H506" s="60"/>
      <c r="I506" s="60"/>
      <c r="J506" s="41"/>
      <c r="K506" s="60"/>
      <c r="L506" s="60"/>
      <c r="M506" s="60"/>
      <c r="O506" s="41"/>
      <c r="R506" s="60"/>
    </row>
    <row r="507" spans="6:18" ht="12.75" customHeight="1">
      <c r="F507" s="60"/>
      <c r="G507" s="60"/>
      <c r="H507" s="60"/>
      <c r="I507" s="60"/>
      <c r="J507" s="41"/>
      <c r="K507" s="60"/>
      <c r="L507" s="60"/>
      <c r="M507" s="60"/>
      <c r="O507" s="41"/>
      <c r="R507" s="60"/>
    </row>
    <row r="508" spans="6:18" ht="12.75" customHeight="1">
      <c r="F508" s="60"/>
      <c r="G508" s="60"/>
      <c r="H508" s="60"/>
      <c r="I508" s="60"/>
      <c r="J508" s="41"/>
      <c r="K508" s="60"/>
      <c r="L508" s="60"/>
      <c r="M508" s="60"/>
      <c r="O508" s="41"/>
      <c r="R508" s="60"/>
    </row>
    <row r="509" spans="6:18" ht="12.75" customHeight="1">
      <c r="F509" s="60"/>
      <c r="G509" s="60"/>
      <c r="H509" s="60"/>
      <c r="I509" s="60"/>
      <c r="J509" s="41"/>
      <c r="K509" s="60"/>
      <c r="L509" s="60"/>
      <c r="M509" s="60"/>
      <c r="O509" s="41"/>
      <c r="R509" s="60"/>
    </row>
    <row r="510" spans="6:18" ht="12.75" customHeight="1">
      <c r="F510" s="60"/>
      <c r="G510" s="60"/>
      <c r="H510" s="60"/>
      <c r="I510" s="60"/>
      <c r="J510" s="41"/>
      <c r="K510" s="60"/>
      <c r="L510" s="60"/>
      <c r="M510" s="60"/>
      <c r="O510" s="41"/>
      <c r="R510" s="60"/>
    </row>
    <row r="511" spans="6:18" ht="12.75" customHeight="1">
      <c r="F511" s="60"/>
      <c r="G511" s="60"/>
      <c r="H511" s="60"/>
      <c r="I511" s="60"/>
      <c r="J511" s="41"/>
      <c r="K511" s="60"/>
      <c r="L511" s="60"/>
      <c r="M511" s="60"/>
      <c r="O511" s="41"/>
      <c r="R511" s="60"/>
    </row>
    <row r="512" spans="6:18" ht="12.75" customHeight="1">
      <c r="F512" s="60"/>
      <c r="G512" s="60"/>
      <c r="H512" s="60"/>
      <c r="I512" s="60"/>
      <c r="J512" s="41"/>
      <c r="K512" s="60"/>
      <c r="L512" s="60"/>
      <c r="M512" s="60"/>
      <c r="O512" s="41"/>
      <c r="R512" s="60"/>
    </row>
    <row r="513" spans="6:18" ht="12.75" customHeight="1">
      <c r="F513" s="60"/>
      <c r="G513" s="60"/>
      <c r="H513" s="60"/>
      <c r="I513" s="60"/>
      <c r="J513" s="41"/>
      <c r="K513" s="60"/>
      <c r="L513" s="60"/>
      <c r="M513" s="60"/>
      <c r="O513" s="41"/>
      <c r="R513" s="60"/>
    </row>
    <row r="514" spans="6:18" ht="12.75" customHeight="1">
      <c r="F514" s="60"/>
      <c r="G514" s="60"/>
      <c r="H514" s="60"/>
      <c r="I514" s="60"/>
      <c r="J514" s="41"/>
      <c r="K514" s="60"/>
      <c r="L514" s="60"/>
      <c r="M514" s="60"/>
      <c r="O514" s="41"/>
      <c r="R514" s="60"/>
    </row>
    <row r="515" spans="6:18" ht="12.75" customHeight="1">
      <c r="F515" s="60"/>
      <c r="G515" s="60"/>
      <c r="H515" s="60"/>
      <c r="I515" s="60"/>
      <c r="J515" s="41"/>
      <c r="K515" s="60"/>
      <c r="L515" s="60"/>
      <c r="M515" s="60"/>
      <c r="O515" s="41"/>
      <c r="R515" s="60"/>
    </row>
    <row r="516" spans="6:18" ht="12.75" customHeight="1">
      <c r="F516" s="60"/>
      <c r="G516" s="60"/>
      <c r="H516" s="60"/>
      <c r="I516" s="60"/>
      <c r="J516" s="41"/>
      <c r="K516" s="60"/>
      <c r="L516" s="60"/>
      <c r="M516" s="60"/>
      <c r="O516" s="41"/>
      <c r="R516" s="60"/>
    </row>
    <row r="517" spans="6:18" ht="12.75" customHeight="1">
      <c r="F517" s="60"/>
      <c r="G517" s="60"/>
      <c r="H517" s="60"/>
      <c r="I517" s="60"/>
      <c r="J517" s="41"/>
      <c r="K517" s="60"/>
      <c r="L517" s="60"/>
      <c r="M517" s="60"/>
      <c r="O517" s="41"/>
      <c r="R517" s="60"/>
    </row>
    <row r="518" spans="6:18" ht="12.75" customHeight="1">
      <c r="F518" s="60"/>
      <c r="G518" s="60"/>
      <c r="H518" s="60"/>
      <c r="I518" s="60"/>
      <c r="J518" s="41"/>
      <c r="K518" s="60"/>
      <c r="L518" s="60"/>
      <c r="M518" s="60"/>
      <c r="O518" s="41"/>
      <c r="R518" s="60"/>
    </row>
    <row r="519" spans="6:18" ht="12.75" customHeight="1">
      <c r="F519" s="60"/>
      <c r="G519" s="60"/>
      <c r="H519" s="60"/>
      <c r="I519" s="60"/>
      <c r="J519" s="41"/>
      <c r="K519" s="60"/>
      <c r="L519" s="60"/>
      <c r="M519" s="60"/>
      <c r="O519" s="41"/>
      <c r="R519" s="60"/>
    </row>
    <row r="520" spans="6:18" ht="12.75" customHeight="1">
      <c r="F520" s="60"/>
      <c r="G520" s="60"/>
      <c r="H520" s="60"/>
      <c r="I520" s="60"/>
      <c r="J520" s="41"/>
      <c r="K520" s="60"/>
      <c r="L520" s="60"/>
      <c r="M520" s="60"/>
      <c r="O520" s="41"/>
      <c r="R520" s="60"/>
    </row>
    <row r="521" spans="6:18" ht="15" customHeight="1">
      <c r="F521" s="60"/>
      <c r="G521" s="60"/>
      <c r="H521" s="60"/>
      <c r="I521" s="60"/>
      <c r="J521" s="41"/>
      <c r="K521" s="60"/>
      <c r="L521" s="60"/>
      <c r="M521" s="60"/>
      <c r="O521" s="41"/>
      <c r="R521" s="60"/>
    </row>
  </sheetData>
  <autoFilter ref="R1:R344"/>
  <mergeCells count="10">
    <mergeCell ref="A112:A113"/>
    <mergeCell ref="J112:J113"/>
    <mergeCell ref="A123:A124"/>
    <mergeCell ref="B123:B124"/>
    <mergeCell ref="J123:J124"/>
    <mergeCell ref="O123:O124"/>
    <mergeCell ref="P123:P124"/>
    <mergeCell ref="N123:N124"/>
    <mergeCell ref="I112:I113"/>
    <mergeCell ref="B112:B113"/>
  </mergeCells>
  <hyperlinks>
    <hyperlink ref="M5" location="Main!A1" display="Back To Main Page"/>
  </hyperlinks>
  <pageMargins left="0.7" right="0.7" top="0.75" bottom="0.75" header="0" footer="0"/>
  <pageSetup orientation="portrait" r:id="rId1"/>
  <ignoredErrors>
    <ignoredError sqref="F96:F97 F98:F119 F121:F126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Kamlesh Jain</cp:lastModifiedBy>
  <cp:lastPrinted>2023-07-25T18:59:36Z</cp:lastPrinted>
  <dcterms:created xsi:type="dcterms:W3CDTF">2015-06-08T02:34:00Z</dcterms:created>
  <dcterms:modified xsi:type="dcterms:W3CDTF">2023-08-29T02:43:54Z</dcterms:modified>
</cp:coreProperties>
</file>